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0320" windowHeight="6630" tabRatio="837" activeTab="0"/>
  </bookViews>
  <sheets>
    <sheet name="平均工賃（月額）" sheetId="1" r:id="rId1"/>
    <sheet name="平均工賃（時間額）" sheetId="2" r:id="rId2"/>
    <sheet name="施設数" sheetId="3" r:id="rId3"/>
    <sheet name="就労Ａ型（雇用型）" sheetId="4" r:id="rId4"/>
    <sheet name="就労Ａ型（非雇用型）" sheetId="5" r:id="rId5"/>
    <sheet name="就労B型" sheetId="6" r:id="rId6"/>
  </sheets>
  <definedNames>
    <definedName name="_20030502_daicho_saishin" localSheetId="3">#REF!</definedName>
    <definedName name="_20030502_daicho_saishin" localSheetId="4">#REF!</definedName>
    <definedName name="_20030502_daicho_saishin" localSheetId="5">#REF!</definedName>
    <definedName name="_xlnm._FilterDatabase" localSheetId="4" hidden="1">'就労Ａ型（非雇用型）'!$A$1:$L$740</definedName>
    <definedName name="_xlnm._FilterDatabase" localSheetId="5" hidden="1">'就労B型'!$A$1:$AB$303</definedName>
    <definedName name="_xlnm.Print_Area" localSheetId="3">'就労Ａ型（雇用型）'!$B$1:$Z$79</definedName>
    <definedName name="_xlnm.Print_Area" localSheetId="4">'就労Ａ型（非雇用型）'!$B$1:$W$80</definedName>
    <definedName name="_xlnm.Print_Area" localSheetId="5">'就労B型'!$A$1:$Z$300</definedName>
    <definedName name="_xlnm.Print_Titles" localSheetId="3">'就労Ａ型（雇用型）'!$B:$D,'就労Ａ型（雇用型）'!$1:$4</definedName>
    <definedName name="_xlnm.Print_Titles" localSheetId="4">'就労Ａ型（非雇用型）'!$B:$D,'就労Ａ型（非雇用型）'!$1:$4</definedName>
    <definedName name="_xlnm.Print_Titles" localSheetId="5">'就労B型'!$B:$D,'就労B型'!$1:$4</definedName>
  </definedNames>
  <calcPr fullCalcOnLoad="1"/>
</workbook>
</file>

<file path=xl/sharedStrings.xml><?xml version="1.0" encoding="utf-8"?>
<sst xmlns="http://schemas.openxmlformats.org/spreadsheetml/2006/main" count="1139" uniqueCount="415">
  <si>
    <t>対象者延人数</t>
  </si>
  <si>
    <t>廃止</t>
  </si>
  <si>
    <t>定員</t>
  </si>
  <si>
    <t>都道府県名</t>
  </si>
  <si>
    <t>都道府県</t>
  </si>
  <si>
    <t>工賃平均額</t>
  </si>
  <si>
    <t>工賃支払総額</t>
  </si>
  <si>
    <t>新設</t>
  </si>
  <si>
    <t>就労継続
支援Ａ型</t>
  </si>
  <si>
    <t>就労継続
支援Ｂ型</t>
  </si>
  <si>
    <t>報告
施設数</t>
  </si>
  <si>
    <t>調査対象施設数</t>
  </si>
  <si>
    <t>回収状況</t>
  </si>
  <si>
    <t>回収率</t>
  </si>
  <si>
    <t>施設数</t>
  </si>
  <si>
    <t>全施設</t>
  </si>
  <si>
    <t>時間額</t>
  </si>
  <si>
    <t>月額</t>
  </si>
  <si>
    <t>事業所名</t>
  </si>
  <si>
    <t>備考</t>
  </si>
  <si>
    <t>事業所数</t>
  </si>
  <si>
    <t>千葉県</t>
  </si>
  <si>
    <t>千葉市
はつらつ道場</t>
  </si>
  <si>
    <t>ＰＡＬ稲毛</t>
  </si>
  <si>
    <t>セットアップ</t>
  </si>
  <si>
    <t>ハッピーウェーイ</t>
  </si>
  <si>
    <t>アースプロテクト</t>
  </si>
  <si>
    <t>サークル</t>
  </si>
  <si>
    <t>リーブカンパニー</t>
  </si>
  <si>
    <t>かるのこ事業所</t>
  </si>
  <si>
    <t>EOSファーム船橋</t>
  </si>
  <si>
    <t>ハッピーアベニュー</t>
  </si>
  <si>
    <t>ハッピーストリート</t>
  </si>
  <si>
    <t>ビーアンビシャス</t>
  </si>
  <si>
    <t>ぽぴあ仕事センターライズ</t>
  </si>
  <si>
    <t>タオ工房</t>
  </si>
  <si>
    <t>就労継続支援A型事業所　栗源協働支援センター</t>
  </si>
  <si>
    <t>きのこ栽培農園</t>
  </si>
  <si>
    <t>ユアポート</t>
  </si>
  <si>
    <t>株式会社CBS</t>
  </si>
  <si>
    <t>さつき台の家</t>
  </si>
  <si>
    <t>ユーカリワークス</t>
  </si>
  <si>
    <t>松里福祉作業所</t>
  </si>
  <si>
    <t>いぶき</t>
  </si>
  <si>
    <t>障害者の働く場　もえぎ</t>
  </si>
  <si>
    <t>ひまわり工房</t>
  </si>
  <si>
    <t>東金市福祉作業所</t>
  </si>
  <si>
    <t>TUBU　PLAN</t>
  </si>
  <si>
    <t>南部よもぎの園指定管理者社会福祉法人千手会</t>
  </si>
  <si>
    <t>あかね園</t>
  </si>
  <si>
    <t>ビック・ハート</t>
  </si>
  <si>
    <t>メンタルステーション　オーノ</t>
  </si>
  <si>
    <t>第１レンコンの家</t>
  </si>
  <si>
    <t>ワークショップしらさと</t>
  </si>
  <si>
    <t>よつば就労センター　よつば工房</t>
  </si>
  <si>
    <t>野田市心身障害者福祉作業所</t>
  </si>
  <si>
    <t>サンワークL事業所</t>
  </si>
  <si>
    <t>千葉市
あけぼの園</t>
  </si>
  <si>
    <t>就労サポートリーブ</t>
  </si>
  <si>
    <t>はっぴぃマウス</t>
  </si>
  <si>
    <t>あきもとふぁーまーず</t>
  </si>
  <si>
    <t>アーアンドデイだいえい</t>
  </si>
  <si>
    <t>ほっとハートプラス</t>
  </si>
  <si>
    <t>ワイズホーム</t>
  </si>
  <si>
    <t>コスモス</t>
  </si>
  <si>
    <t>いんば学舎・オソロク倶楽部</t>
  </si>
  <si>
    <t>就職するなら明朗塾</t>
  </si>
  <si>
    <t>中里ワークホーム</t>
  </si>
  <si>
    <t>桜が丘晴山苑</t>
  </si>
  <si>
    <t>セルプ・しんゆう</t>
  </si>
  <si>
    <t>青い鳥</t>
  </si>
  <si>
    <t>シーモック</t>
  </si>
  <si>
    <t>カレンズ</t>
  </si>
  <si>
    <t>ふる里学舎きせつ館</t>
  </si>
  <si>
    <t>ワーカーズハウスぐらす</t>
  </si>
  <si>
    <t>山武市成東福祉作業所</t>
  </si>
  <si>
    <t>ワークアイ・船橋</t>
  </si>
  <si>
    <t>カメリアハウス</t>
  </si>
  <si>
    <t>茂原市心身障害者福祉作業所</t>
  </si>
  <si>
    <t>ぴあ　ふぁくとり</t>
  </si>
  <si>
    <t>タオ</t>
  </si>
  <si>
    <t>かりん</t>
  </si>
  <si>
    <t>あゆみ会作業所</t>
  </si>
  <si>
    <t>館山憩いの家共同作業所</t>
  </si>
  <si>
    <t>ふくろう工房</t>
  </si>
  <si>
    <t>NPO法人コスモス大網ビレッジ</t>
  </si>
  <si>
    <t>流山こまぎ園</t>
  </si>
  <si>
    <t>大樹</t>
  </si>
  <si>
    <t>あやめ</t>
  </si>
  <si>
    <t>銀河舎</t>
  </si>
  <si>
    <t>オリーブハウス</t>
  </si>
  <si>
    <t>ステップ　ちば</t>
  </si>
  <si>
    <t>紙好き工房空と海</t>
  </si>
  <si>
    <t>花の実園</t>
  </si>
  <si>
    <t>成田市のぞみの園</t>
  </si>
  <si>
    <t>オーヴェル</t>
  </si>
  <si>
    <t>市川市チャレンジ国分</t>
  </si>
  <si>
    <t>はばたき職業センター</t>
  </si>
  <si>
    <t>ワーク・かなえ</t>
  </si>
  <si>
    <t>三芳ワークセンター</t>
  </si>
  <si>
    <t>市川市南八幡ワークス</t>
  </si>
  <si>
    <t>沼南育成園</t>
  </si>
  <si>
    <t>美南園</t>
  </si>
  <si>
    <t>野田市立あすなろ職業指導所</t>
  </si>
  <si>
    <t>ハピネス行徳</t>
  </si>
  <si>
    <t>一松工房</t>
  </si>
  <si>
    <t>らんまん</t>
  </si>
  <si>
    <t>第２レンコンの家</t>
  </si>
  <si>
    <t>第３レンコンの家</t>
  </si>
  <si>
    <t>らいおん工房</t>
  </si>
  <si>
    <t>障がい福祉サービス事業所　こんぽーる</t>
  </si>
  <si>
    <t>石陶房</t>
  </si>
  <si>
    <t>就労継続支援Ｂ型事業所　かりん</t>
  </si>
  <si>
    <t>ふる里学舎木更津</t>
  </si>
  <si>
    <t>羽の郷</t>
  </si>
  <si>
    <t>ねむの里</t>
  </si>
  <si>
    <t>夢工房まごめざわ</t>
  </si>
  <si>
    <t>ペーターの丘</t>
  </si>
  <si>
    <t>木更津市あけぼの園</t>
  </si>
  <si>
    <t>わたの実</t>
  </si>
  <si>
    <t>千葉市療育センターいずみの家</t>
  </si>
  <si>
    <t>柏市立朋生園</t>
  </si>
  <si>
    <t>父の樹園</t>
  </si>
  <si>
    <t>笹川なずな工房</t>
  </si>
  <si>
    <t>柏市立青和園</t>
  </si>
  <si>
    <t>千葉光の村授産園</t>
  </si>
  <si>
    <t>市原市五井福祉作業所</t>
  </si>
  <si>
    <t>あさひの丘</t>
  </si>
  <si>
    <t>まあるい広場</t>
  </si>
  <si>
    <t>望みの門新生舎</t>
  </si>
  <si>
    <t>けやき社会センター</t>
  </si>
  <si>
    <t>匝瑳市就労支援事業所ほほえみ園</t>
  </si>
  <si>
    <t>南天の木</t>
  </si>
  <si>
    <t>地域作業所　和楽</t>
  </si>
  <si>
    <t>鎌ヶ谷工房</t>
  </si>
  <si>
    <t>八街市障がい者就労支援事業所</t>
  </si>
  <si>
    <t>流山市心身障害者福祉作業所さつき園</t>
  </si>
  <si>
    <t>福祉支援の家　ビーいちかわ</t>
  </si>
  <si>
    <t>医療法人社団透光会ひだまり</t>
  </si>
  <si>
    <t>ときわぎ工舎</t>
  </si>
  <si>
    <t>たぶだちの村・ふれあい通り</t>
  </si>
  <si>
    <t>青空協同組合</t>
  </si>
  <si>
    <t>ワークショップ四街道</t>
  </si>
  <si>
    <t>就労継続支援B型　富浦作業所</t>
  </si>
  <si>
    <t>就労継続支援はぁもにぃ</t>
  </si>
  <si>
    <t>生活クラブ風の村とんぼ舎さくら</t>
  </si>
  <si>
    <t>袖ケ浦きのこ村</t>
  </si>
  <si>
    <t>パレット</t>
  </si>
  <si>
    <t>グローアップ船橋</t>
  </si>
  <si>
    <t>夢の笛　作業所</t>
  </si>
  <si>
    <t>ユニバース</t>
  </si>
  <si>
    <t>羽の郷野田</t>
  </si>
  <si>
    <t>就労継続支援B型事業所　みのり</t>
  </si>
  <si>
    <t>ひかり学園アネックスながさく台</t>
  </si>
  <si>
    <t>オリーブファームかずさ</t>
  </si>
  <si>
    <t>鎌ケ谷市福祉作業所友和園</t>
  </si>
  <si>
    <t>ぽぴあ福祉作業センターふれあ</t>
  </si>
  <si>
    <t>みつばちワーク</t>
  </si>
  <si>
    <t>就労継続支援B型事業所　TERRA</t>
  </si>
  <si>
    <t>むうと</t>
  </si>
  <si>
    <t>佐倉福葉苑</t>
  </si>
  <si>
    <t>多機能型就労支援事業所ＳＵＮＦＬＯＷＥＲ</t>
  </si>
  <si>
    <t>あさひ工房</t>
  </si>
  <si>
    <t>ワークショップ茂原</t>
  </si>
  <si>
    <t>しいのみ園こころ</t>
  </si>
  <si>
    <t>でい・さくさべ</t>
  </si>
  <si>
    <t>NPO法人カフェ・バルコニーの家</t>
  </si>
  <si>
    <t>障害福祉サービス事業所ちばりよ～</t>
  </si>
  <si>
    <t>羽の郷千葉</t>
  </si>
  <si>
    <t>ろーずまりー</t>
  </si>
  <si>
    <t>そよ風ひろば　はぐくみ</t>
  </si>
  <si>
    <t>生活クラブ風の村とんぼ舎かしわ</t>
  </si>
  <si>
    <t>就労継続
支援Ａ型
（雇用型）</t>
  </si>
  <si>
    <t>就労継続
支援Ａ型
（非雇用型）</t>
  </si>
  <si>
    <t>法人種別</t>
  </si>
  <si>
    <t>ハーモニー治療院</t>
  </si>
  <si>
    <t>あらた</t>
  </si>
  <si>
    <t>サニーロード八千代</t>
  </si>
  <si>
    <t>ジョブソワ株式会社</t>
  </si>
  <si>
    <t>ミレリア</t>
  </si>
  <si>
    <t>グローアップ千葉</t>
  </si>
  <si>
    <t>あらた　八街事業所</t>
  </si>
  <si>
    <t>パレット行徳</t>
  </si>
  <si>
    <t>多機能型事業所 ROYAL ENGINE</t>
  </si>
  <si>
    <t>ホップ</t>
  </si>
  <si>
    <t>グローアップ前原</t>
  </si>
  <si>
    <t>ヒカリエ</t>
  </si>
  <si>
    <t>○</t>
  </si>
  <si>
    <t>あおぞら</t>
  </si>
  <si>
    <t>カフェ・ハーモニー</t>
  </si>
  <si>
    <t>とようみ工房</t>
  </si>
  <si>
    <t>のぞみワークショップ</t>
  </si>
  <si>
    <t>ワークショップ鎌取</t>
  </si>
  <si>
    <t>桜木</t>
  </si>
  <si>
    <t>大宮</t>
  </si>
  <si>
    <t>WITH US多機能型事業所</t>
  </si>
  <si>
    <t>アドバンスながうら</t>
  </si>
  <si>
    <t>かしの木園</t>
  </si>
  <si>
    <t>ぶろっさむ</t>
  </si>
  <si>
    <t>楓</t>
  </si>
  <si>
    <t>かにた作業所　エマオ</t>
  </si>
  <si>
    <t>就労継続支援B型事業所ポラリス</t>
  </si>
  <si>
    <t>タムの木</t>
  </si>
  <si>
    <t>hanahaco</t>
  </si>
  <si>
    <t>すてんぱれ今川</t>
  </si>
  <si>
    <t>合同会社はたらこっと</t>
  </si>
  <si>
    <t>ゆり庵株式会社　わたつみ作業所</t>
  </si>
  <si>
    <t>平成27年度</t>
  </si>
  <si>
    <t>千葉県</t>
  </si>
  <si>
    <t>所属</t>
  </si>
  <si>
    <t>多機能型事業所　I'llbe</t>
  </si>
  <si>
    <t>はーとやのパン</t>
  </si>
  <si>
    <t>おおえどの里</t>
  </si>
  <si>
    <t>たま工房</t>
  </si>
  <si>
    <t>多機能型事業所　いずみの家</t>
  </si>
  <si>
    <t>三愛ワークス</t>
  </si>
  <si>
    <t>わかたけ社会センター</t>
  </si>
  <si>
    <t>おおぞら園</t>
  </si>
  <si>
    <t>袖ヶ浦市作業所　うぐいす園</t>
  </si>
  <si>
    <t>第2こだま</t>
  </si>
  <si>
    <t>みちる園</t>
  </si>
  <si>
    <t>シェーネ・ルフト多機能型就労支援センター　シェーネシューレ</t>
  </si>
  <si>
    <t>西船橋ワークショップ</t>
  </si>
  <si>
    <t>おひさま</t>
  </si>
  <si>
    <t>ジョブファーム</t>
  </si>
  <si>
    <t>ぽぴあ仕事センターライズ</t>
  </si>
  <si>
    <t>とうふ工房豆のちから</t>
  </si>
  <si>
    <t>ぬくもりの里　オリーブ・クローバー</t>
  </si>
  <si>
    <t>里庵</t>
  </si>
  <si>
    <t>はーとBeat</t>
  </si>
  <si>
    <t>ワークハウス　憩いの里</t>
  </si>
  <si>
    <t>ワークショップかぶらぎ</t>
  </si>
  <si>
    <t>株式会社のんびり家　就労継続支援Ｂ型すたぁと</t>
  </si>
  <si>
    <t>美能</t>
  </si>
  <si>
    <t>和の輪</t>
  </si>
  <si>
    <t>就労継続支援B型事業所　愛's</t>
  </si>
  <si>
    <t>松戸地域福祉事業所　多機能型訓練事業所あじさい</t>
  </si>
  <si>
    <t>ワークアイ・ジョブサポート</t>
  </si>
  <si>
    <t>ワークわく・きよさと</t>
  </si>
  <si>
    <t>レーヴェン勝田台</t>
  </si>
  <si>
    <t>第４レンコンの家</t>
  </si>
  <si>
    <t>福祉事業部「結」</t>
  </si>
  <si>
    <t>ファームなかた</t>
  </si>
  <si>
    <t>障害者就労支援事業所よつ葉</t>
  </si>
  <si>
    <t>Ｆａｒｍ虹</t>
  </si>
  <si>
    <t>レクサ</t>
  </si>
  <si>
    <t>パレット西船橋</t>
  </si>
  <si>
    <t>ライフ</t>
  </si>
  <si>
    <t>クロスブリッジ東金</t>
  </si>
  <si>
    <t>シュリ</t>
  </si>
  <si>
    <t>オネット</t>
  </si>
  <si>
    <t>就労支援施設　うみかぜ</t>
  </si>
  <si>
    <t>aigamo松戸オフィス</t>
  </si>
  <si>
    <t>プライアップ</t>
  </si>
  <si>
    <t>すえひろ</t>
  </si>
  <si>
    <t>千葉県</t>
  </si>
  <si>
    <t>ワークアイ・ジョブサポート</t>
  </si>
  <si>
    <t>5.2.4Garage Café</t>
  </si>
  <si>
    <t>平成26年度内廃止</t>
  </si>
  <si>
    <t>○</t>
  </si>
  <si>
    <t>平成27年度廃止</t>
  </si>
  <si>
    <t>平成26年度廃止</t>
  </si>
  <si>
    <t>三愛ワークス御料</t>
  </si>
  <si>
    <t>オーク＆ライフ</t>
  </si>
  <si>
    <t>三愛ワークス成田</t>
  </si>
  <si>
    <t>やちゃぼう</t>
  </si>
  <si>
    <t>平成26年度廃止</t>
  </si>
  <si>
    <t>○</t>
  </si>
  <si>
    <t>休止</t>
  </si>
  <si>
    <t>佐倉市よもぎの園指定管理者社会福祉法人愛光</t>
  </si>
  <si>
    <t>もくまお</t>
  </si>
  <si>
    <t>就労生活支援センター　トライアングル西千葉</t>
  </si>
  <si>
    <t>ハンドワーク</t>
  </si>
  <si>
    <t>ぽぴあ福祉作業センターそらいろ</t>
  </si>
  <si>
    <t>ぽんぽこりん</t>
  </si>
  <si>
    <t>はみんぐばあど</t>
  </si>
  <si>
    <t>市川市フォルテ行徳</t>
  </si>
  <si>
    <t>生活援助センター　工房スノードロップ</t>
  </si>
  <si>
    <t>福祉アシストワーク協会</t>
  </si>
  <si>
    <t>あくあ</t>
  </si>
  <si>
    <t>ラポール</t>
  </si>
  <si>
    <t>ワークジョイまつどセンター</t>
  </si>
  <si>
    <t>はるか</t>
  </si>
  <si>
    <t>おおばん</t>
  </si>
  <si>
    <t>コッペ</t>
  </si>
  <si>
    <t>つばさ</t>
  </si>
  <si>
    <t>あいらんど</t>
  </si>
  <si>
    <t>キャンバス</t>
  </si>
  <si>
    <t>ジョブハウス・もみの木</t>
  </si>
  <si>
    <t>かたぐるま</t>
  </si>
  <si>
    <t>地域作業所hana</t>
  </si>
  <si>
    <t>コスモ</t>
  </si>
  <si>
    <t>四街道市障害者就労支援センターサンワーク</t>
  </si>
  <si>
    <t>ワークセンター</t>
  </si>
  <si>
    <t>浦安市障がい者福祉センター　就労継続支援Ｂ型事業所</t>
  </si>
  <si>
    <t>障害者の就労促進事業所　みんなの家</t>
  </si>
  <si>
    <t>あすか園</t>
  </si>
  <si>
    <t>千葉市亥鼻福祉作業所</t>
  </si>
  <si>
    <t xml:space="preserve"> ｉ工房ｃ･ｓ･ｄ</t>
  </si>
  <si>
    <t>ARUKU</t>
  </si>
  <si>
    <t>カフェテラスエスレ</t>
  </si>
  <si>
    <t>スクラム</t>
  </si>
  <si>
    <t>たけのこ</t>
  </si>
  <si>
    <t>ひまわり園</t>
  </si>
  <si>
    <t>障害福祉サービス事業所まぁぶるひろ</t>
  </si>
  <si>
    <t>めぐり</t>
  </si>
  <si>
    <t>ワーク・ライフ まつさと</t>
  </si>
  <si>
    <t>わたげワークス</t>
  </si>
  <si>
    <t>一粒舎</t>
  </si>
  <si>
    <t>三愛ハート工房　レガーロ</t>
  </si>
  <si>
    <t>市原市三和福祉作業所</t>
  </si>
  <si>
    <t>障がい者活動支援センター　通所部</t>
  </si>
  <si>
    <t>青い空</t>
  </si>
  <si>
    <t>多機能型事業所きらら</t>
  </si>
  <si>
    <t>地域生活支援　大地</t>
  </si>
  <si>
    <t>福祉施設　風の村</t>
  </si>
  <si>
    <t>里見工房</t>
  </si>
  <si>
    <t>ふれあい広場ひびき</t>
  </si>
  <si>
    <t>ふれあいハウス</t>
  </si>
  <si>
    <t>しおさい</t>
  </si>
  <si>
    <t>あるば</t>
  </si>
  <si>
    <t>ワルツ</t>
  </si>
  <si>
    <t>のぞみ</t>
  </si>
  <si>
    <t>ぽけっと</t>
  </si>
  <si>
    <t>キッチンせいしょう</t>
  </si>
  <si>
    <t>ぽらりす</t>
  </si>
  <si>
    <t>なゆたぐりん</t>
  </si>
  <si>
    <t>コミュニティカフェ　れんげ＆ラッキーハウス</t>
  </si>
  <si>
    <t>ひだまり</t>
  </si>
  <si>
    <t>ヒバリワークショップ</t>
  </si>
  <si>
    <t>明日の種</t>
  </si>
  <si>
    <t>多機能型事業所　すてっぷ</t>
  </si>
  <si>
    <t>ワーク＆サポート すばる</t>
  </si>
  <si>
    <t>花見川ワークサポート</t>
  </si>
  <si>
    <t>自立支援センターマリン・ハウス</t>
  </si>
  <si>
    <t>自立支援塾クリード北柏</t>
  </si>
  <si>
    <t>手打職人集団むげん</t>
  </si>
  <si>
    <t>初石工房</t>
  </si>
  <si>
    <t>目標工賃額
（H27）</t>
  </si>
  <si>
    <t>目標工賃額
（H28）</t>
  </si>
  <si>
    <t>目標工賃額
（H29）</t>
  </si>
  <si>
    <t>○</t>
  </si>
  <si>
    <t>平成28年度各施設種別平均工賃一覧（月額）</t>
  </si>
  <si>
    <t>平成28年度各施設種別平均工賃一覧（時間額）</t>
  </si>
  <si>
    <t>平成28年度</t>
  </si>
  <si>
    <t>さくら事業所</t>
  </si>
  <si>
    <t>マインドセット南行徳</t>
  </si>
  <si>
    <t>harbor</t>
  </si>
  <si>
    <t>ツツジ</t>
  </si>
  <si>
    <t>sora-café</t>
  </si>
  <si>
    <t>あらた京成佐倉事業所</t>
  </si>
  <si>
    <t>ノーリミット</t>
  </si>
  <si>
    <t>サンライズ</t>
  </si>
  <si>
    <t>こむはにぃ</t>
  </si>
  <si>
    <t>マリン</t>
  </si>
  <si>
    <t>ウィズパートナー</t>
  </si>
  <si>
    <t>アナベル</t>
  </si>
  <si>
    <t>就労継続支援A型事業所　小さな翼</t>
  </si>
  <si>
    <t>トラット</t>
  </si>
  <si>
    <t>ワークスタジオ松戸</t>
  </si>
  <si>
    <t>夢工場</t>
  </si>
  <si>
    <t>フィールドスター</t>
  </si>
  <si>
    <t>-</t>
  </si>
  <si>
    <t>-</t>
  </si>
  <si>
    <t>-</t>
  </si>
  <si>
    <t>-</t>
  </si>
  <si>
    <t>-</t>
  </si>
  <si>
    <t>-</t>
  </si>
  <si>
    <t>-</t>
  </si>
  <si>
    <t>ウイング</t>
  </si>
  <si>
    <t>ふれあいサロンさくら</t>
  </si>
  <si>
    <t>ファインドリーム</t>
  </si>
  <si>
    <t>君津市福祉作業所ふたば園</t>
  </si>
  <si>
    <t>君津市福祉作業所ミツバ園</t>
  </si>
  <si>
    <t>大久保学園　代宿地域支援センター　ジョブくらなみ</t>
  </si>
  <si>
    <t>ふる里学舎蔵波デイセンター</t>
  </si>
  <si>
    <t>オリーブ亥鼻福祉作業所</t>
  </si>
  <si>
    <t>オリーブ鎌取福祉作業所</t>
  </si>
  <si>
    <t>南八幡ワークス</t>
  </si>
  <si>
    <t>メープル・レンコン</t>
  </si>
  <si>
    <t>ふなばし工房</t>
  </si>
  <si>
    <t>みらい工芸館</t>
  </si>
  <si>
    <t>ひかり学園アネックスすまいる</t>
  </si>
  <si>
    <t>茗荷舎福祉作業所</t>
  </si>
  <si>
    <t>casaみなと</t>
  </si>
  <si>
    <t>ぶらんpoco</t>
  </si>
  <si>
    <t>ラプエ</t>
  </si>
  <si>
    <t>多機能型事業所マーレ</t>
  </si>
  <si>
    <t>カバの家</t>
  </si>
  <si>
    <t>さんさんbe</t>
  </si>
  <si>
    <t>フレンズ九十九里</t>
  </si>
  <si>
    <t>就労継続支援B型事業所フォロー</t>
  </si>
  <si>
    <t>グッドライフ香取（みはる園）</t>
  </si>
  <si>
    <t>ワークス館山</t>
  </si>
  <si>
    <t>船橋市光風みどり園</t>
  </si>
  <si>
    <t>ピア宮敷第１工房</t>
  </si>
  <si>
    <t>すっぱぁふぁ～む</t>
  </si>
  <si>
    <t>TODAY亀岡</t>
  </si>
  <si>
    <t>就労支援事業所 ロイヤルファクトリー</t>
  </si>
  <si>
    <t>はる</t>
  </si>
  <si>
    <t>希望の橋</t>
  </si>
  <si>
    <t>とぅくる</t>
  </si>
  <si>
    <r>
      <t>H</t>
    </r>
    <r>
      <rPr>
        <sz val="11"/>
        <rFont val="ＭＳ Ｐゴシック"/>
        <family val="3"/>
      </rPr>
      <t>28実績なし</t>
    </r>
  </si>
  <si>
    <t>クロス・スピリット</t>
  </si>
  <si>
    <t>実績なし</t>
  </si>
  <si>
    <t>平成28年度廃止</t>
  </si>
  <si>
    <r>
      <t>平成2</t>
    </r>
    <r>
      <rPr>
        <sz val="11"/>
        <rFont val="ＭＳ Ｐゴシック"/>
        <family val="3"/>
      </rPr>
      <t>8年度廃止</t>
    </r>
  </si>
  <si>
    <t>H28実績なし</t>
  </si>
  <si>
    <t>はた楽ステーション</t>
  </si>
  <si>
    <t>近日廃止予定</t>
  </si>
  <si>
    <t>事業所名変更
（前「エーケー」）</t>
  </si>
  <si>
    <t>事業所名変更
（前「エーケー」）</t>
  </si>
  <si>
    <t>夢工場</t>
  </si>
  <si>
    <t>フィールドスター</t>
  </si>
  <si>
    <t>記録なし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</si>
</sst>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  <numFmt numFmtId="180" formatCode="#,##0&quot;人&quot;"/>
    <numFmt numFmtId="181" formatCode="#,##0&quot;円&quot;"/>
    <numFmt numFmtId="182" formatCode="#,##0;[Red]#,##0"/>
    <numFmt numFmtId="183" formatCode="#,##0\ "/>
    <numFmt numFmtId="184" formatCode="\(#,###&quot;人&quot;\)"/>
    <numFmt numFmtId="185" formatCode="\(#,###&quot;円&quot;\)"/>
    <numFmt numFmtId="186" formatCode="#,###&quot;人&quot;"/>
    <numFmt numFmtId="187" formatCode="#,###&quot;円&quot;"/>
    <numFmt numFmtId="188" formatCode="[$-411]ge\.m\.d;@"/>
    <numFmt numFmtId="189" formatCode="\(&quot;日&quot;&quot;給&quot;&quot;制&quot;\)\ \ #,##0\ "/>
    <numFmt numFmtId="190" formatCode="\(&quot;日&quot;&quot;給&quot;&quot;制&quot;\)\ #,##0\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0.0_ "/>
    <numFmt numFmtId="197" formatCode="0_ "/>
    <numFmt numFmtId="198" formatCode="#,##0.0_ "/>
    <numFmt numFmtId="199" formatCode="#,##0.00_ "/>
    <numFmt numFmtId="200" formatCode="#,##0.000_ "/>
    <numFmt numFmtId="201" formatCode="#,##0.0;[Red]\-#,##0.0"/>
    <numFmt numFmtId="202" formatCode="#,##0.0_);[Red]\(#,##0.0\)"/>
    <numFmt numFmtId="203" formatCode="#,##0.0_ ;[Red]\-#,##0.0\ "/>
    <numFmt numFmtId="204" formatCode="#,##0.00_);[Red]\(#,##0.00\)"/>
    <numFmt numFmtId="205" formatCode="0.0%"/>
    <numFmt numFmtId="206" formatCode="#,##0.000_);[Red]\(#,##0.000\)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&quot;¥&quot;#,##0_);[Red]\(&quot;¥&quot;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Courier New"/>
      <family val="3"/>
    </font>
    <font>
      <sz val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double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right" vertical="center"/>
    </xf>
    <xf numFmtId="202" fontId="4" fillId="0" borderId="10" xfId="49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 shrinkToFit="1"/>
    </xf>
    <xf numFmtId="205" fontId="0" fillId="0" borderId="10" xfId="43" applyNumberFormat="1" applyFont="1" applyFill="1" applyBorder="1" applyAlignment="1" applyProtection="1">
      <alignment horizontal="right" vertical="center"/>
      <protection/>
    </xf>
    <xf numFmtId="198" fontId="4" fillId="0" borderId="11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vertical="center" wrapText="1" shrinkToFit="1"/>
    </xf>
    <xf numFmtId="0" fontId="0" fillId="35" borderId="13" xfId="0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shrinkToFit="1"/>
    </xf>
    <xf numFmtId="202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 shrinkToFit="1"/>
    </xf>
    <xf numFmtId="202" fontId="0" fillId="0" borderId="14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64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77" fontId="0" fillId="35" borderId="15" xfId="0" applyNumberFormat="1" applyFill="1" applyBorder="1" applyAlignment="1">
      <alignment horizontal="center" vertical="center" shrinkToFit="1"/>
    </xf>
    <xf numFmtId="177" fontId="0" fillId="36" borderId="16" xfId="0" applyNumberFormat="1" applyFont="1" applyFill="1" applyBorder="1" applyAlignment="1">
      <alignment horizontal="center" vertical="center" shrinkToFit="1"/>
    </xf>
    <xf numFmtId="177" fontId="0" fillId="36" borderId="17" xfId="0" applyNumberFormat="1" applyFont="1" applyFill="1" applyBorder="1" applyAlignment="1">
      <alignment horizontal="center" vertical="center" shrinkToFit="1"/>
    </xf>
    <xf numFmtId="0" fontId="0" fillId="36" borderId="18" xfId="0" applyFont="1" applyFill="1" applyBorder="1" applyAlignment="1">
      <alignment horizontal="center" vertical="center" shrinkToFit="1"/>
    </xf>
    <xf numFmtId="177" fontId="0" fillId="37" borderId="19" xfId="0" applyNumberFormat="1" applyFont="1" applyFill="1" applyBorder="1" applyAlignment="1">
      <alignment horizontal="center" vertical="center" shrinkToFit="1"/>
    </xf>
    <xf numFmtId="177" fontId="0" fillId="37" borderId="17" xfId="0" applyNumberFormat="1" applyFont="1" applyFill="1" applyBorder="1" applyAlignment="1">
      <alignment horizontal="center" vertical="center" shrinkToFit="1"/>
    </xf>
    <xf numFmtId="0" fontId="0" fillId="37" borderId="18" xfId="0" applyFont="1" applyFill="1" applyBorder="1" applyAlignment="1">
      <alignment horizontal="center" vertical="center" shrinkToFit="1"/>
    </xf>
    <xf numFmtId="177" fontId="0" fillId="0" borderId="2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202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horizontal="center" vertical="center" shrinkToFit="1"/>
    </xf>
    <xf numFmtId="177" fontId="0" fillId="0" borderId="22" xfId="0" applyNumberFormat="1" applyFont="1" applyFill="1" applyBorder="1" applyAlignment="1">
      <alignment horizontal="center" vertical="center" shrinkToFit="1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202" fontId="0" fillId="0" borderId="2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horizontal="center" vertical="center" shrinkToFit="1"/>
    </xf>
    <xf numFmtId="177" fontId="0" fillId="0" borderId="27" xfId="0" applyNumberFormat="1" applyFont="1" applyFill="1" applyBorder="1" applyAlignment="1">
      <alignment horizontal="center" vertical="center" shrinkToFit="1"/>
    </xf>
    <xf numFmtId="177" fontId="0" fillId="0" borderId="27" xfId="0" applyNumberFormat="1" applyFill="1" applyBorder="1" applyAlignment="1">
      <alignment horizontal="center" vertical="center" shrinkToFit="1"/>
    </xf>
    <xf numFmtId="177" fontId="0" fillId="0" borderId="29" xfId="0" applyNumberFormat="1" applyFill="1" applyBorder="1" applyAlignment="1">
      <alignment horizontal="center" vertical="center" shrinkToFit="1"/>
    </xf>
    <xf numFmtId="177" fontId="0" fillId="0" borderId="30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vertical="center"/>
    </xf>
    <xf numFmtId="202" fontId="0" fillId="0" borderId="33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vertical="center"/>
    </xf>
    <xf numFmtId="202" fontId="0" fillId="0" borderId="33" xfId="0" applyNumberFormat="1" applyFont="1" applyFill="1" applyBorder="1" applyAlignment="1">
      <alignment vertical="center"/>
    </xf>
    <xf numFmtId="177" fontId="0" fillId="0" borderId="34" xfId="0" applyNumberFormat="1" applyFont="1" applyFill="1" applyBorder="1" applyAlignment="1">
      <alignment horizontal="center" vertical="center" shrinkToFit="1"/>
    </xf>
    <xf numFmtId="177" fontId="0" fillId="0" borderId="35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 shrinkToFit="1"/>
    </xf>
    <xf numFmtId="177" fontId="0" fillId="0" borderId="36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202" fontId="0" fillId="0" borderId="39" xfId="0" applyNumberFormat="1" applyFont="1" applyFill="1" applyBorder="1" applyAlignment="1">
      <alignment vertical="center"/>
    </xf>
    <xf numFmtId="177" fontId="0" fillId="0" borderId="40" xfId="0" applyNumberFormat="1" applyFill="1" applyBorder="1" applyAlignment="1">
      <alignment horizontal="center" vertical="center" shrinkToFit="1"/>
    </xf>
    <xf numFmtId="177" fontId="0" fillId="0" borderId="38" xfId="0" applyNumberFormat="1" applyFon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vertical="center" shrinkToFit="1"/>
    </xf>
    <xf numFmtId="38" fontId="28" fillId="0" borderId="10" xfId="0" applyNumberFormat="1" applyFont="1" applyBorder="1" applyAlignment="1">
      <alignment vertical="center"/>
    </xf>
    <xf numFmtId="38" fontId="45" fillId="0" borderId="10" xfId="0" applyNumberFormat="1" applyFont="1" applyBorder="1" applyAlignment="1">
      <alignment vertical="center"/>
    </xf>
    <xf numFmtId="38" fontId="45" fillId="0" borderId="10" xfId="0" applyNumberFormat="1" applyFont="1" applyFill="1" applyBorder="1" applyAlignment="1">
      <alignment vertical="center"/>
    </xf>
    <xf numFmtId="38" fontId="28" fillId="0" borderId="10" xfId="0" applyNumberFormat="1" applyFont="1" applyFill="1" applyBorder="1" applyAlignment="1">
      <alignment vertical="center"/>
    </xf>
    <xf numFmtId="38" fontId="28" fillId="0" borderId="10" xfId="49" applyFont="1" applyBorder="1" applyAlignment="1">
      <alignment vertical="center" shrinkToFit="1"/>
    </xf>
    <xf numFmtId="38" fontId="45" fillId="0" borderId="10" xfId="49" applyFont="1" applyBorder="1" applyAlignment="1">
      <alignment vertical="center" shrinkToFit="1"/>
    </xf>
    <xf numFmtId="0" fontId="45" fillId="0" borderId="10" xfId="0" applyFont="1" applyBorder="1" applyAlignment="1">
      <alignment vertical="center"/>
    </xf>
    <xf numFmtId="38" fontId="45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28" fillId="0" borderId="41" xfId="49" applyNumberFormat="1" applyFont="1" applyFill="1" applyBorder="1" applyAlignment="1">
      <alignment vertical="center"/>
    </xf>
    <xf numFmtId="176" fontId="28" fillId="0" borderId="27" xfId="49" applyNumberFormat="1" applyFont="1" applyFill="1" applyBorder="1" applyAlignment="1">
      <alignment vertical="center"/>
    </xf>
    <xf numFmtId="176" fontId="28" fillId="0" borderId="12" xfId="49" applyNumberFormat="1" applyFont="1" applyFill="1" applyBorder="1" applyAlignment="1">
      <alignment vertical="center"/>
    </xf>
    <xf numFmtId="176" fontId="45" fillId="0" borderId="41" xfId="0" applyNumberFormat="1" applyFont="1" applyFill="1" applyBorder="1" applyAlignment="1">
      <alignment vertical="center" shrinkToFit="1"/>
    </xf>
    <xf numFmtId="38" fontId="28" fillId="0" borderId="27" xfId="49" applyFont="1" applyFill="1" applyBorder="1" applyAlignment="1">
      <alignment vertical="center"/>
    </xf>
    <xf numFmtId="176" fontId="28" fillId="0" borderId="27" xfId="0" applyNumberFormat="1" applyFont="1" applyFill="1" applyBorder="1" applyAlignment="1">
      <alignment vertical="center" shrinkToFit="1"/>
    </xf>
    <xf numFmtId="0" fontId="45" fillId="0" borderId="29" xfId="0" applyFont="1" applyFill="1" applyBorder="1" applyAlignment="1">
      <alignment vertical="center"/>
    </xf>
    <xf numFmtId="176" fontId="45" fillId="0" borderId="14" xfId="0" applyNumberFormat="1" applyFont="1" applyFill="1" applyBorder="1" applyAlignment="1">
      <alignment vertical="center"/>
    </xf>
    <xf numFmtId="176" fontId="45" fillId="0" borderId="29" xfId="0" applyNumberFormat="1" applyFont="1" applyFill="1" applyBorder="1" applyAlignment="1">
      <alignment vertical="center"/>
    </xf>
    <xf numFmtId="176" fontId="45" fillId="0" borderId="40" xfId="0" applyNumberFormat="1" applyFont="1" applyFill="1" applyBorder="1" applyAlignment="1">
      <alignment vertical="center"/>
    </xf>
    <xf numFmtId="176" fontId="45" fillId="0" borderId="42" xfId="0" applyNumberFormat="1" applyFont="1" applyFill="1" applyBorder="1" applyAlignment="1">
      <alignment vertical="center"/>
    </xf>
    <xf numFmtId="176" fontId="28" fillId="0" borderId="29" xfId="0" applyNumberFormat="1" applyFont="1" applyFill="1" applyBorder="1" applyAlignment="1">
      <alignment vertical="center"/>
    </xf>
    <xf numFmtId="176" fontId="28" fillId="0" borderId="29" xfId="0" applyNumberFormat="1" applyFont="1" applyFill="1" applyBorder="1" applyAlignment="1">
      <alignment vertical="center" shrinkToFit="1"/>
    </xf>
    <xf numFmtId="176" fontId="45" fillId="0" borderId="42" xfId="0" applyNumberFormat="1" applyFont="1" applyFill="1" applyBorder="1" applyAlignment="1">
      <alignment vertical="center" shrinkToFit="1"/>
    </xf>
    <xf numFmtId="176" fontId="45" fillId="0" borderId="43" xfId="0" applyNumberFormat="1" applyFont="1" applyFill="1" applyBorder="1" applyAlignment="1">
      <alignment vertical="center"/>
    </xf>
    <xf numFmtId="0" fontId="45" fillId="0" borderId="28" xfId="0" applyFont="1" applyFill="1" applyBorder="1" applyAlignment="1">
      <alignment vertical="center"/>
    </xf>
    <xf numFmtId="176" fontId="45" fillId="0" borderId="44" xfId="0" applyNumberFormat="1" applyFont="1" applyFill="1" applyBorder="1" applyAlignment="1">
      <alignment vertical="center"/>
    </xf>
    <xf numFmtId="176" fontId="45" fillId="0" borderId="39" xfId="0" applyNumberFormat="1" applyFont="1" applyFill="1" applyBorder="1" applyAlignment="1">
      <alignment vertical="center"/>
    </xf>
    <xf numFmtId="176" fontId="45" fillId="0" borderId="28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vertical="center"/>
    </xf>
    <xf numFmtId="176" fontId="28" fillId="0" borderId="28" xfId="0" applyNumberFormat="1" applyFont="1" applyFill="1" applyBorder="1" applyAlignment="1">
      <alignment vertical="center"/>
    </xf>
    <xf numFmtId="176" fontId="28" fillId="0" borderId="28" xfId="0" applyNumberFormat="1" applyFont="1" applyFill="1" applyBorder="1" applyAlignment="1">
      <alignment vertical="center" shrinkToFit="1"/>
    </xf>
    <xf numFmtId="176" fontId="45" fillId="0" borderId="45" xfId="0" applyNumberFormat="1" applyFont="1" applyFill="1" applyBorder="1" applyAlignment="1">
      <alignment vertical="center" shrinkToFit="1"/>
    </xf>
    <xf numFmtId="176" fontId="28" fillId="0" borderId="22" xfId="49" applyNumberFormat="1" applyFont="1" applyFill="1" applyBorder="1" applyAlignment="1">
      <alignment vertical="center"/>
    </xf>
    <xf numFmtId="177" fontId="0" fillId="36" borderId="46" xfId="0" applyNumberFormat="1" applyFont="1" applyFill="1" applyBorder="1" applyAlignment="1">
      <alignment horizontal="center" vertical="center" shrinkToFit="1"/>
    </xf>
    <xf numFmtId="176" fontId="45" fillId="0" borderId="26" xfId="0" applyNumberFormat="1" applyFont="1" applyFill="1" applyBorder="1" applyAlignment="1">
      <alignment vertical="center"/>
    </xf>
    <xf numFmtId="176" fontId="45" fillId="0" borderId="47" xfId="0" applyNumberFormat="1" applyFont="1" applyFill="1" applyBorder="1" applyAlignment="1">
      <alignment vertical="center"/>
    </xf>
    <xf numFmtId="177" fontId="0" fillId="0" borderId="48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vertical="center"/>
    </xf>
    <xf numFmtId="176" fontId="45" fillId="0" borderId="39" xfId="0" applyNumberFormat="1" applyFont="1" applyFill="1" applyBorder="1" applyAlignment="1">
      <alignment vertical="center" shrinkToFit="1"/>
    </xf>
    <xf numFmtId="176" fontId="45" fillId="0" borderId="29" xfId="0" applyNumberFormat="1" applyFont="1" applyFill="1" applyBorder="1" applyAlignment="1">
      <alignment vertical="center" shrinkToFit="1"/>
    </xf>
    <xf numFmtId="176" fontId="45" fillId="0" borderId="27" xfId="0" applyNumberFormat="1" applyFont="1" applyFill="1" applyBorder="1" applyAlignment="1">
      <alignment vertical="center" shrinkToFit="1"/>
    </xf>
    <xf numFmtId="176" fontId="28" fillId="0" borderId="38" xfId="49" applyNumberFormat="1" applyFont="1" applyFill="1" applyBorder="1" applyAlignment="1">
      <alignment vertical="center"/>
    </xf>
    <xf numFmtId="177" fontId="0" fillId="0" borderId="38" xfId="0" applyNumberFormat="1" applyFill="1" applyBorder="1" applyAlignment="1">
      <alignment horizontal="center" vertical="center" shrinkToFit="1"/>
    </xf>
    <xf numFmtId="0" fontId="46" fillId="0" borderId="1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left" vertical="center" shrinkToFit="1"/>
    </xf>
    <xf numFmtId="0" fontId="45" fillId="0" borderId="10" xfId="0" applyFont="1" applyBorder="1" applyAlignment="1">
      <alignment vertical="center" shrinkToFit="1"/>
    </xf>
    <xf numFmtId="0" fontId="45" fillId="0" borderId="10" xfId="0" applyFont="1" applyFill="1" applyBorder="1" applyAlignment="1">
      <alignment vertical="center" shrinkToFit="1"/>
    </xf>
    <xf numFmtId="0" fontId="45" fillId="0" borderId="10" xfId="0" applyFont="1" applyFill="1" applyBorder="1" applyAlignment="1">
      <alignment horizontal="left" vertical="center" shrinkToFit="1"/>
    </xf>
    <xf numFmtId="0" fontId="45" fillId="0" borderId="10" xfId="0" applyFont="1" applyBorder="1" applyAlignment="1">
      <alignment horizontal="left" vertical="center" shrinkToFit="1"/>
    </xf>
    <xf numFmtId="0" fontId="45" fillId="0" borderId="11" xfId="0" applyFont="1" applyBorder="1" applyAlignment="1">
      <alignment horizontal="left" vertical="center" shrinkToFit="1"/>
    </xf>
    <xf numFmtId="0" fontId="45" fillId="0" borderId="10" xfId="63" applyFont="1" applyFill="1" applyBorder="1" applyAlignment="1">
      <alignment vertical="center" wrapText="1"/>
      <protection/>
    </xf>
    <xf numFmtId="0" fontId="45" fillId="0" borderId="10" xfId="0" applyFont="1" applyFill="1" applyBorder="1" applyAlignment="1">
      <alignment horizontal="left" vertical="center" wrapText="1" shrinkToFit="1"/>
    </xf>
    <xf numFmtId="0" fontId="45" fillId="0" borderId="10" xfId="0" applyFont="1" applyFill="1" applyBorder="1" applyAlignment="1">
      <alignment vertical="center" wrapText="1" shrinkToFit="1"/>
    </xf>
    <xf numFmtId="0" fontId="45" fillId="0" borderId="10" xfId="0" applyNumberFormat="1" applyFont="1" applyBorder="1" applyAlignment="1">
      <alignment vertical="center" shrinkToFit="1"/>
    </xf>
    <xf numFmtId="0" fontId="45" fillId="0" borderId="10" xfId="0" applyFont="1" applyFill="1" applyBorder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5" fillId="0" borderId="0" xfId="0" applyFont="1" applyFill="1" applyAlignment="1">
      <alignment horizontal="right" vertical="center" shrinkToFit="1"/>
    </xf>
    <xf numFmtId="0" fontId="45" fillId="0" borderId="0" xfId="0" applyFont="1" applyAlignment="1">
      <alignment horizontal="left" vertical="center" shrinkToFit="1"/>
    </xf>
    <xf numFmtId="42" fontId="45" fillId="0" borderId="21" xfId="0" applyNumberFormat="1" applyFont="1" applyFill="1" applyBorder="1" applyAlignment="1">
      <alignment horizontal="center" vertical="center" wrapText="1" shrinkToFit="1"/>
    </xf>
    <xf numFmtId="42" fontId="45" fillId="0" borderId="22" xfId="0" applyNumberFormat="1" applyFont="1" applyFill="1" applyBorder="1" applyAlignment="1">
      <alignment horizontal="center" vertical="center" wrapText="1" shrinkToFit="1"/>
    </xf>
    <xf numFmtId="42" fontId="45" fillId="0" borderId="23" xfId="0" applyNumberFormat="1" applyFont="1" applyFill="1" applyBorder="1" applyAlignment="1">
      <alignment horizontal="center" vertical="center" wrapText="1" shrinkToFit="1"/>
    </xf>
    <xf numFmtId="42" fontId="45" fillId="0" borderId="26" xfId="0" applyNumberFormat="1" applyFont="1" applyFill="1" applyBorder="1" applyAlignment="1">
      <alignment horizontal="center" vertical="center" wrapText="1" shrinkToFit="1"/>
    </xf>
    <xf numFmtId="42" fontId="45" fillId="0" borderId="27" xfId="0" applyNumberFormat="1" applyFont="1" applyFill="1" applyBorder="1" applyAlignment="1">
      <alignment horizontal="center" vertical="center" wrapText="1" shrinkToFit="1"/>
    </xf>
    <xf numFmtId="42" fontId="45" fillId="0" borderId="28" xfId="0" applyNumberFormat="1" applyFont="1" applyFill="1" applyBorder="1" applyAlignment="1">
      <alignment horizontal="center" vertical="center" wrapText="1" shrinkToFit="1"/>
    </xf>
    <xf numFmtId="42" fontId="45" fillId="0" borderId="37" xfId="0" applyNumberFormat="1" applyFont="1" applyFill="1" applyBorder="1" applyAlignment="1">
      <alignment horizontal="center" vertical="center" wrapText="1" shrinkToFit="1"/>
    </xf>
    <xf numFmtId="42" fontId="45" fillId="0" borderId="38" xfId="0" applyNumberFormat="1" applyFont="1" applyFill="1" applyBorder="1" applyAlignment="1">
      <alignment horizontal="center" vertical="center" wrapText="1" shrinkToFit="1"/>
    </xf>
    <xf numFmtId="42" fontId="45" fillId="0" borderId="39" xfId="0" applyNumberFormat="1" applyFont="1" applyFill="1" applyBorder="1" applyAlignment="1">
      <alignment horizontal="center" vertical="center" wrapText="1" shrinkToFit="1"/>
    </xf>
    <xf numFmtId="42" fontId="45" fillId="0" borderId="31" xfId="0" applyNumberFormat="1" applyFont="1" applyFill="1" applyBorder="1" applyAlignment="1">
      <alignment horizontal="center" vertical="center" wrapText="1" shrinkToFit="1"/>
    </xf>
    <xf numFmtId="42" fontId="45" fillId="0" borderId="32" xfId="0" applyNumberFormat="1" applyFont="1" applyFill="1" applyBorder="1" applyAlignment="1">
      <alignment horizontal="center" vertical="center" wrapText="1" shrinkToFit="1"/>
    </xf>
    <xf numFmtId="42" fontId="45" fillId="0" borderId="33" xfId="0" applyNumberFormat="1" applyFont="1" applyFill="1" applyBorder="1" applyAlignment="1">
      <alignment horizontal="center" vertical="center" wrapText="1" shrinkToFit="1"/>
    </xf>
    <xf numFmtId="177" fontId="0" fillId="0" borderId="20" xfId="0" applyNumberFormat="1" applyFont="1" applyFill="1" applyBorder="1" applyAlignment="1">
      <alignment horizontal="center" vertical="center" shrinkToFit="1"/>
    </xf>
    <xf numFmtId="177" fontId="0" fillId="0" borderId="25" xfId="0" applyNumberFormat="1" applyFont="1" applyFill="1" applyBorder="1" applyAlignment="1">
      <alignment horizontal="center" vertical="center" shrinkToFit="1"/>
    </xf>
    <xf numFmtId="177" fontId="0" fillId="0" borderId="25" xfId="0" applyNumberFormat="1" applyFill="1" applyBorder="1" applyAlignment="1">
      <alignment horizontal="center" vertical="center" shrinkToFit="1"/>
    </xf>
    <xf numFmtId="177" fontId="0" fillId="0" borderId="36" xfId="0" applyNumberFormat="1" applyFill="1" applyBorder="1" applyAlignment="1">
      <alignment horizontal="center" vertical="center" shrinkToFit="1"/>
    </xf>
    <xf numFmtId="177" fontId="0" fillId="0" borderId="36" xfId="0" applyNumberFormat="1" applyFont="1" applyFill="1" applyBorder="1" applyAlignment="1">
      <alignment horizontal="center" vertical="center" shrinkToFit="1"/>
    </xf>
    <xf numFmtId="177" fontId="0" fillId="0" borderId="30" xfId="0" applyNumberFormat="1" applyFont="1" applyFill="1" applyBorder="1" applyAlignment="1">
      <alignment horizontal="center" vertical="center" shrinkToFit="1"/>
    </xf>
    <xf numFmtId="177" fontId="0" fillId="0" borderId="27" xfId="0" applyNumberFormat="1" applyFont="1" applyFill="1" applyBorder="1" applyAlignment="1">
      <alignment horizontal="center" vertical="center" shrinkToFit="1"/>
    </xf>
    <xf numFmtId="177" fontId="4" fillId="0" borderId="10" xfId="49" applyNumberFormat="1" applyFont="1" applyFill="1" applyBorder="1" applyAlignment="1">
      <alignment vertical="center"/>
    </xf>
    <xf numFmtId="177" fontId="0" fillId="0" borderId="10" xfId="43" applyNumberFormat="1" applyFont="1" applyFill="1" applyBorder="1" applyAlignment="1" applyProtection="1">
      <alignment vertical="center"/>
      <protection/>
    </xf>
    <xf numFmtId="38" fontId="45" fillId="0" borderId="21" xfId="49" applyNumberFormat="1" applyFont="1" applyFill="1" applyBorder="1" applyAlignment="1">
      <alignment horizontal="center" vertical="center" wrapText="1" shrinkToFit="1"/>
    </xf>
    <xf numFmtId="38" fontId="45" fillId="0" borderId="22" xfId="49" applyNumberFormat="1" applyFont="1" applyFill="1" applyBorder="1" applyAlignment="1">
      <alignment horizontal="center" vertical="center" wrapText="1" shrinkToFit="1"/>
    </xf>
    <xf numFmtId="38" fontId="45" fillId="0" borderId="23" xfId="49" applyNumberFormat="1" applyFont="1" applyFill="1" applyBorder="1" applyAlignment="1">
      <alignment horizontal="center" vertical="center" wrapText="1" shrinkToFit="1"/>
    </xf>
    <xf numFmtId="38" fontId="45" fillId="0" borderId="26" xfId="49" applyNumberFormat="1" applyFont="1" applyFill="1" applyBorder="1" applyAlignment="1">
      <alignment horizontal="center" vertical="center" wrapText="1" shrinkToFit="1"/>
    </xf>
    <xf numFmtId="38" fontId="45" fillId="0" borderId="27" xfId="49" applyNumberFormat="1" applyFont="1" applyFill="1" applyBorder="1" applyAlignment="1">
      <alignment horizontal="center" vertical="center" wrapText="1" shrinkToFit="1"/>
    </xf>
    <xf numFmtId="38" fontId="45" fillId="0" borderId="28" xfId="49" applyNumberFormat="1" applyFont="1" applyFill="1" applyBorder="1" applyAlignment="1">
      <alignment horizontal="center" vertical="center" wrapText="1" shrinkToFit="1"/>
    </xf>
    <xf numFmtId="38" fontId="45" fillId="0" borderId="37" xfId="49" applyNumberFormat="1" applyFont="1" applyFill="1" applyBorder="1" applyAlignment="1">
      <alignment horizontal="center" vertical="center" wrapText="1" shrinkToFit="1"/>
    </xf>
    <xf numFmtId="38" fontId="45" fillId="0" borderId="38" xfId="49" applyNumberFormat="1" applyFont="1" applyFill="1" applyBorder="1" applyAlignment="1">
      <alignment horizontal="center" vertical="center" wrapText="1" shrinkToFit="1"/>
    </xf>
    <xf numFmtId="38" fontId="45" fillId="0" borderId="39" xfId="49" applyNumberFormat="1" applyFont="1" applyFill="1" applyBorder="1" applyAlignment="1">
      <alignment horizontal="center" vertical="center" wrapText="1" shrinkToFit="1"/>
    </xf>
    <xf numFmtId="38" fontId="45" fillId="0" borderId="26" xfId="49" applyFont="1" applyFill="1" applyBorder="1" applyAlignment="1">
      <alignment horizontal="right" vertical="center" wrapText="1" shrinkToFit="1"/>
    </xf>
    <xf numFmtId="38" fontId="45" fillId="0" borderId="27" xfId="49" applyFont="1" applyFill="1" applyBorder="1" applyAlignment="1">
      <alignment horizontal="right" vertical="center" wrapText="1" shrinkToFit="1"/>
    </xf>
    <xf numFmtId="38" fontId="45" fillId="0" borderId="28" xfId="49" applyFont="1" applyFill="1" applyBorder="1" applyAlignment="1">
      <alignment horizontal="right" vertical="center" wrapText="1" shrinkToFit="1"/>
    </xf>
    <xf numFmtId="38" fontId="45" fillId="0" borderId="37" xfId="49" applyFont="1" applyFill="1" applyBorder="1" applyAlignment="1">
      <alignment horizontal="right" vertical="center" wrapText="1" shrinkToFit="1"/>
    </xf>
    <xf numFmtId="38" fontId="45" fillId="0" borderId="38" xfId="49" applyFont="1" applyFill="1" applyBorder="1" applyAlignment="1">
      <alignment horizontal="right" vertical="center" wrapText="1" shrinkToFit="1"/>
    </xf>
    <xf numFmtId="38" fontId="45" fillId="0" borderId="39" xfId="49" applyFont="1" applyFill="1" applyBorder="1" applyAlignment="1">
      <alignment horizontal="right" vertical="center" wrapText="1" shrinkToFit="1"/>
    </xf>
    <xf numFmtId="38" fontId="45" fillId="0" borderId="21" xfId="49" applyFont="1" applyFill="1" applyBorder="1" applyAlignment="1">
      <alignment horizontal="right" vertical="center" wrapText="1" shrinkToFit="1"/>
    </xf>
    <xf numFmtId="38" fontId="45" fillId="0" borderId="22" xfId="49" applyFont="1" applyFill="1" applyBorder="1" applyAlignment="1">
      <alignment horizontal="right" vertical="center" wrapText="1" shrinkToFit="1"/>
    </xf>
    <xf numFmtId="38" fontId="45" fillId="0" borderId="23" xfId="49" applyFont="1" applyFill="1" applyBorder="1" applyAlignment="1">
      <alignment horizontal="right" vertical="center" wrapText="1" shrinkToFit="1"/>
    </xf>
    <xf numFmtId="177" fontId="45" fillId="0" borderId="37" xfId="0" applyNumberFormat="1" applyFont="1" applyFill="1" applyBorder="1" applyAlignment="1">
      <alignment horizontal="center" vertical="center" wrapText="1" shrinkToFit="1"/>
    </xf>
    <xf numFmtId="177" fontId="45" fillId="0" borderId="38" xfId="0" applyNumberFormat="1" applyFont="1" applyFill="1" applyBorder="1" applyAlignment="1">
      <alignment horizontal="center" vertical="center" wrapText="1" shrinkToFit="1"/>
    </xf>
    <xf numFmtId="177" fontId="45" fillId="0" borderId="39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 vertical="center"/>
    </xf>
    <xf numFmtId="177" fontId="0" fillId="0" borderId="3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horizontal="center" vertical="center" shrinkToFit="1"/>
    </xf>
    <xf numFmtId="177" fontId="0" fillId="0" borderId="38" xfId="0" applyNumberFormat="1" applyFont="1" applyFill="1" applyBorder="1" applyAlignment="1">
      <alignment horizontal="center" vertical="center" shrinkToFit="1"/>
    </xf>
    <xf numFmtId="3" fontId="45" fillId="0" borderId="38" xfId="0" applyNumberFormat="1" applyFont="1" applyFill="1" applyBorder="1" applyAlignment="1">
      <alignment horizontal="right" vertical="center" wrapText="1" shrinkToFit="1"/>
    </xf>
    <xf numFmtId="3" fontId="45" fillId="0" borderId="39" xfId="0" applyNumberFormat="1" applyFont="1" applyFill="1" applyBorder="1" applyAlignment="1">
      <alignment horizontal="right" vertical="center" wrapText="1" shrinkToFit="1"/>
    </xf>
    <xf numFmtId="42" fontId="45" fillId="0" borderId="37" xfId="0" applyNumberFormat="1" applyFont="1" applyFill="1" applyBorder="1" applyAlignment="1">
      <alignment horizontal="right" vertical="center" wrapText="1" shrinkToFit="1"/>
    </xf>
    <xf numFmtId="177" fontId="0" fillId="0" borderId="39" xfId="0" applyNumberFormat="1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horizontal="center" vertical="center" shrinkToFit="1"/>
    </xf>
    <xf numFmtId="177" fontId="0" fillId="0" borderId="25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38" fontId="45" fillId="0" borderId="0" xfId="49" applyNumberFormat="1" applyFont="1" applyFill="1" applyBorder="1" applyAlignment="1">
      <alignment horizontal="center" vertical="center" wrapText="1" shrinkToFit="1"/>
    </xf>
    <xf numFmtId="177" fontId="0" fillId="0" borderId="25" xfId="0" applyNumberFormat="1" applyFont="1" applyFill="1" applyBorder="1" applyAlignment="1">
      <alignment horizontal="center" vertical="center" shrinkToFit="1"/>
    </xf>
    <xf numFmtId="38" fontId="45" fillId="0" borderId="0" xfId="49" applyNumberFormat="1" applyFont="1" applyFill="1" applyBorder="1" applyAlignment="1">
      <alignment horizontal="left" vertical="center" wrapText="1" shrinkToFit="1"/>
    </xf>
    <xf numFmtId="177" fontId="0" fillId="0" borderId="36" xfId="0" applyNumberFormat="1" applyFont="1" applyFill="1" applyBorder="1" applyAlignment="1">
      <alignment horizontal="center" vertical="center" wrapText="1" shrinkToFit="1"/>
    </xf>
    <xf numFmtId="176" fontId="6" fillId="34" borderId="1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6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76" fontId="6" fillId="33" borderId="17" xfId="0" applyNumberFormat="1" applyFont="1" applyFill="1" applyBorder="1" applyAlignment="1">
      <alignment horizontal="center" vertical="center" wrapText="1" shrinkToFit="1"/>
    </xf>
    <xf numFmtId="0" fontId="0" fillId="33" borderId="11" xfId="0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5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center" vertical="center" wrapText="1" shrinkToFit="1"/>
    </xf>
    <xf numFmtId="0" fontId="0" fillId="33" borderId="1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177" fontId="0" fillId="7" borderId="53" xfId="0" applyNumberFormat="1" applyFont="1" applyFill="1" applyBorder="1" applyAlignment="1">
      <alignment horizontal="center" vertical="center" wrapText="1" shrinkToFit="1"/>
    </xf>
    <xf numFmtId="177" fontId="0" fillId="7" borderId="12" xfId="0" applyNumberFormat="1" applyFont="1" applyFill="1" applyBorder="1" applyAlignment="1">
      <alignment horizontal="center" vertical="center" wrapText="1" shrinkToFit="1"/>
    </xf>
    <xf numFmtId="177" fontId="0" fillId="7" borderId="54" xfId="0" applyNumberFormat="1" applyFont="1" applyFill="1" applyBorder="1" applyAlignment="1">
      <alignment horizontal="center" vertical="center" wrapText="1" shrinkToFit="1"/>
    </xf>
    <xf numFmtId="177" fontId="0" fillId="7" borderId="55" xfId="0" applyNumberFormat="1" applyFont="1" applyFill="1" applyBorder="1" applyAlignment="1">
      <alignment horizontal="center" vertical="center" wrapText="1" shrinkToFit="1"/>
    </xf>
    <xf numFmtId="177" fontId="0" fillId="7" borderId="56" xfId="0" applyNumberFormat="1" applyFont="1" applyFill="1" applyBorder="1" applyAlignment="1">
      <alignment horizontal="center" vertical="center" wrapText="1" shrinkToFit="1"/>
    </xf>
    <xf numFmtId="177" fontId="0" fillId="7" borderId="44" xfId="0" applyNumberFormat="1" applyFont="1" applyFill="1" applyBorder="1" applyAlignment="1">
      <alignment horizontal="center" vertical="center" wrapText="1" shrinkToFit="1"/>
    </xf>
    <xf numFmtId="177" fontId="0" fillId="7" borderId="57" xfId="0" applyNumberFormat="1" applyFont="1" applyFill="1" applyBorder="1" applyAlignment="1">
      <alignment horizontal="center" vertical="center" wrapText="1" shrinkToFit="1"/>
    </xf>
    <xf numFmtId="177" fontId="0" fillId="35" borderId="15" xfId="0" applyNumberFormat="1" applyFont="1" applyFill="1" applyBorder="1" applyAlignment="1">
      <alignment horizontal="center" vertical="center"/>
    </xf>
    <xf numFmtId="177" fontId="0" fillId="35" borderId="58" xfId="0" applyNumberFormat="1" applyFont="1" applyFill="1" applyBorder="1" applyAlignment="1">
      <alignment horizontal="center" vertical="center"/>
    </xf>
    <xf numFmtId="177" fontId="0" fillId="35" borderId="59" xfId="0" applyNumberFormat="1" applyFont="1" applyFill="1" applyBorder="1" applyAlignment="1">
      <alignment horizontal="center" vertical="center"/>
    </xf>
    <xf numFmtId="0" fontId="0" fillId="36" borderId="60" xfId="0" applyFill="1" applyBorder="1" applyAlignment="1">
      <alignment horizontal="center" vertical="center" shrinkToFit="1"/>
    </xf>
    <xf numFmtId="0" fontId="0" fillId="36" borderId="61" xfId="0" applyFont="1" applyFill="1" applyBorder="1" applyAlignment="1">
      <alignment horizontal="center" vertical="center" shrinkToFit="1"/>
    </xf>
    <xf numFmtId="0" fontId="0" fillId="36" borderId="62" xfId="0" applyFont="1" applyFill="1" applyBorder="1" applyAlignment="1">
      <alignment horizontal="center" vertical="center" shrinkToFit="1"/>
    </xf>
    <xf numFmtId="0" fontId="0" fillId="37" borderId="61" xfId="0" applyFont="1" applyFill="1" applyBorder="1" applyAlignment="1">
      <alignment horizontal="center" vertical="center" shrinkToFit="1"/>
    </xf>
    <xf numFmtId="0" fontId="0" fillId="37" borderId="62" xfId="0" applyFont="1" applyFill="1" applyBorder="1" applyAlignment="1">
      <alignment horizontal="center" vertical="center" shrinkToFit="1"/>
    </xf>
    <xf numFmtId="0" fontId="9" fillId="35" borderId="15" xfId="0" applyFont="1" applyFill="1" applyBorder="1" applyAlignment="1">
      <alignment horizontal="center" vertical="center" shrinkToFit="1"/>
    </xf>
    <xf numFmtId="0" fontId="9" fillId="35" borderId="50" xfId="0" applyFont="1" applyFill="1" applyBorder="1" applyAlignment="1">
      <alignment horizontal="center" vertical="center" shrinkToFit="1"/>
    </xf>
    <xf numFmtId="0" fontId="9" fillId="35" borderId="19" xfId="0" applyFont="1" applyFill="1" applyBorder="1" applyAlignment="1">
      <alignment horizontal="center" vertical="center" shrinkToFit="1"/>
    </xf>
    <xf numFmtId="177" fontId="0" fillId="35" borderId="19" xfId="0" applyNumberFormat="1" applyFont="1" applyFill="1" applyBorder="1" applyAlignment="1">
      <alignment horizontal="center" vertical="center"/>
    </xf>
    <xf numFmtId="177" fontId="0" fillId="35" borderId="14" xfId="0" applyNumberFormat="1" applyFont="1" applyFill="1" applyBorder="1" applyAlignment="1">
      <alignment horizontal="center" vertical="center"/>
    </xf>
    <xf numFmtId="177" fontId="0" fillId="35" borderId="63" xfId="0" applyNumberFormat="1" applyFont="1" applyFill="1" applyBorder="1" applyAlignment="1">
      <alignment horizontal="center" vertical="center"/>
    </xf>
    <xf numFmtId="177" fontId="0" fillId="35" borderId="17" xfId="0" applyNumberFormat="1" applyFont="1" applyFill="1" applyBorder="1" applyAlignment="1">
      <alignment horizontal="center" vertical="center"/>
    </xf>
    <xf numFmtId="177" fontId="0" fillId="35" borderId="12" xfId="0" applyNumberFormat="1" applyFont="1" applyFill="1" applyBorder="1" applyAlignment="1">
      <alignment horizontal="center" vertical="center"/>
    </xf>
    <xf numFmtId="177" fontId="0" fillId="35" borderId="64" xfId="0" applyNumberFormat="1" applyFont="1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35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12" xfId="0" applyFill="1" applyBorder="1" applyAlignment="1">
      <alignment horizontal="center" vertical="center"/>
    </xf>
    <xf numFmtId="177" fontId="0" fillId="35" borderId="58" xfId="0" applyNumberFormat="1" applyFont="1" applyFill="1" applyBorder="1" applyAlignment="1">
      <alignment horizontal="center" vertical="center"/>
    </xf>
    <xf numFmtId="0" fontId="0" fillId="35" borderId="5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177" fontId="0" fillId="7" borderId="65" xfId="0" applyNumberFormat="1" applyFont="1" applyFill="1" applyBorder="1" applyAlignment="1">
      <alignment horizontal="center" vertical="center" wrapText="1" shrinkToFit="1"/>
    </xf>
    <xf numFmtId="177" fontId="0" fillId="7" borderId="66" xfId="0" applyNumberFormat="1" applyFont="1" applyFill="1" applyBorder="1" applyAlignment="1">
      <alignment horizontal="center" vertical="center" shrinkToFit="1"/>
    </xf>
    <xf numFmtId="0" fontId="0" fillId="7" borderId="67" xfId="0" applyFill="1" applyBorder="1" applyAlignment="1">
      <alignment horizontal="center" vertical="center" shrinkToFit="1"/>
    </xf>
    <xf numFmtId="177" fontId="0" fillId="7" borderId="12" xfId="0" applyNumberFormat="1" applyFont="1" applyFill="1" applyBorder="1" applyAlignment="1">
      <alignment horizontal="center" vertical="center" shrinkToFit="1"/>
    </xf>
    <xf numFmtId="0" fontId="0" fillId="7" borderId="64" xfId="0" applyFill="1" applyBorder="1" applyAlignment="1">
      <alignment horizontal="center" vertical="center" shrinkToFit="1"/>
    </xf>
    <xf numFmtId="177" fontId="0" fillId="7" borderId="44" xfId="0" applyNumberFormat="1" applyFont="1" applyFill="1" applyBorder="1" applyAlignment="1">
      <alignment horizontal="center" vertical="center" shrinkToFit="1"/>
    </xf>
    <xf numFmtId="0" fontId="0" fillId="7" borderId="57" xfId="0" applyFill="1" applyBorder="1" applyAlignment="1">
      <alignment horizontal="center" vertical="center" shrinkToFit="1"/>
    </xf>
    <xf numFmtId="177" fontId="0" fillId="35" borderId="17" xfId="0" applyNumberFormat="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_Sheet1" xfId="63"/>
    <cellStyle name="標準_Sheet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5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5" sqref="A5"/>
    </sheetView>
  </sheetViews>
  <sheetFormatPr defaultColWidth="9.00390625" defaultRowHeight="13.5"/>
  <cols>
    <col min="1" max="4" width="10.625" style="0" customWidth="1"/>
    <col min="5" max="5" width="11.375" style="0" customWidth="1"/>
  </cols>
  <sheetData>
    <row r="1" ht="21">
      <c r="A1" s="6" t="s">
        <v>342</v>
      </c>
    </row>
    <row r="3" spans="1:5" ht="15" customHeight="1">
      <c r="A3" s="210" t="s">
        <v>4</v>
      </c>
      <c r="B3" s="212" t="s">
        <v>172</v>
      </c>
      <c r="C3" s="212" t="s">
        <v>173</v>
      </c>
      <c r="D3" s="212" t="s">
        <v>9</v>
      </c>
      <c r="E3" s="208" t="s">
        <v>15</v>
      </c>
    </row>
    <row r="4" spans="1:5" ht="36.75" customHeight="1">
      <c r="A4" s="211"/>
      <c r="B4" s="213"/>
      <c r="C4" s="213"/>
      <c r="D4" s="213"/>
      <c r="E4" s="209"/>
    </row>
    <row r="5" spans="1:5" ht="15.75" customHeight="1">
      <c r="A5" s="7" t="s">
        <v>21</v>
      </c>
      <c r="B5" s="9">
        <v>66305.71241800082</v>
      </c>
      <c r="C5" s="9">
        <v>27697.091666666667</v>
      </c>
      <c r="D5" s="9">
        <v>13769.243595004984</v>
      </c>
      <c r="E5" s="14">
        <v>22228.51936817337</v>
      </c>
    </row>
  </sheetData>
  <sheetProtection/>
  <mergeCells count="5">
    <mergeCell ref="E3:E4"/>
    <mergeCell ref="A3:A4"/>
    <mergeCell ref="B3:B4"/>
    <mergeCell ref="D3:D4"/>
    <mergeCell ref="C3:C4"/>
  </mergeCells>
  <printOptions horizontalCentered="1"/>
  <pageMargins left="0.3937007874015748" right="0.3937007874015748" top="2.362204724409449" bottom="0.98425196850393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"/>
  <sheetViews>
    <sheetView zoomScaleSheetLayoutView="100" zoomScalePageLayoutView="0" workbookViewId="0" topLeftCell="A1">
      <pane xSplit="1" ySplit="4" topLeftCell="B5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5" sqref="A5"/>
    </sheetView>
  </sheetViews>
  <sheetFormatPr defaultColWidth="9.00390625" defaultRowHeight="13.5"/>
  <cols>
    <col min="1" max="4" width="10.625" style="0" customWidth="1"/>
    <col min="5" max="5" width="11.375" style="0" customWidth="1"/>
  </cols>
  <sheetData>
    <row r="1" ht="21">
      <c r="A1" s="6" t="s">
        <v>343</v>
      </c>
    </row>
    <row r="3" spans="1:5" ht="15" customHeight="1">
      <c r="A3" s="210" t="s">
        <v>4</v>
      </c>
      <c r="B3" s="212" t="s">
        <v>172</v>
      </c>
      <c r="C3" s="212" t="s">
        <v>173</v>
      </c>
      <c r="D3" s="212" t="s">
        <v>9</v>
      </c>
      <c r="E3" s="208" t="s">
        <v>15</v>
      </c>
    </row>
    <row r="4" spans="1:5" ht="36.75" customHeight="1">
      <c r="A4" s="211"/>
      <c r="B4" s="213"/>
      <c r="C4" s="213"/>
      <c r="D4" s="213"/>
      <c r="E4" s="209"/>
    </row>
    <row r="5" spans="1:5" ht="15.75" customHeight="1">
      <c r="A5" s="7" t="s">
        <v>21</v>
      </c>
      <c r="B5" s="9">
        <v>818.3417240104516</v>
      </c>
      <c r="C5" s="9">
        <v>309.60740751091055</v>
      </c>
      <c r="D5" s="9">
        <v>171.6630838410432</v>
      </c>
      <c r="E5" s="14">
        <v>276.62833966654944</v>
      </c>
    </row>
  </sheetData>
  <sheetProtection/>
  <mergeCells count="5">
    <mergeCell ref="A3:A4"/>
    <mergeCell ref="B3:B4"/>
    <mergeCell ref="D3:D4"/>
    <mergeCell ref="E3:E4"/>
    <mergeCell ref="C3:C4"/>
  </mergeCells>
  <printOptions horizontalCentered="1"/>
  <pageMargins left="0.3937007874015748" right="0.3937007874015748" top="2.362204724409449" bottom="0.984251968503937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6"/>
  <sheetViews>
    <sheetView zoomScaleSheetLayoutView="100" zoomScalePageLayoutView="0" workbookViewId="0" topLeftCell="A1">
      <pane xSplit="1" ySplit="5" topLeftCell="B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6" sqref="A6"/>
    </sheetView>
  </sheetViews>
  <sheetFormatPr defaultColWidth="9.00390625" defaultRowHeight="13.5"/>
  <cols>
    <col min="1" max="1" width="10.00390625" style="0" customWidth="1"/>
    <col min="2" max="20" width="7.875" style="0" customWidth="1"/>
  </cols>
  <sheetData>
    <row r="1" ht="21">
      <c r="A1" s="6" t="s">
        <v>14</v>
      </c>
    </row>
    <row r="3" spans="1:8" ht="15" customHeight="1">
      <c r="A3" s="224" t="s">
        <v>3</v>
      </c>
      <c r="B3" s="220" t="s">
        <v>8</v>
      </c>
      <c r="C3" s="221"/>
      <c r="D3" s="220" t="s">
        <v>9</v>
      </c>
      <c r="E3" s="221"/>
      <c r="F3" s="214" t="s">
        <v>12</v>
      </c>
      <c r="G3" s="215"/>
      <c r="H3" s="216"/>
    </row>
    <row r="4" spans="1:8" ht="30" customHeight="1">
      <c r="A4" s="225"/>
      <c r="B4" s="222"/>
      <c r="C4" s="223"/>
      <c r="D4" s="222"/>
      <c r="E4" s="223"/>
      <c r="F4" s="217"/>
      <c r="G4" s="218"/>
      <c r="H4" s="219"/>
    </row>
    <row r="5" spans="1:8" s="10" customFormat="1" ht="38.25" customHeight="1">
      <c r="A5" s="226"/>
      <c r="B5" s="11" t="s">
        <v>10</v>
      </c>
      <c r="C5" s="11" t="s">
        <v>11</v>
      </c>
      <c r="D5" s="11" t="s">
        <v>10</v>
      </c>
      <c r="E5" s="11" t="s">
        <v>11</v>
      </c>
      <c r="F5" s="12" t="s">
        <v>10</v>
      </c>
      <c r="G5" s="12" t="s">
        <v>11</v>
      </c>
      <c r="H5" s="12" t="s">
        <v>13</v>
      </c>
    </row>
    <row r="6" spans="1:8" ht="15.75" customHeight="1">
      <c r="A6" s="7" t="s">
        <v>21</v>
      </c>
      <c r="B6" s="168">
        <v>64</v>
      </c>
      <c r="C6" s="168">
        <v>64</v>
      </c>
      <c r="D6" s="168">
        <v>279</v>
      </c>
      <c r="E6" s="168">
        <v>280</v>
      </c>
      <c r="F6" s="169">
        <f>B6+D6</f>
        <v>343</v>
      </c>
      <c r="G6" s="169">
        <f>C6+E6</f>
        <v>344</v>
      </c>
      <c r="H6" s="13">
        <f>F6/G6</f>
        <v>0.997093023255814</v>
      </c>
    </row>
  </sheetData>
  <sheetProtection/>
  <mergeCells count="4">
    <mergeCell ref="F3:H4"/>
    <mergeCell ref="B3:C4"/>
    <mergeCell ref="D3:E4"/>
    <mergeCell ref="A3:A5"/>
  </mergeCells>
  <printOptions horizontalCentered="1"/>
  <pageMargins left="0.3937007874015748" right="0.3937007874015748" top="2.362204724409449" bottom="0.5905511811023623" header="0.5118110236220472" footer="0.5118110236220472"/>
  <pageSetup horizontalDpi="300" verticalDpi="3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B235"/>
  <sheetViews>
    <sheetView zoomScaleSheetLayoutView="55" zoomScalePageLayoutView="0" workbookViewId="0" topLeftCell="B1">
      <pane xSplit="3" ySplit="4" topLeftCell="N5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N5" sqref="N5"/>
    </sheetView>
  </sheetViews>
  <sheetFormatPr defaultColWidth="9.00390625" defaultRowHeight="13.5"/>
  <cols>
    <col min="1" max="1" width="4.625" style="5" hidden="1" customWidth="1"/>
    <col min="2" max="2" width="8.375" style="4" customWidth="1"/>
    <col min="3" max="3" width="4.50390625" style="4" bestFit="1" customWidth="1"/>
    <col min="4" max="4" width="38.625" style="2" customWidth="1"/>
    <col min="5" max="5" width="9.25390625" style="8" bestFit="1" customWidth="1"/>
    <col min="6" max="6" width="6.75390625" style="15" customWidth="1"/>
    <col min="7" max="8" width="13.375" style="15" customWidth="1"/>
    <col min="9" max="9" width="13.375" style="3" customWidth="1"/>
    <col min="10" max="10" width="13.00390625" style="3" customWidth="1"/>
    <col min="11" max="11" width="12.25390625" style="3" customWidth="1"/>
    <col min="12" max="12" width="13.00390625" style="3" customWidth="1"/>
    <col min="13" max="13" width="3.125" style="3" customWidth="1"/>
    <col min="14" max="14" width="6.75390625" style="15" customWidth="1"/>
    <col min="15" max="16" width="13.375" style="15" customWidth="1"/>
    <col min="17" max="17" width="13.375" style="3" customWidth="1"/>
    <col min="18" max="18" width="13.00390625" style="3" customWidth="1"/>
    <col min="19" max="19" width="12.25390625" style="3" customWidth="1"/>
    <col min="20" max="20" width="13.00390625" style="3" customWidth="1"/>
    <col min="21" max="21" width="7.625" style="1" customWidth="1"/>
    <col min="22" max="22" width="9.00390625" style="1" customWidth="1"/>
    <col min="23" max="23" width="11.625" style="1" customWidth="1"/>
    <col min="24" max="16384" width="9.00390625" style="1" customWidth="1"/>
  </cols>
  <sheetData>
    <row r="1" spans="1:20" s="4" customFormat="1" ht="13.5" customHeight="1" thickBot="1">
      <c r="A1" s="18"/>
      <c r="D1" s="19"/>
      <c r="E1" s="27"/>
      <c r="F1" s="20"/>
      <c r="G1" s="20"/>
      <c r="H1" s="20"/>
      <c r="I1" s="21"/>
      <c r="J1" s="21"/>
      <c r="K1" s="21"/>
      <c r="L1" s="21"/>
      <c r="M1" s="21"/>
      <c r="N1" s="20"/>
      <c r="O1" s="20"/>
      <c r="P1" s="20"/>
      <c r="Q1" s="21"/>
      <c r="R1" s="21"/>
      <c r="S1" s="21"/>
      <c r="T1" s="21"/>
    </row>
    <row r="2" spans="1:26" s="4" customFormat="1" ht="16.5" customHeight="1" thickBot="1">
      <c r="A2" s="252"/>
      <c r="B2" s="255"/>
      <c r="C2" s="255" t="s">
        <v>18</v>
      </c>
      <c r="D2" s="256"/>
      <c r="E2" s="251" t="s">
        <v>174</v>
      </c>
      <c r="F2" s="242" t="s">
        <v>207</v>
      </c>
      <c r="G2" s="243"/>
      <c r="H2" s="243"/>
      <c r="I2" s="243"/>
      <c r="J2" s="243"/>
      <c r="K2" s="243"/>
      <c r="L2" s="244"/>
      <c r="M2" s="17"/>
      <c r="N2" s="242" t="s">
        <v>344</v>
      </c>
      <c r="O2" s="243"/>
      <c r="P2" s="243"/>
      <c r="Q2" s="243"/>
      <c r="R2" s="243"/>
      <c r="S2" s="243"/>
      <c r="T2" s="244"/>
      <c r="U2" s="245" t="s">
        <v>7</v>
      </c>
      <c r="V2" s="248" t="s">
        <v>1</v>
      </c>
      <c r="W2" s="234" t="s">
        <v>19</v>
      </c>
      <c r="X2" s="229" t="s">
        <v>338</v>
      </c>
      <c r="Y2" s="227" t="s">
        <v>339</v>
      </c>
      <c r="Z2" s="231" t="s">
        <v>340</v>
      </c>
    </row>
    <row r="3" spans="1:26" s="4" customFormat="1" ht="16.5" customHeight="1">
      <c r="A3" s="253"/>
      <c r="B3" s="255"/>
      <c r="C3" s="257"/>
      <c r="D3" s="256"/>
      <c r="E3" s="251"/>
      <c r="F3" s="26"/>
      <c r="G3" s="237" t="s">
        <v>17</v>
      </c>
      <c r="H3" s="238"/>
      <c r="I3" s="239"/>
      <c r="J3" s="240" t="s">
        <v>16</v>
      </c>
      <c r="K3" s="240"/>
      <c r="L3" s="241"/>
      <c r="M3" s="31"/>
      <c r="N3" s="26"/>
      <c r="O3" s="237" t="s">
        <v>17</v>
      </c>
      <c r="P3" s="238"/>
      <c r="Q3" s="239"/>
      <c r="R3" s="240" t="s">
        <v>16</v>
      </c>
      <c r="S3" s="240"/>
      <c r="T3" s="241"/>
      <c r="U3" s="246"/>
      <c r="V3" s="249"/>
      <c r="W3" s="235"/>
      <c r="X3" s="230"/>
      <c r="Y3" s="228"/>
      <c r="Z3" s="232"/>
    </row>
    <row r="4" spans="1:26" s="18" customFormat="1" ht="16.5" customHeight="1" thickBot="1">
      <c r="A4" s="254"/>
      <c r="B4" s="255"/>
      <c r="C4" s="256"/>
      <c r="D4" s="256"/>
      <c r="E4" s="251"/>
      <c r="F4" s="40" t="s">
        <v>2</v>
      </c>
      <c r="G4" s="124" t="s">
        <v>0</v>
      </c>
      <c r="H4" s="42" t="s">
        <v>6</v>
      </c>
      <c r="I4" s="43" t="s">
        <v>5</v>
      </c>
      <c r="J4" s="44" t="s">
        <v>0</v>
      </c>
      <c r="K4" s="45" t="s">
        <v>6</v>
      </c>
      <c r="L4" s="46" t="s">
        <v>5</v>
      </c>
      <c r="M4" s="31"/>
      <c r="N4" s="40" t="s">
        <v>2</v>
      </c>
      <c r="O4" s="124" t="s">
        <v>0</v>
      </c>
      <c r="P4" s="42" t="s">
        <v>6</v>
      </c>
      <c r="Q4" s="43" t="s">
        <v>5</v>
      </c>
      <c r="R4" s="44" t="s">
        <v>0</v>
      </c>
      <c r="S4" s="45" t="s">
        <v>6</v>
      </c>
      <c r="T4" s="46" t="s">
        <v>5</v>
      </c>
      <c r="U4" s="247"/>
      <c r="V4" s="250"/>
      <c r="W4" s="236"/>
      <c r="X4" s="230"/>
      <c r="Y4" s="228"/>
      <c r="Z4" s="233"/>
    </row>
    <row r="5" spans="1:26" s="4" customFormat="1" ht="27" customHeight="1" thickTop="1">
      <c r="A5" s="16"/>
      <c r="B5" s="33" t="s">
        <v>255</v>
      </c>
      <c r="C5" s="34">
        <v>1</v>
      </c>
      <c r="D5" s="35" t="s">
        <v>22</v>
      </c>
      <c r="E5" s="89">
        <v>4</v>
      </c>
      <c r="F5" s="114">
        <v>20</v>
      </c>
      <c r="G5" s="110">
        <v>218</v>
      </c>
      <c r="H5" s="123">
        <v>12261185</v>
      </c>
      <c r="I5" s="52">
        <f>IF(AND(G5&gt;0,H5&gt;0),H5/G5,0)</f>
        <v>56243.96788990826</v>
      </c>
      <c r="J5" s="50">
        <v>25936</v>
      </c>
      <c r="K5" s="51">
        <v>12261185</v>
      </c>
      <c r="L5" s="52">
        <f>IF(AND(J5&gt;0,K5&gt;0),K5/J5,0)</f>
        <v>472.7477251696484</v>
      </c>
      <c r="M5" s="32"/>
      <c r="N5" s="114">
        <v>20</v>
      </c>
      <c r="O5" s="110">
        <v>208</v>
      </c>
      <c r="P5" s="123">
        <v>13428246</v>
      </c>
      <c r="Q5" s="52">
        <v>64558.875</v>
      </c>
      <c r="R5" s="50">
        <v>24526</v>
      </c>
      <c r="S5" s="51">
        <v>13428246</v>
      </c>
      <c r="T5" s="52">
        <v>547.5106417679198</v>
      </c>
      <c r="U5" s="53"/>
      <c r="V5" s="54"/>
      <c r="W5" s="161"/>
      <c r="X5" s="170">
        <v>59090.90909090909</v>
      </c>
      <c r="Y5" s="171">
        <v>63636.36363636364</v>
      </c>
      <c r="Z5" s="172">
        <v>68181.81818181818</v>
      </c>
    </row>
    <row r="6" spans="1:28" s="4" customFormat="1" ht="27" customHeight="1">
      <c r="A6" s="16"/>
      <c r="B6" s="33" t="s">
        <v>21</v>
      </c>
      <c r="C6" s="34">
        <v>2</v>
      </c>
      <c r="D6" s="35" t="s">
        <v>23</v>
      </c>
      <c r="E6" s="90">
        <v>4</v>
      </c>
      <c r="F6" s="116">
        <v>17</v>
      </c>
      <c r="G6" s="107">
        <v>191</v>
      </c>
      <c r="H6" s="101">
        <v>3763501</v>
      </c>
      <c r="I6" s="60">
        <f aca="true" t="shared" si="0" ref="I6:I54">IF(AND(G6&gt;0,H6&gt;0),H6/G6,0)</f>
        <v>19704.193717277485</v>
      </c>
      <c r="J6" s="58">
        <v>25653</v>
      </c>
      <c r="K6" s="59">
        <v>3763501</v>
      </c>
      <c r="L6" s="60">
        <f aca="true" t="shared" si="1" ref="L6:L54">IF(AND(J6&gt;0,K6&gt;0),K6/J6,0)</f>
        <v>146.70802635169375</v>
      </c>
      <c r="M6" s="32"/>
      <c r="N6" s="116">
        <v>17</v>
      </c>
      <c r="O6" s="107">
        <v>180</v>
      </c>
      <c r="P6" s="101">
        <v>3702639</v>
      </c>
      <c r="Q6" s="60">
        <v>20570.216666666667</v>
      </c>
      <c r="R6" s="58">
        <v>20061</v>
      </c>
      <c r="S6" s="59">
        <v>3702639</v>
      </c>
      <c r="T6" s="60">
        <v>184.56901450575745</v>
      </c>
      <c r="U6" s="61"/>
      <c r="V6" s="62"/>
      <c r="W6" s="162"/>
      <c r="X6" s="173">
        <v>40000</v>
      </c>
      <c r="Y6" s="174">
        <v>50000</v>
      </c>
      <c r="Z6" s="175">
        <v>60000</v>
      </c>
      <c r="AA6" s="204"/>
      <c r="AB6" s="204"/>
    </row>
    <row r="7" spans="1:26" s="4" customFormat="1" ht="27" customHeight="1">
      <c r="A7" s="16"/>
      <c r="B7" s="33" t="s">
        <v>255</v>
      </c>
      <c r="C7" s="34">
        <v>3</v>
      </c>
      <c r="D7" s="35" t="s">
        <v>24</v>
      </c>
      <c r="E7" s="90">
        <v>5</v>
      </c>
      <c r="F7" s="117">
        <v>20</v>
      </c>
      <c r="G7" s="108">
        <v>232</v>
      </c>
      <c r="H7" s="101">
        <v>16070005</v>
      </c>
      <c r="I7" s="60">
        <f t="shared" si="0"/>
        <v>69267.26293103448</v>
      </c>
      <c r="J7" s="58">
        <v>18771</v>
      </c>
      <c r="K7" s="59">
        <v>16070005</v>
      </c>
      <c r="L7" s="60">
        <f t="shared" si="1"/>
        <v>856.108092269991</v>
      </c>
      <c r="M7" s="32"/>
      <c r="N7" s="117">
        <v>20</v>
      </c>
      <c r="O7" s="108">
        <v>221</v>
      </c>
      <c r="P7" s="101">
        <v>15092459</v>
      </c>
      <c r="Q7" s="60">
        <v>68291.66968325792</v>
      </c>
      <c r="R7" s="58">
        <v>17232</v>
      </c>
      <c r="S7" s="59">
        <v>15092459</v>
      </c>
      <c r="T7" s="60">
        <v>875.8390784586816</v>
      </c>
      <c r="U7" s="61"/>
      <c r="V7" s="62"/>
      <c r="W7" s="162"/>
      <c r="X7" s="173">
        <v>64000</v>
      </c>
      <c r="Y7" s="174">
        <v>64712.666666666664</v>
      </c>
      <c r="Z7" s="175">
        <v>65496.666666666664</v>
      </c>
    </row>
    <row r="8" spans="1:26" s="4" customFormat="1" ht="27" customHeight="1">
      <c r="A8" s="16"/>
      <c r="B8" s="33" t="s">
        <v>21</v>
      </c>
      <c r="C8" s="34">
        <v>4</v>
      </c>
      <c r="D8" s="36" t="s">
        <v>256</v>
      </c>
      <c r="E8" s="90"/>
      <c r="F8" s="129"/>
      <c r="G8" s="130"/>
      <c r="H8" s="131"/>
      <c r="I8" s="60">
        <f t="shared" si="0"/>
        <v>0</v>
      </c>
      <c r="J8" s="58"/>
      <c r="K8" s="59"/>
      <c r="L8" s="60">
        <f t="shared" si="1"/>
        <v>0</v>
      </c>
      <c r="M8" s="32"/>
      <c r="N8" s="129"/>
      <c r="O8" s="130"/>
      <c r="P8" s="131"/>
      <c r="Q8" s="60">
        <f>SUM(O8:P8)</f>
        <v>0</v>
      </c>
      <c r="R8" s="58"/>
      <c r="S8" s="59"/>
      <c r="T8" s="60">
        <f>-SUM(R8:S8)</f>
        <v>0</v>
      </c>
      <c r="U8" s="61"/>
      <c r="V8" s="63" t="s">
        <v>259</v>
      </c>
      <c r="W8" s="163" t="s">
        <v>260</v>
      </c>
      <c r="X8" s="173" t="s">
        <v>364</v>
      </c>
      <c r="Y8" s="174" t="s">
        <v>364</v>
      </c>
      <c r="Z8" s="175" t="s">
        <v>364</v>
      </c>
    </row>
    <row r="9" spans="1:26" s="4" customFormat="1" ht="27" customHeight="1">
      <c r="A9" s="16"/>
      <c r="B9" s="33" t="s">
        <v>255</v>
      </c>
      <c r="C9" s="34">
        <v>5</v>
      </c>
      <c r="D9" s="36" t="s">
        <v>25</v>
      </c>
      <c r="E9" s="91">
        <v>4</v>
      </c>
      <c r="F9" s="118">
        <v>20</v>
      </c>
      <c r="G9" s="108">
        <v>433</v>
      </c>
      <c r="H9" s="102">
        <v>29891730</v>
      </c>
      <c r="I9" s="60">
        <f t="shared" si="0"/>
        <v>69034.01847575058</v>
      </c>
      <c r="J9" s="58">
        <v>37098</v>
      </c>
      <c r="K9" s="59">
        <v>29891730</v>
      </c>
      <c r="L9" s="60">
        <f t="shared" si="1"/>
        <v>805.750444767912</v>
      </c>
      <c r="M9" s="32"/>
      <c r="N9" s="118">
        <v>20</v>
      </c>
      <c r="O9" s="108">
        <v>444</v>
      </c>
      <c r="P9" s="102">
        <v>30217574</v>
      </c>
      <c r="Q9" s="60">
        <v>68057.5990990991</v>
      </c>
      <c r="R9" s="58">
        <v>35887</v>
      </c>
      <c r="S9" s="59">
        <v>30217574</v>
      </c>
      <c r="T9" s="60">
        <v>842.0200629754507</v>
      </c>
      <c r="U9" s="61"/>
      <c r="V9" s="62"/>
      <c r="W9" s="162"/>
      <c r="X9" s="173">
        <v>71296.29629629629</v>
      </c>
      <c r="Y9" s="174">
        <v>72181.81818181818</v>
      </c>
      <c r="Z9" s="175">
        <v>75727.27272727272</v>
      </c>
    </row>
    <row r="10" spans="1:26" s="4" customFormat="1" ht="27" customHeight="1">
      <c r="A10" s="16"/>
      <c r="B10" s="33" t="s">
        <v>21</v>
      </c>
      <c r="C10" s="34">
        <v>6</v>
      </c>
      <c r="D10" s="36" t="s">
        <v>26</v>
      </c>
      <c r="E10" s="90">
        <v>4</v>
      </c>
      <c r="F10" s="116">
        <v>20</v>
      </c>
      <c r="G10" s="109">
        <v>314</v>
      </c>
      <c r="H10" s="101">
        <v>28770087</v>
      </c>
      <c r="I10" s="60">
        <f t="shared" si="0"/>
        <v>91624.48089171975</v>
      </c>
      <c r="J10" s="58">
        <v>27500</v>
      </c>
      <c r="K10" s="59">
        <v>28770087</v>
      </c>
      <c r="L10" s="60">
        <f t="shared" si="1"/>
        <v>1046.1849818181818</v>
      </c>
      <c r="M10" s="32"/>
      <c r="N10" s="116">
        <v>20</v>
      </c>
      <c r="O10" s="109">
        <v>363.9</v>
      </c>
      <c r="P10" s="101">
        <v>27519952</v>
      </c>
      <c r="Q10" s="60">
        <v>75625.03984611157</v>
      </c>
      <c r="R10" s="58">
        <v>33260</v>
      </c>
      <c r="S10" s="59">
        <v>27519952</v>
      </c>
      <c r="T10" s="60">
        <v>827.4188815393867</v>
      </c>
      <c r="U10" s="61"/>
      <c r="V10" s="62"/>
      <c r="W10" s="162"/>
      <c r="X10" s="173" t="s">
        <v>364</v>
      </c>
      <c r="Y10" s="174">
        <v>68405.79710144928</v>
      </c>
      <c r="Z10" s="175">
        <v>68405.79710144928</v>
      </c>
    </row>
    <row r="11" spans="1:26" s="4" customFormat="1" ht="27" customHeight="1">
      <c r="A11" s="16"/>
      <c r="B11" s="33" t="s">
        <v>255</v>
      </c>
      <c r="C11" s="34">
        <v>7</v>
      </c>
      <c r="D11" s="36" t="s">
        <v>27</v>
      </c>
      <c r="E11" s="90">
        <v>4</v>
      </c>
      <c r="F11" s="118">
        <v>20</v>
      </c>
      <c r="G11" s="108">
        <v>335</v>
      </c>
      <c r="H11" s="101">
        <v>22911954</v>
      </c>
      <c r="I11" s="60">
        <f t="shared" si="0"/>
        <v>68393.89253731343</v>
      </c>
      <c r="J11" s="58">
        <v>28360</v>
      </c>
      <c r="K11" s="59">
        <v>22911954</v>
      </c>
      <c r="L11" s="60">
        <f t="shared" si="1"/>
        <v>807.89682651622</v>
      </c>
      <c r="M11" s="32"/>
      <c r="N11" s="118">
        <v>20</v>
      </c>
      <c r="O11" s="108">
        <v>335</v>
      </c>
      <c r="P11" s="101">
        <v>23512278</v>
      </c>
      <c r="Q11" s="60">
        <v>70185.90447761194</v>
      </c>
      <c r="R11" s="58">
        <v>28224</v>
      </c>
      <c r="S11" s="59">
        <v>23512278</v>
      </c>
      <c r="T11" s="60">
        <v>833.0597363945578</v>
      </c>
      <c r="U11" s="61"/>
      <c r="V11" s="62"/>
      <c r="W11" s="162"/>
      <c r="X11" s="173">
        <v>63840</v>
      </c>
      <c r="Y11" s="174">
        <v>67360</v>
      </c>
      <c r="Z11" s="175">
        <v>67360</v>
      </c>
    </row>
    <row r="12" spans="1:26" s="4" customFormat="1" ht="27" customHeight="1">
      <c r="A12" s="16"/>
      <c r="B12" s="33" t="s">
        <v>21</v>
      </c>
      <c r="C12" s="34">
        <v>8</v>
      </c>
      <c r="D12" s="36" t="s">
        <v>28</v>
      </c>
      <c r="E12" s="90">
        <v>4</v>
      </c>
      <c r="F12" s="118">
        <v>15</v>
      </c>
      <c r="G12" s="108">
        <v>169</v>
      </c>
      <c r="H12" s="101">
        <v>14804130</v>
      </c>
      <c r="I12" s="60">
        <f t="shared" si="0"/>
        <v>87598.4023668639</v>
      </c>
      <c r="J12" s="58">
        <v>16856</v>
      </c>
      <c r="K12" s="59">
        <v>14804130</v>
      </c>
      <c r="L12" s="60">
        <f t="shared" si="1"/>
        <v>878.2706454674893</v>
      </c>
      <c r="M12" s="32"/>
      <c r="N12" s="118">
        <v>15</v>
      </c>
      <c r="O12" s="108">
        <v>151</v>
      </c>
      <c r="P12" s="101">
        <v>13881986</v>
      </c>
      <c r="Q12" s="60">
        <v>91933.6821192053</v>
      </c>
      <c r="R12" s="58">
        <v>15178.5</v>
      </c>
      <c r="S12" s="59">
        <v>13881986</v>
      </c>
      <c r="T12" s="60">
        <v>914.5822050927299</v>
      </c>
      <c r="U12" s="61"/>
      <c r="V12" s="62"/>
      <c r="W12" s="162"/>
      <c r="X12" s="173">
        <v>96723.16384180791</v>
      </c>
      <c r="Y12" s="174">
        <v>91428.57142857143</v>
      </c>
      <c r="Z12" s="175">
        <v>100155.55555555556</v>
      </c>
    </row>
    <row r="13" spans="1:26" s="4" customFormat="1" ht="27" customHeight="1">
      <c r="A13" s="16"/>
      <c r="B13" s="33" t="s">
        <v>255</v>
      </c>
      <c r="C13" s="34">
        <v>9</v>
      </c>
      <c r="D13" s="36" t="s">
        <v>29</v>
      </c>
      <c r="E13" s="90">
        <v>4</v>
      </c>
      <c r="F13" s="118">
        <v>20</v>
      </c>
      <c r="G13" s="108">
        <v>192</v>
      </c>
      <c r="H13" s="101">
        <v>10010716</v>
      </c>
      <c r="I13" s="60">
        <f t="shared" si="0"/>
        <v>52139.145833333336</v>
      </c>
      <c r="J13" s="58">
        <v>12360</v>
      </c>
      <c r="K13" s="59">
        <v>10010716</v>
      </c>
      <c r="L13" s="60">
        <f t="shared" si="1"/>
        <v>809.9284789644013</v>
      </c>
      <c r="M13" s="32"/>
      <c r="N13" s="118">
        <v>20</v>
      </c>
      <c r="O13" s="108">
        <v>178</v>
      </c>
      <c r="P13" s="101">
        <v>9742670</v>
      </c>
      <c r="Q13" s="60">
        <v>54734.10112359551</v>
      </c>
      <c r="R13" s="58">
        <v>11734</v>
      </c>
      <c r="S13" s="59">
        <v>9742670</v>
      </c>
      <c r="T13" s="60">
        <v>830.2940173853758</v>
      </c>
      <c r="U13" s="61"/>
      <c r="V13" s="62"/>
      <c r="W13" s="162"/>
      <c r="X13" s="173">
        <v>52941.17647058824</v>
      </c>
      <c r="Y13" s="174">
        <v>53066.666666666664</v>
      </c>
      <c r="Z13" s="175">
        <v>53097.345132743365</v>
      </c>
    </row>
    <row r="14" spans="1:26" s="4" customFormat="1" ht="27" customHeight="1">
      <c r="A14" s="16"/>
      <c r="B14" s="33" t="s">
        <v>21</v>
      </c>
      <c r="C14" s="34">
        <v>10</v>
      </c>
      <c r="D14" s="36" t="s">
        <v>30</v>
      </c>
      <c r="E14" s="92">
        <v>5</v>
      </c>
      <c r="F14" s="119">
        <v>20</v>
      </c>
      <c r="G14" s="110">
        <v>303</v>
      </c>
      <c r="H14" s="100">
        <v>21996960</v>
      </c>
      <c r="I14" s="60">
        <f t="shared" si="0"/>
        <v>72597.22772277228</v>
      </c>
      <c r="J14" s="58">
        <v>23467.75</v>
      </c>
      <c r="K14" s="59">
        <v>21996960</v>
      </c>
      <c r="L14" s="60">
        <f t="shared" si="1"/>
        <v>937.327183049078</v>
      </c>
      <c r="M14" s="32"/>
      <c r="N14" s="119">
        <v>20</v>
      </c>
      <c r="O14" s="110">
        <v>315</v>
      </c>
      <c r="P14" s="100">
        <v>25566099</v>
      </c>
      <c r="Q14" s="60">
        <v>81162.21904761904</v>
      </c>
      <c r="R14" s="58">
        <v>27099</v>
      </c>
      <c r="S14" s="59">
        <v>25566099</v>
      </c>
      <c r="T14" s="60">
        <v>943.4333001217757</v>
      </c>
      <c r="U14" s="61"/>
      <c r="V14" s="62"/>
      <c r="W14" s="162"/>
      <c r="X14" s="173">
        <v>83011.58301158302</v>
      </c>
      <c r="Y14" s="174">
        <v>96153.84615384616</v>
      </c>
      <c r="Z14" s="175">
        <v>95785.44061302682</v>
      </c>
    </row>
    <row r="15" spans="1:26" s="4" customFormat="1" ht="27" customHeight="1">
      <c r="A15" s="16"/>
      <c r="B15" s="33" t="s">
        <v>255</v>
      </c>
      <c r="C15" s="34">
        <v>11</v>
      </c>
      <c r="D15" s="36" t="s">
        <v>31</v>
      </c>
      <c r="E15" s="93">
        <v>5</v>
      </c>
      <c r="F15" s="119">
        <v>20</v>
      </c>
      <c r="G15" s="110">
        <v>304</v>
      </c>
      <c r="H15" s="100">
        <v>20163959</v>
      </c>
      <c r="I15" s="60">
        <f t="shared" si="0"/>
        <v>66328.8125</v>
      </c>
      <c r="J15" s="58">
        <v>24680.4</v>
      </c>
      <c r="K15" s="59">
        <v>20163959</v>
      </c>
      <c r="L15" s="60">
        <f t="shared" si="1"/>
        <v>817.0029253982917</v>
      </c>
      <c r="M15" s="32"/>
      <c r="N15" s="119">
        <v>20</v>
      </c>
      <c r="O15" s="110">
        <v>348</v>
      </c>
      <c r="P15" s="100">
        <v>21119839</v>
      </c>
      <c r="Q15" s="60">
        <v>60689.192528735635</v>
      </c>
      <c r="R15" s="58">
        <v>25084</v>
      </c>
      <c r="S15" s="59">
        <v>21119839</v>
      </c>
      <c r="T15" s="60">
        <v>841.9645590814862</v>
      </c>
      <c r="U15" s="61"/>
      <c r="V15" s="62"/>
      <c r="W15" s="162"/>
      <c r="X15" s="173">
        <v>54644.8087431694</v>
      </c>
      <c r="Y15" s="174">
        <v>65573.77049180328</v>
      </c>
      <c r="Z15" s="175">
        <v>76010.101010101</v>
      </c>
    </row>
    <row r="16" spans="1:26" s="4" customFormat="1" ht="27" customHeight="1">
      <c r="A16" s="16"/>
      <c r="B16" s="33" t="s">
        <v>21</v>
      </c>
      <c r="C16" s="34">
        <v>12</v>
      </c>
      <c r="D16" s="35" t="s">
        <v>32</v>
      </c>
      <c r="E16" s="89">
        <v>2</v>
      </c>
      <c r="F16" s="119">
        <v>20</v>
      </c>
      <c r="G16" s="110">
        <v>396</v>
      </c>
      <c r="H16" s="100">
        <v>25305783</v>
      </c>
      <c r="I16" s="60">
        <f t="shared" si="0"/>
        <v>63903.492424242424</v>
      </c>
      <c r="J16" s="58">
        <v>31398.6</v>
      </c>
      <c r="K16" s="59">
        <v>25305783</v>
      </c>
      <c r="L16" s="60">
        <f t="shared" si="1"/>
        <v>805.9525902428771</v>
      </c>
      <c r="M16" s="32"/>
      <c r="N16" s="119">
        <v>20</v>
      </c>
      <c r="O16" s="110">
        <v>396</v>
      </c>
      <c r="P16" s="100">
        <v>27005901</v>
      </c>
      <c r="Q16" s="60">
        <v>68196.7196969697</v>
      </c>
      <c r="R16" s="58">
        <v>32075</v>
      </c>
      <c r="S16" s="59">
        <v>27005901</v>
      </c>
      <c r="T16" s="60">
        <v>841.9610600155885</v>
      </c>
      <c r="U16" s="61"/>
      <c r="V16" s="62"/>
      <c r="W16" s="162"/>
      <c r="X16" s="173">
        <v>70897.43589743589</v>
      </c>
      <c r="Y16" s="174">
        <v>76307.69230769231</v>
      </c>
      <c r="Z16" s="175">
        <v>76500</v>
      </c>
    </row>
    <row r="17" spans="1:26" s="4" customFormat="1" ht="27" customHeight="1">
      <c r="A17" s="16"/>
      <c r="B17" s="33" t="s">
        <v>255</v>
      </c>
      <c r="C17" s="34">
        <v>13</v>
      </c>
      <c r="D17" s="37" t="s">
        <v>33</v>
      </c>
      <c r="E17" s="90">
        <v>4</v>
      </c>
      <c r="F17" s="119">
        <v>10</v>
      </c>
      <c r="G17" s="110">
        <v>48</v>
      </c>
      <c r="H17" s="100">
        <v>4984020</v>
      </c>
      <c r="I17" s="60">
        <f t="shared" si="0"/>
        <v>103833.75</v>
      </c>
      <c r="J17" s="58">
        <v>6148</v>
      </c>
      <c r="K17" s="59">
        <v>4984020</v>
      </c>
      <c r="L17" s="60">
        <f t="shared" si="1"/>
        <v>810.6733897202342</v>
      </c>
      <c r="M17" s="32"/>
      <c r="N17" s="119">
        <v>10</v>
      </c>
      <c r="O17" s="110">
        <v>48</v>
      </c>
      <c r="P17" s="100">
        <v>5310420</v>
      </c>
      <c r="Q17" s="60">
        <v>110633.75</v>
      </c>
      <c r="R17" s="58">
        <v>6336</v>
      </c>
      <c r="S17" s="59">
        <v>5310420</v>
      </c>
      <c r="T17" s="60">
        <v>838.1344696969697</v>
      </c>
      <c r="U17" s="61"/>
      <c r="V17" s="62"/>
      <c r="W17" s="162"/>
      <c r="X17" s="173">
        <v>105208.33333333333</v>
      </c>
      <c r="Y17" s="174">
        <v>110937.5</v>
      </c>
      <c r="Z17" s="175">
        <v>113270.83333333333</v>
      </c>
    </row>
    <row r="18" spans="1:28" s="4" customFormat="1" ht="27" customHeight="1">
      <c r="A18" s="16"/>
      <c r="B18" s="33" t="s">
        <v>21</v>
      </c>
      <c r="C18" s="34">
        <v>14</v>
      </c>
      <c r="D18" s="38" t="s">
        <v>34</v>
      </c>
      <c r="E18" s="90">
        <v>4</v>
      </c>
      <c r="F18" s="118">
        <v>20</v>
      </c>
      <c r="G18" s="108">
        <v>192</v>
      </c>
      <c r="H18" s="101">
        <v>9967339</v>
      </c>
      <c r="I18" s="60">
        <f t="shared" si="0"/>
        <v>51913.223958333336</v>
      </c>
      <c r="J18" s="58">
        <v>17280</v>
      </c>
      <c r="K18" s="59">
        <v>9967339</v>
      </c>
      <c r="L18" s="60">
        <f t="shared" si="1"/>
        <v>576.813599537037</v>
      </c>
      <c r="M18" s="32"/>
      <c r="N18" s="118">
        <v>20</v>
      </c>
      <c r="O18" s="108">
        <v>204</v>
      </c>
      <c r="P18" s="101">
        <v>11088609</v>
      </c>
      <c r="Q18" s="60">
        <v>54355.92647058824</v>
      </c>
      <c r="R18" s="58">
        <v>20699</v>
      </c>
      <c r="S18" s="59">
        <v>11088609</v>
      </c>
      <c r="T18" s="60">
        <v>535.7074737910044</v>
      </c>
      <c r="U18" s="61"/>
      <c r="V18" s="62"/>
      <c r="W18" s="162"/>
      <c r="X18" s="173">
        <v>58823.529411764706</v>
      </c>
      <c r="Y18" s="174">
        <v>52083.333333333336</v>
      </c>
      <c r="Z18" s="175">
        <v>54166.666666666664</v>
      </c>
      <c r="AB18" s="30"/>
    </row>
    <row r="19" spans="1:26" s="4" customFormat="1" ht="27" customHeight="1">
      <c r="A19" s="16"/>
      <c r="B19" s="33" t="s">
        <v>255</v>
      </c>
      <c r="C19" s="34">
        <v>15</v>
      </c>
      <c r="D19" s="38" t="s">
        <v>35</v>
      </c>
      <c r="E19" s="90">
        <v>4</v>
      </c>
      <c r="F19" s="118">
        <v>10</v>
      </c>
      <c r="G19" s="108">
        <v>122</v>
      </c>
      <c r="H19" s="101">
        <v>11276590</v>
      </c>
      <c r="I19" s="60">
        <f t="shared" si="0"/>
        <v>92431.0655737705</v>
      </c>
      <c r="J19" s="58">
        <v>13952</v>
      </c>
      <c r="K19" s="59">
        <v>11276590</v>
      </c>
      <c r="L19" s="60">
        <f t="shared" si="1"/>
        <v>808.2418291284404</v>
      </c>
      <c r="M19" s="32"/>
      <c r="N19" s="118">
        <v>10</v>
      </c>
      <c r="O19" s="108">
        <v>175</v>
      </c>
      <c r="P19" s="101">
        <v>15071073</v>
      </c>
      <c r="Q19" s="60">
        <v>86120.41714285714</v>
      </c>
      <c r="R19" s="58">
        <v>17992</v>
      </c>
      <c r="S19" s="59">
        <v>15071073</v>
      </c>
      <c r="T19" s="60">
        <v>837.6541240551356</v>
      </c>
      <c r="U19" s="61"/>
      <c r="V19" s="62"/>
      <c r="W19" s="162"/>
      <c r="X19" s="173">
        <v>88765.625</v>
      </c>
      <c r="Y19" s="174">
        <v>94355.8282208589</v>
      </c>
      <c r="Z19" s="175">
        <v>95029.23976608187</v>
      </c>
    </row>
    <row r="20" spans="1:26" s="4" customFormat="1" ht="27" customHeight="1">
      <c r="A20" s="16"/>
      <c r="B20" s="33" t="s">
        <v>21</v>
      </c>
      <c r="C20" s="34">
        <v>16</v>
      </c>
      <c r="D20" s="38" t="s">
        <v>36</v>
      </c>
      <c r="E20" s="90">
        <v>5</v>
      </c>
      <c r="F20" s="118">
        <v>25</v>
      </c>
      <c r="G20" s="108">
        <v>250</v>
      </c>
      <c r="H20" s="101">
        <v>18675391</v>
      </c>
      <c r="I20" s="60">
        <f t="shared" si="0"/>
        <v>74701.564</v>
      </c>
      <c r="J20" s="58">
        <v>20593</v>
      </c>
      <c r="K20" s="59">
        <v>18675391</v>
      </c>
      <c r="L20" s="60">
        <f t="shared" si="1"/>
        <v>906.8805419317243</v>
      </c>
      <c r="M20" s="32"/>
      <c r="N20" s="118">
        <v>20</v>
      </c>
      <c r="O20" s="108">
        <v>274</v>
      </c>
      <c r="P20" s="101">
        <v>20910959</v>
      </c>
      <c r="Q20" s="60">
        <v>76317.3686131387</v>
      </c>
      <c r="R20" s="58">
        <v>22365.5</v>
      </c>
      <c r="S20" s="59">
        <v>20910959</v>
      </c>
      <c r="T20" s="60">
        <v>934.9649683664572</v>
      </c>
      <c r="U20" s="61"/>
      <c r="V20" s="62"/>
      <c r="W20" s="162"/>
      <c r="X20" s="173">
        <v>78358.64978902953</v>
      </c>
      <c r="Y20" s="174">
        <v>78422.22222222222</v>
      </c>
      <c r="Z20" s="175">
        <v>82758.62068965517</v>
      </c>
    </row>
    <row r="21" spans="1:26" s="4" customFormat="1" ht="27" customHeight="1">
      <c r="A21" s="16"/>
      <c r="B21" s="33" t="s">
        <v>255</v>
      </c>
      <c r="C21" s="34">
        <v>17</v>
      </c>
      <c r="D21" s="38" t="s">
        <v>37</v>
      </c>
      <c r="E21" s="90">
        <v>5</v>
      </c>
      <c r="F21" s="120">
        <v>20</v>
      </c>
      <c r="G21" s="111">
        <v>366</v>
      </c>
      <c r="H21" s="101">
        <v>20340685</v>
      </c>
      <c r="I21" s="60">
        <f t="shared" si="0"/>
        <v>55575.64207650273</v>
      </c>
      <c r="J21" s="58">
        <v>25052.76</v>
      </c>
      <c r="K21" s="59">
        <v>20340685</v>
      </c>
      <c r="L21" s="60">
        <f t="shared" si="1"/>
        <v>811.9139368277189</v>
      </c>
      <c r="M21" s="32"/>
      <c r="N21" s="120">
        <v>20</v>
      </c>
      <c r="O21" s="111">
        <v>285</v>
      </c>
      <c r="P21" s="101">
        <v>20165594</v>
      </c>
      <c r="Q21" s="60">
        <v>70756.47017543859</v>
      </c>
      <c r="R21" s="58">
        <v>23912</v>
      </c>
      <c r="S21" s="59">
        <v>20165594</v>
      </c>
      <c r="T21" s="60">
        <v>843.3252760120441</v>
      </c>
      <c r="U21" s="61"/>
      <c r="V21" s="62"/>
      <c r="W21" s="162"/>
      <c r="X21" s="173">
        <v>53734.1974522293</v>
      </c>
      <c r="Y21" s="174">
        <v>55734.96060606061</v>
      </c>
      <c r="Z21" s="175">
        <v>55882.35294117647</v>
      </c>
    </row>
    <row r="22" spans="1:26" s="4" customFormat="1" ht="27" customHeight="1">
      <c r="A22" s="16"/>
      <c r="B22" s="33" t="s">
        <v>21</v>
      </c>
      <c r="C22" s="34">
        <v>18</v>
      </c>
      <c r="D22" s="38" t="s">
        <v>38</v>
      </c>
      <c r="E22" s="90">
        <v>2</v>
      </c>
      <c r="F22" s="118">
        <v>20</v>
      </c>
      <c r="G22" s="108">
        <v>278</v>
      </c>
      <c r="H22" s="101">
        <v>19204507</v>
      </c>
      <c r="I22" s="60">
        <f t="shared" si="0"/>
        <v>69080.96043165468</v>
      </c>
      <c r="J22" s="58">
        <v>23887.75</v>
      </c>
      <c r="K22" s="59">
        <v>19204507</v>
      </c>
      <c r="L22" s="60">
        <f t="shared" si="1"/>
        <v>803.9479230986593</v>
      </c>
      <c r="M22" s="32"/>
      <c r="N22" s="118">
        <v>20</v>
      </c>
      <c r="O22" s="108">
        <v>288</v>
      </c>
      <c r="P22" s="101">
        <v>21002889</v>
      </c>
      <c r="Q22" s="60">
        <v>72926.69791666667</v>
      </c>
      <c r="R22" s="58">
        <v>24678</v>
      </c>
      <c r="S22" s="59">
        <v>21002889</v>
      </c>
      <c r="T22" s="60">
        <v>851.0774373936299</v>
      </c>
      <c r="U22" s="61"/>
      <c r="V22" s="62"/>
      <c r="W22" s="162"/>
      <c r="X22" s="173">
        <v>71466.66666666667</v>
      </c>
      <c r="Y22" s="174">
        <v>70357.14285714286</v>
      </c>
      <c r="Z22" s="175">
        <v>72857.14285714286</v>
      </c>
    </row>
    <row r="23" spans="1:26" s="4" customFormat="1" ht="27" customHeight="1">
      <c r="A23" s="16"/>
      <c r="B23" s="33" t="s">
        <v>255</v>
      </c>
      <c r="C23" s="34">
        <v>19</v>
      </c>
      <c r="D23" s="38" t="s">
        <v>39</v>
      </c>
      <c r="E23" s="91">
        <v>5</v>
      </c>
      <c r="F23" s="118">
        <v>37</v>
      </c>
      <c r="G23" s="108">
        <v>590</v>
      </c>
      <c r="H23" s="101">
        <v>32077337</v>
      </c>
      <c r="I23" s="60">
        <f t="shared" si="0"/>
        <v>54368.36779661017</v>
      </c>
      <c r="J23" s="58">
        <v>39252</v>
      </c>
      <c r="K23" s="59">
        <v>32077337</v>
      </c>
      <c r="L23" s="60">
        <f t="shared" si="1"/>
        <v>817.2153520839703</v>
      </c>
      <c r="M23" s="32"/>
      <c r="N23" s="118">
        <v>37</v>
      </c>
      <c r="O23" s="108">
        <v>665</v>
      </c>
      <c r="P23" s="101">
        <v>37350158</v>
      </c>
      <c r="Q23" s="60">
        <v>56165.65112781955</v>
      </c>
      <c r="R23" s="58">
        <v>44628.75</v>
      </c>
      <c r="S23" s="59">
        <v>37350158</v>
      </c>
      <c r="T23" s="60">
        <v>836.9080021286727</v>
      </c>
      <c r="U23" s="61"/>
      <c r="V23" s="62"/>
      <c r="W23" s="162"/>
      <c r="X23" s="173">
        <v>62822.180790960454</v>
      </c>
      <c r="Y23" s="174">
        <v>66332.62711864407</v>
      </c>
      <c r="Z23" s="175">
        <v>69803.38983050847</v>
      </c>
    </row>
    <row r="24" spans="1:26" s="4" customFormat="1" ht="27" customHeight="1">
      <c r="A24" s="16"/>
      <c r="B24" s="33" t="s">
        <v>21</v>
      </c>
      <c r="C24" s="34">
        <v>20</v>
      </c>
      <c r="D24" s="39" t="s">
        <v>144</v>
      </c>
      <c r="E24" s="94">
        <v>4</v>
      </c>
      <c r="F24" s="121">
        <v>10</v>
      </c>
      <c r="G24" s="112">
        <v>70</v>
      </c>
      <c r="H24" s="105">
        <v>4153708</v>
      </c>
      <c r="I24" s="60">
        <f t="shared" si="0"/>
        <v>59338.68571428571</v>
      </c>
      <c r="J24" s="58">
        <v>5122</v>
      </c>
      <c r="K24" s="59">
        <v>4153708</v>
      </c>
      <c r="L24" s="60">
        <f t="shared" si="1"/>
        <v>810.9543147208121</v>
      </c>
      <c r="M24" s="32"/>
      <c r="N24" s="121">
        <v>10</v>
      </c>
      <c r="O24" s="112">
        <v>94</v>
      </c>
      <c r="P24" s="105">
        <v>5693134</v>
      </c>
      <c r="Q24" s="60">
        <v>60565.255319148935</v>
      </c>
      <c r="R24" s="58">
        <v>6859</v>
      </c>
      <c r="S24" s="59">
        <v>5693134</v>
      </c>
      <c r="T24" s="60">
        <v>830.0239101909899</v>
      </c>
      <c r="U24" s="61"/>
      <c r="V24" s="62"/>
      <c r="W24" s="163"/>
      <c r="X24" s="173" t="s">
        <v>362</v>
      </c>
      <c r="Y24" s="174" t="s">
        <v>362</v>
      </c>
      <c r="Z24" s="175" t="s">
        <v>362</v>
      </c>
    </row>
    <row r="25" spans="1:26" s="4" customFormat="1" ht="27" customHeight="1">
      <c r="A25" s="16"/>
      <c r="B25" s="33" t="s">
        <v>255</v>
      </c>
      <c r="C25" s="34">
        <v>21</v>
      </c>
      <c r="D25" s="24" t="s">
        <v>145</v>
      </c>
      <c r="E25" s="90">
        <v>4</v>
      </c>
      <c r="F25" s="120">
        <v>10</v>
      </c>
      <c r="G25" s="111">
        <v>82</v>
      </c>
      <c r="H25" s="101">
        <v>6623095</v>
      </c>
      <c r="I25" s="60">
        <f t="shared" si="0"/>
        <v>80769.4512195122</v>
      </c>
      <c r="J25" s="58">
        <v>7158</v>
      </c>
      <c r="K25" s="59">
        <v>6623095</v>
      </c>
      <c r="L25" s="60">
        <f t="shared" si="1"/>
        <v>925.2717239452361</v>
      </c>
      <c r="M25" s="32"/>
      <c r="N25" s="120">
        <v>10</v>
      </c>
      <c r="O25" s="111">
        <v>66</v>
      </c>
      <c r="P25" s="101">
        <v>5748295</v>
      </c>
      <c r="Q25" s="60">
        <v>87095.37878787878</v>
      </c>
      <c r="R25" s="58">
        <v>5694</v>
      </c>
      <c r="S25" s="59">
        <v>5748295</v>
      </c>
      <c r="T25" s="60">
        <v>1009.5354759395856</v>
      </c>
      <c r="U25" s="64"/>
      <c r="V25" s="62"/>
      <c r="W25" s="162"/>
      <c r="X25" s="173">
        <v>82786</v>
      </c>
      <c r="Y25" s="174">
        <v>82786</v>
      </c>
      <c r="Z25" s="175">
        <v>82786</v>
      </c>
    </row>
    <row r="26" spans="1:26" s="4" customFormat="1" ht="27" customHeight="1">
      <c r="A26" s="16"/>
      <c r="B26" s="33" t="s">
        <v>21</v>
      </c>
      <c r="C26" s="34">
        <v>22</v>
      </c>
      <c r="D26" s="24" t="s">
        <v>146</v>
      </c>
      <c r="E26" s="90">
        <v>4</v>
      </c>
      <c r="F26" s="118">
        <v>10</v>
      </c>
      <c r="G26" s="108">
        <v>120</v>
      </c>
      <c r="H26" s="101">
        <v>7889621</v>
      </c>
      <c r="I26" s="60">
        <f t="shared" si="0"/>
        <v>65746.84166666666</v>
      </c>
      <c r="J26" s="58">
        <v>9343.5</v>
      </c>
      <c r="K26" s="59">
        <v>7889621</v>
      </c>
      <c r="L26" s="60">
        <f t="shared" si="1"/>
        <v>844.3967464012416</v>
      </c>
      <c r="M26" s="32"/>
      <c r="N26" s="118">
        <v>10</v>
      </c>
      <c r="O26" s="108">
        <v>118</v>
      </c>
      <c r="P26" s="101">
        <v>8537828</v>
      </c>
      <c r="Q26" s="60">
        <v>72354.47457627118</v>
      </c>
      <c r="R26" s="58">
        <v>9672</v>
      </c>
      <c r="S26" s="59">
        <v>8537828</v>
      </c>
      <c r="T26" s="60">
        <v>882.736559139785</v>
      </c>
      <c r="U26" s="64"/>
      <c r="V26" s="62"/>
      <c r="W26" s="162"/>
      <c r="X26" s="173">
        <v>64888.2</v>
      </c>
      <c r="Y26" s="174">
        <v>66666.66666666667</v>
      </c>
      <c r="Z26" s="175">
        <v>66666.66666666667</v>
      </c>
    </row>
    <row r="27" spans="1:26" s="4" customFormat="1" ht="27" customHeight="1">
      <c r="A27" s="16"/>
      <c r="B27" s="33" t="s">
        <v>255</v>
      </c>
      <c r="C27" s="34">
        <v>23</v>
      </c>
      <c r="D27" s="24" t="s">
        <v>147</v>
      </c>
      <c r="E27" s="90">
        <v>4</v>
      </c>
      <c r="F27" s="118">
        <v>20</v>
      </c>
      <c r="G27" s="108">
        <v>253</v>
      </c>
      <c r="H27" s="101">
        <v>16306430</v>
      </c>
      <c r="I27" s="60">
        <f t="shared" si="0"/>
        <v>64452.292490118576</v>
      </c>
      <c r="J27" s="58">
        <v>20120</v>
      </c>
      <c r="K27" s="59">
        <v>16306430</v>
      </c>
      <c r="L27" s="60">
        <f t="shared" si="1"/>
        <v>810.4587475149106</v>
      </c>
      <c r="M27" s="32"/>
      <c r="N27" s="118">
        <v>20</v>
      </c>
      <c r="O27" s="108">
        <v>296</v>
      </c>
      <c r="P27" s="101">
        <v>19033786</v>
      </c>
      <c r="Q27" s="60">
        <v>64303.33108108108</v>
      </c>
      <c r="R27" s="58">
        <v>23020</v>
      </c>
      <c r="S27" s="59">
        <v>19033786</v>
      </c>
      <c r="T27" s="60">
        <v>826.8369244135534</v>
      </c>
      <c r="U27" s="64"/>
      <c r="V27" s="62"/>
      <c r="W27" s="162"/>
      <c r="X27" s="173">
        <v>65384.61538461538</v>
      </c>
      <c r="Y27" s="174">
        <v>65384.61538461538</v>
      </c>
      <c r="Z27" s="175">
        <v>65384.61538461538</v>
      </c>
    </row>
    <row r="28" spans="1:26" s="4" customFormat="1" ht="27" customHeight="1">
      <c r="A28" s="16"/>
      <c r="B28" s="33" t="s">
        <v>21</v>
      </c>
      <c r="C28" s="34">
        <v>24</v>
      </c>
      <c r="D28" s="25" t="s">
        <v>148</v>
      </c>
      <c r="E28" s="90">
        <v>4</v>
      </c>
      <c r="F28" s="118">
        <v>20</v>
      </c>
      <c r="G28" s="108">
        <v>393</v>
      </c>
      <c r="H28" s="101">
        <v>26643333</v>
      </c>
      <c r="I28" s="60">
        <f t="shared" si="0"/>
        <v>67794.74045801527</v>
      </c>
      <c r="J28" s="58">
        <v>32451.25</v>
      </c>
      <c r="K28" s="59">
        <v>26643333</v>
      </c>
      <c r="L28" s="60">
        <f t="shared" si="1"/>
        <v>821.0264011401717</v>
      </c>
      <c r="M28" s="32"/>
      <c r="N28" s="118">
        <v>20</v>
      </c>
      <c r="O28" s="108">
        <v>443</v>
      </c>
      <c r="P28" s="101">
        <v>32361663</v>
      </c>
      <c r="Q28" s="60">
        <v>73051.15801354402</v>
      </c>
      <c r="R28" s="58">
        <v>38920</v>
      </c>
      <c r="S28" s="59">
        <v>32361663</v>
      </c>
      <c r="T28" s="60">
        <v>831.4918550873587</v>
      </c>
      <c r="U28" s="64"/>
      <c r="V28" s="62"/>
      <c r="W28" s="162"/>
      <c r="X28" s="173">
        <v>63840</v>
      </c>
      <c r="Y28" s="174">
        <v>66234</v>
      </c>
      <c r="Z28" s="175">
        <v>70000</v>
      </c>
    </row>
    <row r="29" spans="1:27" s="4" customFormat="1" ht="27" customHeight="1">
      <c r="A29" s="16"/>
      <c r="B29" s="33" t="s">
        <v>255</v>
      </c>
      <c r="C29" s="34">
        <v>25</v>
      </c>
      <c r="D29" s="24" t="s">
        <v>149</v>
      </c>
      <c r="E29" s="95"/>
      <c r="F29" s="116">
        <v>20</v>
      </c>
      <c r="G29" s="107">
        <v>116</v>
      </c>
      <c r="H29" s="102">
        <v>7624649</v>
      </c>
      <c r="I29" s="60">
        <f t="shared" si="0"/>
        <v>65729.7327586207</v>
      </c>
      <c r="J29" s="58">
        <v>9589.5</v>
      </c>
      <c r="K29" s="59">
        <v>7624649</v>
      </c>
      <c r="L29" s="60">
        <f t="shared" si="1"/>
        <v>795.1039157411752</v>
      </c>
      <c r="M29" s="32"/>
      <c r="N29" s="116"/>
      <c r="O29" s="107"/>
      <c r="P29" s="102"/>
      <c r="Q29" s="60">
        <f>SUM(O29:P29)</f>
        <v>0</v>
      </c>
      <c r="R29" s="58"/>
      <c r="S29" s="59"/>
      <c r="T29" s="60">
        <f>-SUM(R29:S29)</f>
        <v>0</v>
      </c>
      <c r="U29" s="64"/>
      <c r="V29" s="167" t="s">
        <v>187</v>
      </c>
      <c r="W29" s="205" t="s">
        <v>405</v>
      </c>
      <c r="X29" s="173" t="s">
        <v>362</v>
      </c>
      <c r="Y29" s="174" t="s">
        <v>364</v>
      </c>
      <c r="Z29" s="175" t="s">
        <v>362</v>
      </c>
      <c r="AA29" s="30"/>
    </row>
    <row r="30" spans="1:26" s="4" customFormat="1" ht="27" customHeight="1">
      <c r="A30" s="16"/>
      <c r="B30" s="33" t="s">
        <v>21</v>
      </c>
      <c r="C30" s="34">
        <v>26</v>
      </c>
      <c r="D30" s="24" t="s">
        <v>150</v>
      </c>
      <c r="E30" s="90">
        <v>4</v>
      </c>
      <c r="F30" s="117">
        <v>20</v>
      </c>
      <c r="G30" s="109">
        <v>236</v>
      </c>
      <c r="H30" s="101">
        <v>16247350</v>
      </c>
      <c r="I30" s="60">
        <f t="shared" si="0"/>
        <v>68844.70338983051</v>
      </c>
      <c r="J30" s="58">
        <v>24424.100000000002</v>
      </c>
      <c r="K30" s="59">
        <v>16247350</v>
      </c>
      <c r="L30" s="60">
        <f t="shared" si="1"/>
        <v>665.2179609484075</v>
      </c>
      <c r="M30" s="32"/>
      <c r="N30" s="117">
        <v>20</v>
      </c>
      <c r="O30" s="109">
        <v>149</v>
      </c>
      <c r="P30" s="101">
        <v>14110620</v>
      </c>
      <c r="Q30" s="60">
        <v>94702.14765100672</v>
      </c>
      <c r="R30" s="58">
        <v>14409</v>
      </c>
      <c r="S30" s="59">
        <v>14110620</v>
      </c>
      <c r="T30" s="60">
        <v>979.2921090984801</v>
      </c>
      <c r="U30" s="64"/>
      <c r="V30" s="62"/>
      <c r="W30" s="162"/>
      <c r="X30" s="173">
        <v>63832.33532934132</v>
      </c>
      <c r="Y30" s="174">
        <v>78947.36842105263</v>
      </c>
      <c r="Z30" s="175">
        <v>79487.17948717948</v>
      </c>
    </row>
    <row r="31" spans="1:26" s="4" customFormat="1" ht="27" customHeight="1">
      <c r="A31" s="16"/>
      <c r="B31" s="33" t="s">
        <v>255</v>
      </c>
      <c r="C31" s="34">
        <v>27</v>
      </c>
      <c r="D31" s="33" t="s">
        <v>257</v>
      </c>
      <c r="E31" s="90"/>
      <c r="F31" s="117"/>
      <c r="G31" s="108"/>
      <c r="H31" s="132"/>
      <c r="I31" s="60">
        <f t="shared" si="0"/>
        <v>0</v>
      </c>
      <c r="J31" s="83"/>
      <c r="K31" s="84"/>
      <c r="L31" s="60">
        <f t="shared" si="1"/>
        <v>0</v>
      </c>
      <c r="M31" s="32"/>
      <c r="N31" s="117"/>
      <c r="O31" s="108"/>
      <c r="P31" s="132"/>
      <c r="Q31" s="60">
        <f>SUM(O31:P31)</f>
        <v>0</v>
      </c>
      <c r="R31" s="83"/>
      <c r="S31" s="84"/>
      <c r="T31" s="60">
        <f>-SUM(R31:S31)</f>
        <v>0</v>
      </c>
      <c r="U31" s="86"/>
      <c r="V31" s="133" t="s">
        <v>187</v>
      </c>
      <c r="W31" s="164" t="s">
        <v>261</v>
      </c>
      <c r="X31" s="173" t="s">
        <v>364</v>
      </c>
      <c r="Y31" s="174" t="s">
        <v>362</v>
      </c>
      <c r="Z31" s="175" t="s">
        <v>362</v>
      </c>
    </row>
    <row r="32" spans="1:26" s="4" customFormat="1" ht="27" customHeight="1">
      <c r="A32" s="16"/>
      <c r="B32" s="33" t="s">
        <v>21</v>
      </c>
      <c r="C32" s="34">
        <v>28</v>
      </c>
      <c r="D32" s="33" t="s">
        <v>175</v>
      </c>
      <c r="E32" s="90">
        <v>4</v>
      </c>
      <c r="F32" s="117">
        <v>12</v>
      </c>
      <c r="G32" s="109">
        <v>120</v>
      </c>
      <c r="H32" s="101">
        <v>12422151</v>
      </c>
      <c r="I32" s="60">
        <f t="shared" si="0"/>
        <v>103517.925</v>
      </c>
      <c r="J32" s="83">
        <v>14580</v>
      </c>
      <c r="K32" s="84">
        <v>12422151</v>
      </c>
      <c r="L32" s="60">
        <f t="shared" si="1"/>
        <v>851.9993827160494</v>
      </c>
      <c r="M32" s="32"/>
      <c r="N32" s="117">
        <v>12</v>
      </c>
      <c r="O32" s="109">
        <v>67</v>
      </c>
      <c r="P32" s="101">
        <v>6995372</v>
      </c>
      <c r="Q32" s="60">
        <v>104408.53731343284</v>
      </c>
      <c r="R32" s="83">
        <v>8343</v>
      </c>
      <c r="S32" s="84">
        <v>6995372</v>
      </c>
      <c r="T32" s="60">
        <v>838.4720124655399</v>
      </c>
      <c r="U32" s="86"/>
      <c r="V32" s="87"/>
      <c r="W32" s="165"/>
      <c r="X32" s="176">
        <v>111375</v>
      </c>
      <c r="Y32" s="177">
        <v>111375</v>
      </c>
      <c r="Z32" s="178">
        <v>111375</v>
      </c>
    </row>
    <row r="33" spans="1:26" s="4" customFormat="1" ht="27" customHeight="1">
      <c r="A33" s="16"/>
      <c r="B33" s="33" t="s">
        <v>255</v>
      </c>
      <c r="C33" s="34">
        <v>29</v>
      </c>
      <c r="D33" s="33" t="s">
        <v>176</v>
      </c>
      <c r="E33" s="90">
        <v>4</v>
      </c>
      <c r="F33" s="115">
        <v>20</v>
      </c>
      <c r="G33" s="106">
        <v>415</v>
      </c>
      <c r="H33" s="104">
        <v>26937368</v>
      </c>
      <c r="I33" s="60">
        <f t="shared" si="0"/>
        <v>64909.32048192771</v>
      </c>
      <c r="J33" s="83">
        <v>33105</v>
      </c>
      <c r="K33" s="84">
        <v>26937368</v>
      </c>
      <c r="L33" s="60">
        <f t="shared" si="1"/>
        <v>813.694849720586</v>
      </c>
      <c r="M33" s="32"/>
      <c r="N33" s="115">
        <v>20</v>
      </c>
      <c r="O33" s="106">
        <v>415</v>
      </c>
      <c r="P33" s="104">
        <v>27489200</v>
      </c>
      <c r="Q33" s="60">
        <v>66239.03614457832</v>
      </c>
      <c r="R33" s="83">
        <v>32013</v>
      </c>
      <c r="S33" s="84">
        <v>27489200</v>
      </c>
      <c r="T33" s="60">
        <v>858.6886577327961</v>
      </c>
      <c r="U33" s="86"/>
      <c r="V33" s="87"/>
      <c r="W33" s="165"/>
      <c r="X33" s="176">
        <v>76391.95979899497</v>
      </c>
      <c r="Y33" s="177">
        <v>74096</v>
      </c>
      <c r="Z33" s="178">
        <v>75856</v>
      </c>
    </row>
    <row r="34" spans="1:26" s="4" customFormat="1" ht="27" customHeight="1">
      <c r="A34" s="16"/>
      <c r="B34" s="33" t="s">
        <v>21</v>
      </c>
      <c r="C34" s="34">
        <v>30</v>
      </c>
      <c r="D34" s="33" t="s">
        <v>177</v>
      </c>
      <c r="E34" s="90">
        <v>4</v>
      </c>
      <c r="F34" s="119">
        <v>20</v>
      </c>
      <c r="G34" s="110">
        <v>383</v>
      </c>
      <c r="H34" s="100">
        <v>26720897</v>
      </c>
      <c r="I34" s="60">
        <f t="shared" si="0"/>
        <v>69767.35509138381</v>
      </c>
      <c r="J34" s="83">
        <v>32999</v>
      </c>
      <c r="K34" s="84">
        <v>26720897</v>
      </c>
      <c r="L34" s="60">
        <f t="shared" si="1"/>
        <v>809.7486893542228</v>
      </c>
      <c r="M34" s="32"/>
      <c r="N34" s="119">
        <v>20</v>
      </c>
      <c r="O34" s="110">
        <v>374</v>
      </c>
      <c r="P34" s="100">
        <v>27501361</v>
      </c>
      <c r="Q34" s="60">
        <v>73533.05080213904</v>
      </c>
      <c r="R34" s="83">
        <v>32912</v>
      </c>
      <c r="S34" s="84">
        <v>27501361</v>
      </c>
      <c r="T34" s="60">
        <v>835.6028500243073</v>
      </c>
      <c r="U34" s="86"/>
      <c r="V34" s="87"/>
      <c r="W34" s="165"/>
      <c r="X34" s="176">
        <v>70000</v>
      </c>
      <c r="Y34" s="177">
        <v>70945.94594594595</v>
      </c>
      <c r="Z34" s="178">
        <v>72700.29673590504</v>
      </c>
    </row>
    <row r="35" spans="1:26" s="4" customFormat="1" ht="27" customHeight="1">
      <c r="A35" s="16"/>
      <c r="B35" s="33" t="s">
        <v>255</v>
      </c>
      <c r="C35" s="34">
        <v>31</v>
      </c>
      <c r="D35" s="33" t="s">
        <v>178</v>
      </c>
      <c r="E35" s="90">
        <v>5</v>
      </c>
      <c r="F35" s="119">
        <v>20</v>
      </c>
      <c r="G35" s="110">
        <v>311</v>
      </c>
      <c r="H35" s="100">
        <v>20401490</v>
      </c>
      <c r="I35" s="60">
        <f t="shared" si="0"/>
        <v>65599.64630225081</v>
      </c>
      <c r="J35" s="83">
        <v>24308</v>
      </c>
      <c r="K35" s="84">
        <v>20401490</v>
      </c>
      <c r="L35" s="60">
        <f t="shared" si="1"/>
        <v>839.2911798584828</v>
      </c>
      <c r="M35" s="32"/>
      <c r="N35" s="119">
        <v>20</v>
      </c>
      <c r="O35" s="110">
        <v>357</v>
      </c>
      <c r="P35" s="100">
        <v>22417678</v>
      </c>
      <c r="Q35" s="60">
        <v>62794.6162464986</v>
      </c>
      <c r="R35" s="83">
        <v>26934</v>
      </c>
      <c r="S35" s="84">
        <v>22417678</v>
      </c>
      <c r="T35" s="60">
        <v>832.3189277493132</v>
      </c>
      <c r="U35" s="86"/>
      <c r="V35" s="87"/>
      <c r="W35" s="165"/>
      <c r="X35" s="176">
        <v>65599.64630225081</v>
      </c>
      <c r="Y35" s="177">
        <v>65599.64630225081</v>
      </c>
      <c r="Z35" s="178">
        <v>66068.77170418006</v>
      </c>
    </row>
    <row r="36" spans="1:26" s="4" customFormat="1" ht="27" customHeight="1">
      <c r="A36" s="16"/>
      <c r="B36" s="33" t="s">
        <v>21</v>
      </c>
      <c r="C36" s="34">
        <v>32</v>
      </c>
      <c r="D36" s="33" t="s">
        <v>179</v>
      </c>
      <c r="E36" s="96">
        <v>2</v>
      </c>
      <c r="F36" s="119">
        <v>20</v>
      </c>
      <c r="G36" s="110">
        <v>360</v>
      </c>
      <c r="H36" s="100">
        <v>20000000</v>
      </c>
      <c r="I36" s="60">
        <f t="shared" si="0"/>
        <v>55555.555555555555</v>
      </c>
      <c r="J36" s="83">
        <v>24900</v>
      </c>
      <c r="K36" s="84">
        <v>20000000</v>
      </c>
      <c r="L36" s="60">
        <f t="shared" si="1"/>
        <v>803.2128514056225</v>
      </c>
      <c r="M36" s="32"/>
      <c r="N36" s="119">
        <v>20</v>
      </c>
      <c r="O36" s="110">
        <v>355.3</v>
      </c>
      <c r="P36" s="100">
        <v>26925254</v>
      </c>
      <c r="Q36" s="60">
        <v>75781.74500422178</v>
      </c>
      <c r="R36" s="83">
        <v>31977</v>
      </c>
      <c r="S36" s="84">
        <v>26925254</v>
      </c>
      <c r="T36" s="60">
        <v>842.0193889357976</v>
      </c>
      <c r="U36" s="86"/>
      <c r="V36" s="87"/>
      <c r="W36" s="165"/>
      <c r="X36" s="176" t="s">
        <v>362</v>
      </c>
      <c r="Y36" s="177">
        <v>70000</v>
      </c>
      <c r="Z36" s="178">
        <v>70000</v>
      </c>
    </row>
    <row r="37" spans="1:26" s="4" customFormat="1" ht="27" customHeight="1">
      <c r="A37" s="16"/>
      <c r="B37" s="33" t="s">
        <v>255</v>
      </c>
      <c r="C37" s="34">
        <v>33</v>
      </c>
      <c r="D37" s="33" t="s">
        <v>180</v>
      </c>
      <c r="E37" s="91">
        <v>4</v>
      </c>
      <c r="F37" s="119">
        <v>20</v>
      </c>
      <c r="G37" s="110">
        <v>353</v>
      </c>
      <c r="H37" s="100">
        <v>23576164</v>
      </c>
      <c r="I37" s="60">
        <f t="shared" si="0"/>
        <v>66788</v>
      </c>
      <c r="J37" s="83">
        <v>29149</v>
      </c>
      <c r="K37" s="84">
        <v>23576164</v>
      </c>
      <c r="L37" s="60">
        <f t="shared" si="1"/>
        <v>808.8155339805825</v>
      </c>
      <c r="M37" s="32"/>
      <c r="N37" s="119">
        <v>20</v>
      </c>
      <c r="O37" s="110">
        <v>403</v>
      </c>
      <c r="P37" s="100">
        <v>26461139</v>
      </c>
      <c r="Q37" s="60">
        <v>65660.39454094293</v>
      </c>
      <c r="R37" s="83">
        <v>31929</v>
      </c>
      <c r="S37" s="84">
        <v>26461139</v>
      </c>
      <c r="T37" s="60">
        <v>828.7493814400701</v>
      </c>
      <c r="U37" s="86"/>
      <c r="V37" s="87"/>
      <c r="W37" s="165"/>
      <c r="X37" s="176" t="s">
        <v>362</v>
      </c>
      <c r="Y37" s="177">
        <v>68421.05263157895</v>
      </c>
      <c r="Z37" s="178">
        <v>80000</v>
      </c>
    </row>
    <row r="38" spans="1:26" s="4" customFormat="1" ht="27" customHeight="1">
      <c r="A38" s="16"/>
      <c r="B38" s="33" t="s">
        <v>21</v>
      </c>
      <c r="C38" s="34">
        <v>34</v>
      </c>
      <c r="D38" s="88" t="s">
        <v>181</v>
      </c>
      <c r="E38" s="90">
        <v>4</v>
      </c>
      <c r="F38" s="122">
        <v>20</v>
      </c>
      <c r="G38" s="113">
        <v>373</v>
      </c>
      <c r="H38" s="103">
        <v>23584063</v>
      </c>
      <c r="I38" s="60">
        <f t="shared" si="0"/>
        <v>63228.0509383378</v>
      </c>
      <c r="J38" s="83">
        <v>28787.65</v>
      </c>
      <c r="K38" s="84">
        <v>23584063</v>
      </c>
      <c r="L38" s="60">
        <f t="shared" si="1"/>
        <v>819.2423834526263</v>
      </c>
      <c r="M38" s="32"/>
      <c r="N38" s="122">
        <v>20</v>
      </c>
      <c r="O38" s="113">
        <v>441</v>
      </c>
      <c r="P38" s="103">
        <v>28543717</v>
      </c>
      <c r="Q38" s="60">
        <v>64724.98185941043</v>
      </c>
      <c r="R38" s="83">
        <v>32926</v>
      </c>
      <c r="S38" s="84">
        <v>28543717</v>
      </c>
      <c r="T38" s="60">
        <v>866.9050902022717</v>
      </c>
      <c r="U38" s="86"/>
      <c r="V38" s="87"/>
      <c r="W38" s="165"/>
      <c r="X38" s="176">
        <v>76360</v>
      </c>
      <c r="Y38" s="177">
        <v>74096</v>
      </c>
      <c r="Z38" s="178">
        <v>75877.45098039215</v>
      </c>
    </row>
    <row r="39" spans="1:26" s="4" customFormat="1" ht="27" customHeight="1">
      <c r="A39" s="16"/>
      <c r="B39" s="33" t="s">
        <v>255</v>
      </c>
      <c r="C39" s="34">
        <v>35</v>
      </c>
      <c r="D39" s="33" t="s">
        <v>182</v>
      </c>
      <c r="E39" s="90">
        <v>4</v>
      </c>
      <c r="F39" s="119">
        <v>20</v>
      </c>
      <c r="G39" s="110">
        <v>264</v>
      </c>
      <c r="H39" s="100">
        <v>15606151</v>
      </c>
      <c r="I39" s="60">
        <f t="shared" si="0"/>
        <v>59114.208333333336</v>
      </c>
      <c r="J39" s="83">
        <v>19266</v>
      </c>
      <c r="K39" s="84">
        <v>15606151</v>
      </c>
      <c r="L39" s="60">
        <f t="shared" si="1"/>
        <v>810.0358662929514</v>
      </c>
      <c r="M39" s="32"/>
      <c r="N39" s="119">
        <v>20</v>
      </c>
      <c r="O39" s="110">
        <v>352</v>
      </c>
      <c r="P39" s="100">
        <v>22318009</v>
      </c>
      <c r="Q39" s="60">
        <v>63403.43465909091</v>
      </c>
      <c r="R39" s="83">
        <v>26568</v>
      </c>
      <c r="S39" s="84">
        <v>22318009</v>
      </c>
      <c r="T39" s="60">
        <v>840.0334613068353</v>
      </c>
      <c r="U39" s="86"/>
      <c r="V39" s="87"/>
      <c r="W39" s="165"/>
      <c r="X39" s="176">
        <v>65432.0987654321</v>
      </c>
      <c r="Y39" s="177">
        <v>70173.33333333333</v>
      </c>
      <c r="Z39" s="178">
        <v>74142.77777777778</v>
      </c>
    </row>
    <row r="40" spans="1:26" s="4" customFormat="1" ht="27" customHeight="1">
      <c r="A40" s="16"/>
      <c r="B40" s="33" t="s">
        <v>21</v>
      </c>
      <c r="C40" s="34">
        <v>36</v>
      </c>
      <c r="D40" s="33" t="s">
        <v>183</v>
      </c>
      <c r="E40" s="90">
        <v>6</v>
      </c>
      <c r="F40" s="119">
        <v>10</v>
      </c>
      <c r="G40" s="110">
        <v>60</v>
      </c>
      <c r="H40" s="100">
        <v>5162057</v>
      </c>
      <c r="I40" s="60">
        <f t="shared" si="0"/>
        <v>86034.28333333334</v>
      </c>
      <c r="J40" s="83">
        <v>6370</v>
      </c>
      <c r="K40" s="84">
        <v>5162057</v>
      </c>
      <c r="L40" s="60">
        <f t="shared" si="1"/>
        <v>810.3700156985872</v>
      </c>
      <c r="M40" s="32"/>
      <c r="N40" s="119">
        <v>10</v>
      </c>
      <c r="O40" s="110">
        <v>66</v>
      </c>
      <c r="P40" s="100">
        <v>5738990</v>
      </c>
      <c r="Q40" s="60">
        <v>86954.39393939394</v>
      </c>
      <c r="R40" s="83">
        <v>6920</v>
      </c>
      <c r="S40" s="84">
        <v>5738990</v>
      </c>
      <c r="T40" s="60">
        <v>829.3338150289018</v>
      </c>
      <c r="U40" s="86"/>
      <c r="V40" s="87"/>
      <c r="W40" s="165"/>
      <c r="X40" s="176">
        <v>66982.13333333333</v>
      </c>
      <c r="Y40" s="177">
        <v>77289.28333333334</v>
      </c>
      <c r="Z40" s="178">
        <v>78825.72222222222</v>
      </c>
    </row>
    <row r="41" spans="1:26" s="4" customFormat="1" ht="27" customHeight="1">
      <c r="A41" s="16"/>
      <c r="B41" s="33" t="s">
        <v>255</v>
      </c>
      <c r="C41" s="34">
        <v>37</v>
      </c>
      <c r="D41" s="33" t="s">
        <v>184</v>
      </c>
      <c r="E41" s="90">
        <v>4</v>
      </c>
      <c r="F41" s="119">
        <v>20</v>
      </c>
      <c r="G41" s="110">
        <v>276</v>
      </c>
      <c r="H41" s="100">
        <v>20124344</v>
      </c>
      <c r="I41" s="60">
        <f t="shared" si="0"/>
        <v>72914.28985507246</v>
      </c>
      <c r="J41" s="83">
        <v>24632</v>
      </c>
      <c r="K41" s="84">
        <v>20124344</v>
      </c>
      <c r="L41" s="60">
        <f t="shared" si="1"/>
        <v>817</v>
      </c>
      <c r="M41" s="32"/>
      <c r="N41" s="119">
        <v>20</v>
      </c>
      <c r="O41" s="110">
        <v>38</v>
      </c>
      <c r="P41" s="100">
        <v>2367898</v>
      </c>
      <c r="Q41" s="60">
        <v>62313.10526315789</v>
      </c>
      <c r="R41" s="83">
        <v>2796</v>
      </c>
      <c r="S41" s="84">
        <v>2367898</v>
      </c>
      <c r="T41" s="60">
        <v>846.8876967095852</v>
      </c>
      <c r="U41" s="86"/>
      <c r="V41" s="87"/>
      <c r="W41" s="165"/>
      <c r="X41" s="176">
        <v>69120</v>
      </c>
      <c r="Y41" s="177">
        <v>72000</v>
      </c>
      <c r="Z41" s="178">
        <v>76000</v>
      </c>
    </row>
    <row r="42" spans="1:26" s="4" customFormat="1" ht="27" customHeight="1">
      <c r="A42" s="16"/>
      <c r="B42" s="33" t="s">
        <v>21</v>
      </c>
      <c r="C42" s="34">
        <v>38</v>
      </c>
      <c r="D42" s="33" t="s">
        <v>185</v>
      </c>
      <c r="E42" s="90">
        <v>4</v>
      </c>
      <c r="F42" s="119">
        <v>20</v>
      </c>
      <c r="G42" s="110">
        <v>261</v>
      </c>
      <c r="H42" s="100">
        <v>15905012</v>
      </c>
      <c r="I42" s="60">
        <f t="shared" si="0"/>
        <v>60938.74329501916</v>
      </c>
      <c r="J42" s="83">
        <v>19644.5</v>
      </c>
      <c r="K42" s="84">
        <v>15905012</v>
      </c>
      <c r="L42" s="60">
        <f t="shared" si="1"/>
        <v>809.6419863065998</v>
      </c>
      <c r="M42" s="32"/>
      <c r="N42" s="119">
        <v>20</v>
      </c>
      <c r="O42" s="110">
        <v>380</v>
      </c>
      <c r="P42" s="100">
        <v>24737776</v>
      </c>
      <c r="Q42" s="60">
        <v>65099.41052631579</v>
      </c>
      <c r="R42" s="83">
        <v>29508</v>
      </c>
      <c r="S42" s="84">
        <v>24737776</v>
      </c>
      <c r="T42" s="60">
        <v>838.34133116443</v>
      </c>
      <c r="U42" s="86"/>
      <c r="V42" s="87"/>
      <c r="W42" s="165"/>
      <c r="X42" s="176" t="s">
        <v>362</v>
      </c>
      <c r="Y42" s="177">
        <v>76666.66666666667</v>
      </c>
      <c r="Z42" s="178">
        <v>80000</v>
      </c>
    </row>
    <row r="43" spans="1:27" s="4" customFormat="1" ht="27" customHeight="1">
      <c r="A43" s="16"/>
      <c r="B43" s="33" t="s">
        <v>255</v>
      </c>
      <c r="C43" s="34">
        <v>39</v>
      </c>
      <c r="D43" s="33" t="s">
        <v>408</v>
      </c>
      <c r="E43" s="90">
        <v>4</v>
      </c>
      <c r="F43" s="119">
        <v>10</v>
      </c>
      <c r="G43" s="110">
        <v>55</v>
      </c>
      <c r="H43" s="100">
        <v>3343125</v>
      </c>
      <c r="I43" s="60">
        <f t="shared" si="0"/>
        <v>60784.09090909091</v>
      </c>
      <c r="J43" s="83">
        <v>3511</v>
      </c>
      <c r="K43" s="84">
        <v>3343125</v>
      </c>
      <c r="L43" s="60">
        <f t="shared" si="1"/>
        <v>952.1859868983196</v>
      </c>
      <c r="M43" s="32"/>
      <c r="N43" s="119">
        <v>10</v>
      </c>
      <c r="O43" s="110">
        <v>95</v>
      </c>
      <c r="P43" s="100">
        <v>7600000</v>
      </c>
      <c r="Q43" s="60">
        <v>80000</v>
      </c>
      <c r="R43" s="83">
        <v>8448</v>
      </c>
      <c r="S43" s="84">
        <v>7600000</v>
      </c>
      <c r="T43" s="60">
        <v>899.6212121212121</v>
      </c>
      <c r="U43" s="86"/>
      <c r="V43" s="87"/>
      <c r="W43" s="207" t="s">
        <v>411</v>
      </c>
      <c r="X43" s="176">
        <v>557142.8571428572</v>
      </c>
      <c r="Y43" s="177">
        <v>900000</v>
      </c>
      <c r="Z43" s="178">
        <v>900000</v>
      </c>
      <c r="AA43" s="30"/>
    </row>
    <row r="44" spans="1:27" s="4" customFormat="1" ht="27" customHeight="1">
      <c r="A44" s="16"/>
      <c r="B44" s="33" t="s">
        <v>21</v>
      </c>
      <c r="C44" s="34">
        <v>40</v>
      </c>
      <c r="D44" s="33" t="s">
        <v>186</v>
      </c>
      <c r="E44" s="90">
        <v>4</v>
      </c>
      <c r="F44" s="119">
        <v>20</v>
      </c>
      <c r="G44" s="110">
        <v>240</v>
      </c>
      <c r="H44" s="100">
        <v>11608005</v>
      </c>
      <c r="I44" s="60">
        <f t="shared" si="0"/>
        <v>48366.6875</v>
      </c>
      <c r="J44" s="83">
        <v>14200</v>
      </c>
      <c r="K44" s="84">
        <v>11608005</v>
      </c>
      <c r="L44" s="60">
        <f t="shared" si="1"/>
        <v>817.4651408450704</v>
      </c>
      <c r="M44" s="32"/>
      <c r="N44" s="119">
        <v>20</v>
      </c>
      <c r="O44" s="110">
        <v>348</v>
      </c>
      <c r="P44" s="100">
        <v>16800000</v>
      </c>
      <c r="Q44" s="60">
        <v>48275.862068965514</v>
      </c>
      <c r="R44" s="83">
        <v>19990</v>
      </c>
      <c r="S44" s="84">
        <v>16800000</v>
      </c>
      <c r="T44" s="60">
        <v>840.4202101050525</v>
      </c>
      <c r="U44" s="86"/>
      <c r="V44" s="87"/>
      <c r="W44" s="165"/>
      <c r="X44" s="176">
        <v>40000</v>
      </c>
      <c r="Y44" s="177">
        <v>40000</v>
      </c>
      <c r="Z44" s="178">
        <v>60000</v>
      </c>
      <c r="AA44" s="30"/>
    </row>
    <row r="45" spans="1:26" s="4" customFormat="1" ht="27" customHeight="1">
      <c r="A45" s="16"/>
      <c r="B45" s="33" t="s">
        <v>255</v>
      </c>
      <c r="C45" s="34">
        <v>41</v>
      </c>
      <c r="D45" s="33" t="s">
        <v>245</v>
      </c>
      <c r="E45" s="90">
        <v>4</v>
      </c>
      <c r="F45" s="128">
        <v>40</v>
      </c>
      <c r="G45" s="83">
        <v>218</v>
      </c>
      <c r="H45" s="84">
        <v>14609487</v>
      </c>
      <c r="I45" s="60">
        <f t="shared" si="0"/>
        <v>67015.99541284403</v>
      </c>
      <c r="J45" s="83">
        <v>17972.25</v>
      </c>
      <c r="K45" s="84">
        <v>14609487</v>
      </c>
      <c r="L45" s="60">
        <f t="shared" si="1"/>
        <v>812.8913742018946</v>
      </c>
      <c r="M45" s="32"/>
      <c r="N45" s="128">
        <v>40</v>
      </c>
      <c r="O45" s="83">
        <v>313</v>
      </c>
      <c r="P45" s="84">
        <v>21943715</v>
      </c>
      <c r="Q45" s="60">
        <v>70107.71565495207</v>
      </c>
      <c r="R45" s="83">
        <v>26413</v>
      </c>
      <c r="S45" s="84">
        <v>21943715</v>
      </c>
      <c r="T45" s="60">
        <v>830.7922235262939</v>
      </c>
      <c r="U45" s="86"/>
      <c r="V45" s="87"/>
      <c r="W45" s="165"/>
      <c r="X45" s="176">
        <v>71000</v>
      </c>
      <c r="Y45" s="177">
        <v>66818.18181818182</v>
      </c>
      <c r="Z45" s="178">
        <v>66441.44144144144</v>
      </c>
    </row>
    <row r="46" spans="1:26" s="4" customFormat="1" ht="27" customHeight="1">
      <c r="A46" s="16"/>
      <c r="B46" s="33" t="s">
        <v>21</v>
      </c>
      <c r="C46" s="34">
        <v>42</v>
      </c>
      <c r="D46" s="33" t="s">
        <v>246</v>
      </c>
      <c r="E46" s="90">
        <v>4</v>
      </c>
      <c r="F46" s="128">
        <v>20</v>
      </c>
      <c r="G46" s="83">
        <v>244</v>
      </c>
      <c r="H46" s="84">
        <v>14260443</v>
      </c>
      <c r="I46" s="60">
        <f t="shared" si="0"/>
        <v>58444.438524590165</v>
      </c>
      <c r="J46" s="83">
        <v>17597</v>
      </c>
      <c r="K46" s="84">
        <v>14260443</v>
      </c>
      <c r="L46" s="60">
        <f t="shared" si="1"/>
        <v>810.3905779394215</v>
      </c>
      <c r="M46" s="32"/>
      <c r="N46" s="128">
        <v>20</v>
      </c>
      <c r="O46" s="83">
        <v>390</v>
      </c>
      <c r="P46" s="84">
        <v>25682718</v>
      </c>
      <c r="Q46" s="60">
        <v>65853.12307692308</v>
      </c>
      <c r="R46" s="83">
        <v>30557.05</v>
      </c>
      <c r="S46" s="84">
        <v>25682718</v>
      </c>
      <c r="T46" s="60">
        <v>840.4842090450485</v>
      </c>
      <c r="U46" s="86"/>
      <c r="V46" s="87"/>
      <c r="W46" s="165"/>
      <c r="X46" s="176">
        <v>64520.32520325203</v>
      </c>
      <c r="Y46" s="177">
        <v>70000</v>
      </c>
      <c r="Z46" s="178">
        <v>71012.98461538462</v>
      </c>
    </row>
    <row r="47" spans="1:26" s="4" customFormat="1" ht="27" customHeight="1">
      <c r="A47" s="16"/>
      <c r="B47" s="33" t="s">
        <v>255</v>
      </c>
      <c r="C47" s="34">
        <v>43</v>
      </c>
      <c r="D47" s="33" t="s">
        <v>247</v>
      </c>
      <c r="E47" s="90">
        <v>4</v>
      </c>
      <c r="F47" s="128">
        <v>20</v>
      </c>
      <c r="G47" s="83">
        <v>70</v>
      </c>
      <c r="H47" s="84">
        <v>3243497</v>
      </c>
      <c r="I47" s="60">
        <f t="shared" si="0"/>
        <v>46335.671428571426</v>
      </c>
      <c r="J47" s="83">
        <v>3877.5</v>
      </c>
      <c r="K47" s="84">
        <v>3243497</v>
      </c>
      <c r="L47" s="60">
        <f t="shared" si="1"/>
        <v>836.4918117343649</v>
      </c>
      <c r="M47" s="32"/>
      <c r="N47" s="128">
        <v>20</v>
      </c>
      <c r="O47" s="83">
        <v>367</v>
      </c>
      <c r="P47" s="84">
        <v>17932417</v>
      </c>
      <c r="Q47" s="60">
        <v>48862.17166212534</v>
      </c>
      <c r="R47" s="83">
        <v>21585</v>
      </c>
      <c r="S47" s="84">
        <v>17932417</v>
      </c>
      <c r="T47" s="60">
        <v>830.7814222839935</v>
      </c>
      <c r="U47" s="86"/>
      <c r="V47" s="87"/>
      <c r="W47" s="165"/>
      <c r="X47" s="176">
        <v>57107.333333333336</v>
      </c>
      <c r="Y47" s="177">
        <v>48809.633027522934</v>
      </c>
      <c r="Z47" s="178">
        <v>53084</v>
      </c>
    </row>
    <row r="48" spans="1:26" s="4" customFormat="1" ht="27" customHeight="1">
      <c r="A48" s="16"/>
      <c r="B48" s="33" t="s">
        <v>21</v>
      </c>
      <c r="C48" s="34">
        <v>44</v>
      </c>
      <c r="D48" s="33" t="s">
        <v>248</v>
      </c>
      <c r="E48" s="90">
        <v>4</v>
      </c>
      <c r="F48" s="128">
        <v>20</v>
      </c>
      <c r="G48" s="83">
        <v>83</v>
      </c>
      <c r="H48" s="84">
        <v>6360330</v>
      </c>
      <c r="I48" s="60">
        <f t="shared" si="0"/>
        <v>76630.48192771085</v>
      </c>
      <c r="J48" s="83">
        <v>7757</v>
      </c>
      <c r="K48" s="84">
        <v>6360330</v>
      </c>
      <c r="L48" s="60">
        <f t="shared" si="1"/>
        <v>819.947144514632</v>
      </c>
      <c r="M48" s="32"/>
      <c r="N48" s="128">
        <v>20</v>
      </c>
      <c r="O48" s="83">
        <v>354</v>
      </c>
      <c r="P48" s="84">
        <v>25273576</v>
      </c>
      <c r="Q48" s="60">
        <v>71394.28248587571</v>
      </c>
      <c r="R48" s="83">
        <v>29789</v>
      </c>
      <c r="S48" s="84">
        <v>25273576</v>
      </c>
      <c r="T48" s="60">
        <v>848.4197522575447</v>
      </c>
      <c r="U48" s="86"/>
      <c r="V48" s="87"/>
      <c r="W48" s="165"/>
      <c r="X48" s="176" t="s">
        <v>362</v>
      </c>
      <c r="Y48" s="177">
        <v>70945.94594594595</v>
      </c>
      <c r="Z48" s="178">
        <v>72700.29673590504</v>
      </c>
    </row>
    <row r="49" spans="1:27" s="4" customFormat="1" ht="27" customHeight="1">
      <c r="A49" s="16"/>
      <c r="B49" s="33" t="s">
        <v>255</v>
      </c>
      <c r="C49" s="34">
        <v>45</v>
      </c>
      <c r="D49" s="33" t="s">
        <v>249</v>
      </c>
      <c r="E49" s="90">
        <v>4</v>
      </c>
      <c r="F49" s="128">
        <v>15</v>
      </c>
      <c r="G49" s="83">
        <v>30</v>
      </c>
      <c r="H49" s="84">
        <v>1270590</v>
      </c>
      <c r="I49" s="60">
        <f t="shared" si="0"/>
        <v>42353</v>
      </c>
      <c r="J49" s="83">
        <v>1549.5</v>
      </c>
      <c r="K49" s="84">
        <v>1270590</v>
      </c>
      <c r="L49" s="60">
        <f t="shared" si="1"/>
        <v>820</v>
      </c>
      <c r="M49" s="32"/>
      <c r="N49" s="128">
        <v>20</v>
      </c>
      <c r="O49" s="83">
        <v>218</v>
      </c>
      <c r="P49" s="84">
        <v>11057150</v>
      </c>
      <c r="Q49" s="60">
        <v>50720.87155963303</v>
      </c>
      <c r="R49" s="83">
        <v>17428</v>
      </c>
      <c r="S49" s="84">
        <v>11057150</v>
      </c>
      <c r="T49" s="60">
        <v>634.4474408997016</v>
      </c>
      <c r="U49" s="86"/>
      <c r="V49" s="87"/>
      <c r="W49" s="200" t="s">
        <v>409</v>
      </c>
      <c r="X49" s="176" t="s">
        <v>362</v>
      </c>
      <c r="Y49" s="177" t="s">
        <v>364</v>
      </c>
      <c r="Z49" s="178" t="s">
        <v>362</v>
      </c>
      <c r="AA49" s="206"/>
    </row>
    <row r="50" spans="1:26" s="4" customFormat="1" ht="27" customHeight="1">
      <c r="A50" s="16"/>
      <c r="B50" s="33" t="s">
        <v>21</v>
      </c>
      <c r="C50" s="34">
        <v>46</v>
      </c>
      <c r="D50" s="33" t="s">
        <v>250</v>
      </c>
      <c r="E50" s="90">
        <v>4</v>
      </c>
      <c r="F50" s="128">
        <v>20</v>
      </c>
      <c r="G50" s="83">
        <v>63</v>
      </c>
      <c r="H50" s="84">
        <v>3550000</v>
      </c>
      <c r="I50" s="60">
        <f t="shared" si="0"/>
        <v>56349.206349206346</v>
      </c>
      <c r="J50" s="83">
        <v>4345</v>
      </c>
      <c r="K50" s="84">
        <v>3550000</v>
      </c>
      <c r="L50" s="60">
        <f t="shared" si="1"/>
        <v>817.0310701956272</v>
      </c>
      <c r="M50" s="32"/>
      <c r="N50" s="128">
        <v>20</v>
      </c>
      <c r="O50" s="83">
        <v>346</v>
      </c>
      <c r="P50" s="84">
        <v>26287536</v>
      </c>
      <c r="Q50" s="60">
        <v>75975.53757225434</v>
      </c>
      <c r="R50" s="83">
        <v>31220</v>
      </c>
      <c r="S50" s="84">
        <v>26287536</v>
      </c>
      <c r="T50" s="60">
        <v>842.0094811018578</v>
      </c>
      <c r="U50" s="86"/>
      <c r="V50" s="87"/>
      <c r="W50" s="165"/>
      <c r="X50" s="176" t="s">
        <v>364</v>
      </c>
      <c r="Y50" s="177">
        <v>70000</v>
      </c>
      <c r="Z50" s="178">
        <v>70000</v>
      </c>
    </row>
    <row r="51" spans="1:27" s="4" customFormat="1" ht="27" customHeight="1">
      <c r="A51" s="16"/>
      <c r="B51" s="33" t="s">
        <v>255</v>
      </c>
      <c r="C51" s="34">
        <v>47</v>
      </c>
      <c r="D51" s="33" t="s">
        <v>251</v>
      </c>
      <c r="E51" s="90">
        <v>4</v>
      </c>
      <c r="F51" s="128">
        <v>10</v>
      </c>
      <c r="G51" s="83">
        <v>2</v>
      </c>
      <c r="H51" s="84">
        <v>123000</v>
      </c>
      <c r="I51" s="60">
        <f t="shared" si="0"/>
        <v>61500</v>
      </c>
      <c r="J51" s="83">
        <v>150</v>
      </c>
      <c r="K51" s="84">
        <v>123000</v>
      </c>
      <c r="L51" s="60">
        <f t="shared" si="1"/>
        <v>820</v>
      </c>
      <c r="M51" s="32"/>
      <c r="N51" s="128">
        <v>10</v>
      </c>
      <c r="O51" s="83">
        <v>24</v>
      </c>
      <c r="P51" s="84">
        <v>1130964</v>
      </c>
      <c r="Q51" s="60">
        <v>47123.5</v>
      </c>
      <c r="R51" s="83">
        <v>1342</v>
      </c>
      <c r="S51" s="84">
        <v>1130964</v>
      </c>
      <c r="T51" s="60">
        <v>842.7451564828614</v>
      </c>
      <c r="U51" s="86"/>
      <c r="V51" s="87"/>
      <c r="W51" s="165"/>
      <c r="X51" s="176">
        <v>85592</v>
      </c>
      <c r="Y51" s="177">
        <v>85592</v>
      </c>
      <c r="Z51" s="178">
        <v>91771</v>
      </c>
      <c r="AA51" s="30"/>
    </row>
    <row r="52" spans="1:26" s="4" customFormat="1" ht="27" customHeight="1">
      <c r="A52" s="16"/>
      <c r="B52" s="33" t="s">
        <v>21</v>
      </c>
      <c r="C52" s="34">
        <v>48</v>
      </c>
      <c r="D52" s="33" t="s">
        <v>252</v>
      </c>
      <c r="E52" s="90">
        <v>4</v>
      </c>
      <c r="F52" s="128">
        <v>20</v>
      </c>
      <c r="G52" s="83">
        <v>32</v>
      </c>
      <c r="H52" s="84">
        <v>1610186</v>
      </c>
      <c r="I52" s="60">
        <f t="shared" si="0"/>
        <v>50318.3125</v>
      </c>
      <c r="J52" s="83">
        <v>1970.25</v>
      </c>
      <c r="K52" s="84">
        <v>1610186</v>
      </c>
      <c r="L52" s="60">
        <f t="shared" si="1"/>
        <v>817.2495876157848</v>
      </c>
      <c r="M52" s="32"/>
      <c r="N52" s="128">
        <v>20</v>
      </c>
      <c r="O52" s="83">
        <v>254</v>
      </c>
      <c r="P52" s="84">
        <v>14167370</v>
      </c>
      <c r="Q52" s="60">
        <v>55777.04724409449</v>
      </c>
      <c r="R52" s="83">
        <v>17038</v>
      </c>
      <c r="S52" s="84">
        <v>14167370</v>
      </c>
      <c r="T52" s="60">
        <v>831.5</v>
      </c>
      <c r="U52" s="86"/>
      <c r="V52" s="87"/>
      <c r="W52" s="165"/>
      <c r="X52" s="176" t="s">
        <v>364</v>
      </c>
      <c r="Y52" s="177">
        <v>55771.10526315789</v>
      </c>
      <c r="Z52" s="178">
        <v>57616.565217391304</v>
      </c>
    </row>
    <row r="53" spans="1:26" s="4" customFormat="1" ht="27" customHeight="1">
      <c r="A53" s="16"/>
      <c r="B53" s="33" t="s">
        <v>255</v>
      </c>
      <c r="C53" s="34">
        <v>49</v>
      </c>
      <c r="D53" s="33" t="s">
        <v>253</v>
      </c>
      <c r="E53" s="90"/>
      <c r="F53" s="128">
        <v>20</v>
      </c>
      <c r="G53" s="83">
        <v>0</v>
      </c>
      <c r="H53" s="84">
        <v>0</v>
      </c>
      <c r="I53" s="60">
        <f t="shared" si="0"/>
        <v>0</v>
      </c>
      <c r="J53" s="83">
        <v>0</v>
      </c>
      <c r="K53" s="84">
        <v>0</v>
      </c>
      <c r="L53" s="60">
        <f t="shared" si="1"/>
        <v>0</v>
      </c>
      <c r="M53" s="32"/>
      <c r="N53" s="199"/>
      <c r="O53" s="83"/>
      <c r="P53" s="84"/>
      <c r="Q53" s="60">
        <f>SUM(O53:P53)</f>
        <v>0</v>
      </c>
      <c r="R53" s="83"/>
      <c r="S53" s="84"/>
      <c r="T53" s="60">
        <f>-SUM(R53:S53)</f>
        <v>0</v>
      </c>
      <c r="U53" s="86"/>
      <c r="V53" s="86" t="s">
        <v>187</v>
      </c>
      <c r="W53" s="200" t="s">
        <v>406</v>
      </c>
      <c r="X53" s="176" t="s">
        <v>364</v>
      </c>
      <c r="Y53" s="177" t="s">
        <v>362</v>
      </c>
      <c r="Z53" s="178" t="s">
        <v>362</v>
      </c>
    </row>
    <row r="54" spans="1:26" s="4" customFormat="1" ht="27" customHeight="1">
      <c r="A54" s="16"/>
      <c r="B54" s="33" t="s">
        <v>21</v>
      </c>
      <c r="C54" s="34">
        <v>50</v>
      </c>
      <c r="D54" s="33" t="s">
        <v>254</v>
      </c>
      <c r="E54" s="90">
        <v>4</v>
      </c>
      <c r="F54" s="128">
        <v>12</v>
      </c>
      <c r="G54" s="83">
        <v>0</v>
      </c>
      <c r="H54" s="84">
        <v>0</v>
      </c>
      <c r="I54" s="60">
        <f t="shared" si="0"/>
        <v>0</v>
      </c>
      <c r="J54" s="83">
        <v>0</v>
      </c>
      <c r="K54" s="84">
        <v>0</v>
      </c>
      <c r="L54" s="60">
        <f t="shared" si="1"/>
        <v>0</v>
      </c>
      <c r="M54" s="32"/>
      <c r="N54" s="128">
        <v>12</v>
      </c>
      <c r="O54" s="83">
        <v>80</v>
      </c>
      <c r="P54" s="84">
        <v>5601443</v>
      </c>
      <c r="Q54" s="60">
        <v>70018.0375</v>
      </c>
      <c r="R54" s="83">
        <v>6656</v>
      </c>
      <c r="S54" s="84">
        <v>5601443</v>
      </c>
      <c r="T54" s="60">
        <v>841.5629507211538</v>
      </c>
      <c r="U54" s="86"/>
      <c r="V54" s="87"/>
      <c r="W54" s="165"/>
      <c r="X54" s="176">
        <v>124000</v>
      </c>
      <c r="Y54" s="177">
        <v>79242</v>
      </c>
      <c r="Z54" s="178">
        <v>86917</v>
      </c>
    </row>
    <row r="55" spans="1:27" s="4" customFormat="1" ht="27" customHeight="1">
      <c r="A55" s="16"/>
      <c r="B55" s="33" t="s">
        <v>21</v>
      </c>
      <c r="C55" s="34">
        <v>51</v>
      </c>
      <c r="D55" s="33" t="s">
        <v>90</v>
      </c>
      <c r="E55" s="90">
        <v>2</v>
      </c>
      <c r="F55" s="128"/>
      <c r="G55" s="83"/>
      <c r="H55" s="84"/>
      <c r="I55" s="85"/>
      <c r="J55" s="83"/>
      <c r="K55" s="84"/>
      <c r="L55" s="85"/>
      <c r="M55" s="32"/>
      <c r="N55" s="128">
        <v>10</v>
      </c>
      <c r="O55" s="83">
        <v>62</v>
      </c>
      <c r="P55" s="84">
        <v>3282204</v>
      </c>
      <c r="Q55" s="85">
        <v>52938.77419354839</v>
      </c>
      <c r="R55" s="83">
        <v>7526</v>
      </c>
      <c r="S55" s="84">
        <v>3282204</v>
      </c>
      <c r="T55" s="85">
        <v>436.11533351049695</v>
      </c>
      <c r="U55" s="86"/>
      <c r="V55" s="87"/>
      <c r="W55" s="165"/>
      <c r="X55" s="176" t="s">
        <v>362</v>
      </c>
      <c r="Y55" s="177">
        <v>67000</v>
      </c>
      <c r="Z55" s="178">
        <v>70000</v>
      </c>
      <c r="AA55" s="30"/>
    </row>
    <row r="56" spans="1:26" s="4" customFormat="1" ht="27" customHeight="1">
      <c r="A56" s="16"/>
      <c r="B56" s="33" t="s">
        <v>21</v>
      </c>
      <c r="C56" s="34">
        <v>52</v>
      </c>
      <c r="D56" s="33" t="s">
        <v>345</v>
      </c>
      <c r="E56" s="90">
        <v>4</v>
      </c>
      <c r="F56" s="128"/>
      <c r="G56" s="83"/>
      <c r="H56" s="84"/>
      <c r="I56" s="85"/>
      <c r="J56" s="83"/>
      <c r="K56" s="84"/>
      <c r="L56" s="85"/>
      <c r="M56" s="32"/>
      <c r="N56" s="128">
        <v>20</v>
      </c>
      <c r="O56" s="83">
        <v>156</v>
      </c>
      <c r="P56" s="84">
        <v>8517880</v>
      </c>
      <c r="Q56" s="85">
        <v>54601.794871794875</v>
      </c>
      <c r="R56" s="83">
        <v>10251</v>
      </c>
      <c r="S56" s="84">
        <v>8517880</v>
      </c>
      <c r="T56" s="85">
        <v>830.9316164276656</v>
      </c>
      <c r="U56" s="86"/>
      <c r="V56" s="87"/>
      <c r="W56" s="165"/>
      <c r="X56" s="176" t="s">
        <v>362</v>
      </c>
      <c r="Y56" s="177">
        <v>67700</v>
      </c>
      <c r="Z56" s="178">
        <v>71232</v>
      </c>
    </row>
    <row r="57" spans="1:26" s="4" customFormat="1" ht="27" customHeight="1">
      <c r="A57" s="16"/>
      <c r="B57" s="33" t="s">
        <v>21</v>
      </c>
      <c r="C57" s="34">
        <v>53</v>
      </c>
      <c r="D57" s="33" t="s">
        <v>346</v>
      </c>
      <c r="E57" s="90">
        <v>4</v>
      </c>
      <c r="F57" s="128"/>
      <c r="G57" s="83"/>
      <c r="H57" s="84"/>
      <c r="I57" s="85"/>
      <c r="J57" s="83"/>
      <c r="K57" s="84"/>
      <c r="L57" s="85"/>
      <c r="M57" s="32"/>
      <c r="N57" s="128">
        <v>20</v>
      </c>
      <c r="O57" s="83">
        <v>83</v>
      </c>
      <c r="P57" s="84">
        <v>3862383</v>
      </c>
      <c r="Q57" s="85">
        <v>46534.7</v>
      </c>
      <c r="R57" s="83">
        <v>4588.48</v>
      </c>
      <c r="S57" s="84">
        <v>3862383</v>
      </c>
      <c r="T57" s="85">
        <v>841.8</v>
      </c>
      <c r="U57" s="86"/>
      <c r="V57" s="87"/>
      <c r="W57" s="165"/>
      <c r="X57" s="176" t="s">
        <v>364</v>
      </c>
      <c r="Y57" s="177">
        <v>84089</v>
      </c>
      <c r="Z57" s="178">
        <v>84250</v>
      </c>
    </row>
    <row r="58" spans="1:26" s="4" customFormat="1" ht="27" customHeight="1">
      <c r="A58" s="16"/>
      <c r="B58" s="33" t="s">
        <v>21</v>
      </c>
      <c r="C58" s="34">
        <v>54</v>
      </c>
      <c r="D58" s="33" t="s">
        <v>347</v>
      </c>
      <c r="E58" s="90">
        <v>4</v>
      </c>
      <c r="F58" s="128"/>
      <c r="G58" s="83"/>
      <c r="H58" s="84"/>
      <c r="I58" s="85"/>
      <c r="J58" s="83"/>
      <c r="K58" s="84"/>
      <c r="L58" s="85"/>
      <c r="M58" s="32"/>
      <c r="N58" s="128">
        <v>20</v>
      </c>
      <c r="O58" s="83">
        <v>137</v>
      </c>
      <c r="P58" s="84">
        <v>7744010</v>
      </c>
      <c r="Q58" s="85">
        <v>56525.620437956204</v>
      </c>
      <c r="R58" s="83">
        <v>9079</v>
      </c>
      <c r="S58" s="84">
        <v>7744010</v>
      </c>
      <c r="T58" s="85">
        <v>852.95847560304</v>
      </c>
      <c r="U58" s="86"/>
      <c r="V58" s="87"/>
      <c r="W58" s="165"/>
      <c r="X58" s="176" t="s">
        <v>362</v>
      </c>
      <c r="Y58" s="177">
        <v>90465</v>
      </c>
      <c r="Z58" s="178">
        <v>92738</v>
      </c>
    </row>
    <row r="59" spans="1:26" s="4" customFormat="1" ht="27" customHeight="1">
      <c r="A59" s="16"/>
      <c r="B59" s="33" t="s">
        <v>21</v>
      </c>
      <c r="C59" s="34">
        <v>55</v>
      </c>
      <c r="D59" s="33" t="s">
        <v>348</v>
      </c>
      <c r="E59" s="90">
        <v>4</v>
      </c>
      <c r="F59" s="128"/>
      <c r="G59" s="83"/>
      <c r="H59" s="84"/>
      <c r="I59" s="85"/>
      <c r="J59" s="83"/>
      <c r="K59" s="84"/>
      <c r="L59" s="85"/>
      <c r="M59" s="32"/>
      <c r="N59" s="128">
        <v>20</v>
      </c>
      <c r="O59" s="83">
        <v>119</v>
      </c>
      <c r="P59" s="84">
        <v>6389748</v>
      </c>
      <c r="Q59" s="85">
        <v>53695.361344537814</v>
      </c>
      <c r="R59" s="83">
        <v>7402</v>
      </c>
      <c r="S59" s="84">
        <v>6389748</v>
      </c>
      <c r="T59" s="85">
        <v>863.2461496892731</v>
      </c>
      <c r="U59" s="86"/>
      <c r="V59" s="87"/>
      <c r="W59" s="165"/>
      <c r="X59" s="176" t="s">
        <v>362</v>
      </c>
      <c r="Y59" s="177">
        <v>102802</v>
      </c>
      <c r="Z59" s="178">
        <v>105111</v>
      </c>
    </row>
    <row r="60" spans="1:26" s="4" customFormat="1" ht="27" customHeight="1">
      <c r="A60" s="16"/>
      <c r="B60" s="33" t="s">
        <v>21</v>
      </c>
      <c r="C60" s="34">
        <v>56</v>
      </c>
      <c r="D60" s="33" t="s">
        <v>349</v>
      </c>
      <c r="E60" s="90">
        <v>5</v>
      </c>
      <c r="F60" s="128"/>
      <c r="G60" s="83"/>
      <c r="H60" s="84"/>
      <c r="I60" s="85"/>
      <c r="J60" s="83"/>
      <c r="K60" s="84"/>
      <c r="L60" s="85"/>
      <c r="M60" s="32"/>
      <c r="N60" s="128">
        <v>10</v>
      </c>
      <c r="O60" s="83">
        <v>22</v>
      </c>
      <c r="P60" s="84">
        <v>1642437</v>
      </c>
      <c r="Q60" s="85">
        <v>74656.22727272728</v>
      </c>
      <c r="R60" s="83">
        <v>1964</v>
      </c>
      <c r="S60" s="84">
        <v>1642437</v>
      </c>
      <c r="T60" s="85">
        <v>836.2713849287169</v>
      </c>
      <c r="U60" s="86"/>
      <c r="V60" s="87"/>
      <c r="W60" s="165"/>
      <c r="X60" s="176" t="s">
        <v>364</v>
      </c>
      <c r="Y60" s="177">
        <v>82928</v>
      </c>
      <c r="Z60" s="178">
        <v>75361</v>
      </c>
    </row>
    <row r="61" spans="1:26" s="4" customFormat="1" ht="27" customHeight="1">
      <c r="A61" s="16"/>
      <c r="B61" s="33" t="s">
        <v>21</v>
      </c>
      <c r="C61" s="34">
        <v>57</v>
      </c>
      <c r="D61" s="33" t="s">
        <v>350</v>
      </c>
      <c r="E61" s="90">
        <v>4</v>
      </c>
      <c r="F61" s="128"/>
      <c r="G61" s="83"/>
      <c r="H61" s="84"/>
      <c r="I61" s="85"/>
      <c r="J61" s="83"/>
      <c r="K61" s="84"/>
      <c r="L61" s="85"/>
      <c r="M61" s="32"/>
      <c r="N61" s="128">
        <v>20</v>
      </c>
      <c r="O61" s="83">
        <v>73</v>
      </c>
      <c r="P61" s="84">
        <v>4337993</v>
      </c>
      <c r="Q61" s="85">
        <v>59424.561643835616</v>
      </c>
      <c r="R61" s="83">
        <v>5085</v>
      </c>
      <c r="S61" s="84">
        <v>4337993</v>
      </c>
      <c r="T61" s="85">
        <v>853.0959685349065</v>
      </c>
      <c r="U61" s="86"/>
      <c r="V61" s="87"/>
      <c r="W61" s="165"/>
      <c r="X61" s="176" t="s">
        <v>362</v>
      </c>
      <c r="Y61" s="177">
        <v>59278</v>
      </c>
      <c r="Z61" s="178">
        <v>59706</v>
      </c>
    </row>
    <row r="62" spans="1:26" s="4" customFormat="1" ht="27" customHeight="1">
      <c r="A62" s="16"/>
      <c r="B62" s="33" t="s">
        <v>21</v>
      </c>
      <c r="C62" s="34">
        <v>58</v>
      </c>
      <c r="D62" s="33" t="s">
        <v>351</v>
      </c>
      <c r="E62" s="90">
        <v>4</v>
      </c>
      <c r="F62" s="128"/>
      <c r="G62" s="83"/>
      <c r="H62" s="84"/>
      <c r="I62" s="85"/>
      <c r="J62" s="83"/>
      <c r="K62" s="84"/>
      <c r="L62" s="85"/>
      <c r="M62" s="32"/>
      <c r="N62" s="128">
        <v>20</v>
      </c>
      <c r="O62" s="83">
        <v>15</v>
      </c>
      <c r="P62" s="84">
        <v>851053</v>
      </c>
      <c r="Q62" s="85">
        <v>56736.86666666667</v>
      </c>
      <c r="R62" s="83">
        <v>1010.05</v>
      </c>
      <c r="S62" s="84">
        <v>851053</v>
      </c>
      <c r="T62" s="85">
        <v>842.5850205435374</v>
      </c>
      <c r="U62" s="86"/>
      <c r="V62" s="87"/>
      <c r="W62" s="165"/>
      <c r="X62" s="176" t="s">
        <v>362</v>
      </c>
      <c r="Y62" s="177">
        <v>102000</v>
      </c>
      <c r="Z62" s="178">
        <v>102504</v>
      </c>
    </row>
    <row r="63" spans="1:26" s="4" customFormat="1" ht="27" customHeight="1">
      <c r="A63" s="16"/>
      <c r="B63" s="33" t="s">
        <v>21</v>
      </c>
      <c r="C63" s="34">
        <v>59</v>
      </c>
      <c r="D63" s="33" t="s">
        <v>352</v>
      </c>
      <c r="E63" s="90">
        <v>4</v>
      </c>
      <c r="F63" s="128"/>
      <c r="G63" s="83"/>
      <c r="H63" s="84"/>
      <c r="I63" s="85"/>
      <c r="J63" s="83"/>
      <c r="K63" s="84"/>
      <c r="L63" s="85"/>
      <c r="M63" s="32"/>
      <c r="N63" s="128">
        <v>20</v>
      </c>
      <c r="O63" s="83">
        <v>22</v>
      </c>
      <c r="P63" s="84">
        <v>1224000</v>
      </c>
      <c r="Q63" s="85">
        <v>55636.36363636364</v>
      </c>
      <c r="R63" s="83">
        <v>1440</v>
      </c>
      <c r="S63" s="84">
        <v>1224000</v>
      </c>
      <c r="T63" s="85">
        <v>850</v>
      </c>
      <c r="U63" s="86"/>
      <c r="V63" s="87"/>
      <c r="W63" s="165"/>
      <c r="X63" s="176" t="s">
        <v>365</v>
      </c>
      <c r="Y63" s="177">
        <v>101091</v>
      </c>
      <c r="Z63" s="178">
        <v>103500</v>
      </c>
    </row>
    <row r="64" spans="1:28" s="4" customFormat="1" ht="27" customHeight="1">
      <c r="A64" s="16"/>
      <c r="B64" s="33" t="s">
        <v>21</v>
      </c>
      <c r="C64" s="34">
        <v>60</v>
      </c>
      <c r="D64" s="33" t="s">
        <v>353</v>
      </c>
      <c r="E64" s="90">
        <v>6</v>
      </c>
      <c r="F64" s="128"/>
      <c r="G64" s="83"/>
      <c r="H64" s="84"/>
      <c r="I64" s="85"/>
      <c r="J64" s="83"/>
      <c r="K64" s="84"/>
      <c r="L64" s="85"/>
      <c r="M64" s="32"/>
      <c r="N64" s="128">
        <v>10</v>
      </c>
      <c r="O64" s="83">
        <v>19</v>
      </c>
      <c r="P64" s="84">
        <v>1381722</v>
      </c>
      <c r="Q64" s="85">
        <v>72722.21052631579</v>
      </c>
      <c r="R64" s="83">
        <v>1641</v>
      </c>
      <c r="S64" s="84">
        <v>1381722</v>
      </c>
      <c r="T64" s="85">
        <v>842</v>
      </c>
      <c r="U64" s="86"/>
      <c r="V64" s="87"/>
      <c r="W64" s="165"/>
      <c r="X64" s="176" t="s">
        <v>366</v>
      </c>
      <c r="Y64" s="177">
        <v>69000</v>
      </c>
      <c r="Z64" s="178">
        <v>79000</v>
      </c>
      <c r="AA64" s="30"/>
      <c r="AB64" s="204"/>
    </row>
    <row r="65" spans="1:28" s="4" customFormat="1" ht="27" customHeight="1">
      <c r="A65" s="16"/>
      <c r="B65" s="33" t="s">
        <v>21</v>
      </c>
      <c r="C65" s="34">
        <v>61</v>
      </c>
      <c r="D65" s="33" t="s">
        <v>354</v>
      </c>
      <c r="E65" s="90">
        <v>4</v>
      </c>
      <c r="F65" s="128"/>
      <c r="G65" s="83"/>
      <c r="H65" s="84"/>
      <c r="I65" s="85"/>
      <c r="J65" s="83"/>
      <c r="K65" s="84"/>
      <c r="L65" s="85"/>
      <c r="M65" s="32"/>
      <c r="N65" s="128">
        <v>20</v>
      </c>
      <c r="O65" s="83">
        <v>33.6</v>
      </c>
      <c r="P65" s="84">
        <v>2552532</v>
      </c>
      <c r="Q65" s="85">
        <v>75968.21428571428</v>
      </c>
      <c r="R65" s="83">
        <v>3031</v>
      </c>
      <c r="S65" s="84">
        <v>2552532</v>
      </c>
      <c r="T65" s="85">
        <v>842.1418673705048</v>
      </c>
      <c r="U65" s="86"/>
      <c r="V65" s="87"/>
      <c r="W65" s="165"/>
      <c r="X65" s="176" t="s">
        <v>364</v>
      </c>
      <c r="Y65" s="177">
        <v>75200</v>
      </c>
      <c r="Z65" s="178">
        <v>77500</v>
      </c>
      <c r="AA65" s="30"/>
      <c r="AB65" s="30"/>
    </row>
    <row r="66" spans="1:28" s="4" customFormat="1" ht="27" customHeight="1">
      <c r="A66" s="16"/>
      <c r="B66" s="33" t="s">
        <v>21</v>
      </c>
      <c r="C66" s="34">
        <v>62</v>
      </c>
      <c r="D66" s="33" t="s">
        <v>355</v>
      </c>
      <c r="E66" s="90">
        <v>4</v>
      </c>
      <c r="F66" s="128"/>
      <c r="G66" s="83"/>
      <c r="H66" s="84"/>
      <c r="I66" s="85"/>
      <c r="J66" s="83"/>
      <c r="K66" s="84"/>
      <c r="L66" s="85"/>
      <c r="M66" s="32"/>
      <c r="N66" s="128">
        <v>14</v>
      </c>
      <c r="O66" s="83">
        <v>11</v>
      </c>
      <c r="P66" s="84">
        <v>792480</v>
      </c>
      <c r="Q66" s="85">
        <v>72043.63636363637</v>
      </c>
      <c r="R66" s="83">
        <v>940</v>
      </c>
      <c r="S66" s="84">
        <v>792480</v>
      </c>
      <c r="T66" s="85">
        <v>843.063829787234</v>
      </c>
      <c r="U66" s="86"/>
      <c r="V66" s="87"/>
      <c r="W66" s="165"/>
      <c r="X66" s="176" t="s">
        <v>364</v>
      </c>
      <c r="Y66" s="177">
        <v>138333</v>
      </c>
      <c r="Z66" s="178">
        <v>80820</v>
      </c>
      <c r="AA66" s="30"/>
      <c r="AB66" s="30"/>
    </row>
    <row r="67" spans="1:26" s="4" customFormat="1" ht="27" customHeight="1">
      <c r="A67" s="16"/>
      <c r="B67" s="33" t="s">
        <v>21</v>
      </c>
      <c r="C67" s="34">
        <v>63</v>
      </c>
      <c r="D67" s="33" t="s">
        <v>356</v>
      </c>
      <c r="E67" s="90">
        <v>4</v>
      </c>
      <c r="F67" s="128"/>
      <c r="G67" s="83"/>
      <c r="H67" s="84"/>
      <c r="I67" s="85"/>
      <c r="J67" s="83"/>
      <c r="K67" s="84"/>
      <c r="L67" s="85"/>
      <c r="M67" s="32"/>
      <c r="N67" s="128">
        <v>20</v>
      </c>
      <c r="O67" s="83">
        <v>10</v>
      </c>
      <c r="P67" s="84">
        <v>533454</v>
      </c>
      <c r="Q67" s="85">
        <v>53345.4</v>
      </c>
      <c r="R67" s="83">
        <v>632</v>
      </c>
      <c r="S67" s="84">
        <v>533454</v>
      </c>
      <c r="T67" s="85">
        <v>844.0727848101266</v>
      </c>
      <c r="U67" s="86"/>
      <c r="V67" s="87"/>
      <c r="W67" s="165"/>
      <c r="X67" s="176" t="s">
        <v>364</v>
      </c>
      <c r="Y67" s="177">
        <v>101370</v>
      </c>
      <c r="Z67" s="178">
        <v>106000</v>
      </c>
    </row>
    <row r="68" spans="1:27" s="4" customFormat="1" ht="27" customHeight="1">
      <c r="A68" s="16"/>
      <c r="B68" s="33" t="s">
        <v>21</v>
      </c>
      <c r="C68" s="34">
        <v>64</v>
      </c>
      <c r="D68" s="33" t="s">
        <v>360</v>
      </c>
      <c r="E68" s="90">
        <v>4</v>
      </c>
      <c r="F68" s="128"/>
      <c r="G68" s="83"/>
      <c r="H68" s="84"/>
      <c r="I68" s="85"/>
      <c r="J68" s="83"/>
      <c r="K68" s="84"/>
      <c r="L68" s="85"/>
      <c r="M68" s="32"/>
      <c r="N68" s="128">
        <v>13</v>
      </c>
      <c r="O68" s="83">
        <v>28</v>
      </c>
      <c r="P68" s="84">
        <v>1584400</v>
      </c>
      <c r="Q68" s="85">
        <v>56585.71428571428</v>
      </c>
      <c r="R68" s="83">
        <v>1865</v>
      </c>
      <c r="S68" s="84">
        <v>1584400</v>
      </c>
      <c r="T68" s="85">
        <v>849.544235924933</v>
      </c>
      <c r="U68" s="86"/>
      <c r="V68" s="87"/>
      <c r="W68" s="165"/>
      <c r="X68" s="176" t="s">
        <v>362</v>
      </c>
      <c r="Y68" s="177" t="s">
        <v>364</v>
      </c>
      <c r="Z68" s="178">
        <v>68000</v>
      </c>
      <c r="AA68" s="30"/>
    </row>
    <row r="69" spans="1:26" s="4" customFormat="1" ht="27" customHeight="1">
      <c r="A69" s="16"/>
      <c r="B69" s="33" t="s">
        <v>21</v>
      </c>
      <c r="C69" s="34">
        <v>65</v>
      </c>
      <c r="D69" s="33" t="s">
        <v>357</v>
      </c>
      <c r="E69" s="90">
        <v>4</v>
      </c>
      <c r="F69" s="128"/>
      <c r="G69" s="83"/>
      <c r="H69" s="84"/>
      <c r="I69" s="85"/>
      <c r="J69" s="83"/>
      <c r="K69" s="84"/>
      <c r="L69" s="85"/>
      <c r="M69" s="32"/>
      <c r="N69" s="128">
        <v>13</v>
      </c>
      <c r="O69" s="83">
        <v>5</v>
      </c>
      <c r="P69" s="84">
        <v>267964</v>
      </c>
      <c r="Q69" s="85">
        <v>53592.8</v>
      </c>
      <c r="R69" s="83">
        <v>315.25</v>
      </c>
      <c r="S69" s="84">
        <v>267964</v>
      </c>
      <c r="T69" s="85">
        <v>850.0047581284695</v>
      </c>
      <c r="U69" s="86"/>
      <c r="V69" s="87"/>
      <c r="W69" s="165"/>
      <c r="X69" s="176" t="s">
        <v>362</v>
      </c>
      <c r="Y69" s="177">
        <v>74208</v>
      </c>
      <c r="Z69" s="178">
        <v>74537</v>
      </c>
    </row>
    <row r="70" spans="1:27" s="4" customFormat="1" ht="27" customHeight="1">
      <c r="A70" s="16"/>
      <c r="B70" s="33" t="s">
        <v>21</v>
      </c>
      <c r="C70" s="34">
        <v>66</v>
      </c>
      <c r="D70" s="33" t="s">
        <v>358</v>
      </c>
      <c r="E70" s="90">
        <v>4</v>
      </c>
      <c r="F70" s="128"/>
      <c r="G70" s="83"/>
      <c r="H70" s="84"/>
      <c r="I70" s="85"/>
      <c r="J70" s="83"/>
      <c r="K70" s="84"/>
      <c r="L70" s="85"/>
      <c r="M70" s="32"/>
      <c r="N70" s="128">
        <v>20</v>
      </c>
      <c r="O70" s="83">
        <v>1.6</v>
      </c>
      <c r="P70" s="84">
        <v>126721</v>
      </c>
      <c r="Q70" s="85">
        <v>79200.625</v>
      </c>
      <c r="R70" s="83">
        <v>144</v>
      </c>
      <c r="S70" s="84">
        <v>126721</v>
      </c>
      <c r="T70" s="85">
        <v>880.0069444444445</v>
      </c>
      <c r="U70" s="86"/>
      <c r="V70" s="87"/>
      <c r="W70" s="165"/>
      <c r="X70" s="176" t="s">
        <v>365</v>
      </c>
      <c r="Y70" s="177">
        <v>74000</v>
      </c>
      <c r="Z70" s="178">
        <v>76000</v>
      </c>
      <c r="AA70" s="30"/>
    </row>
    <row r="71" spans="1:28" s="4" customFormat="1" ht="27" customHeight="1">
      <c r="A71" s="16"/>
      <c r="B71" s="33" t="s">
        <v>21</v>
      </c>
      <c r="C71" s="34">
        <v>67</v>
      </c>
      <c r="D71" s="33" t="s">
        <v>361</v>
      </c>
      <c r="E71" s="90">
        <v>4</v>
      </c>
      <c r="F71" s="128"/>
      <c r="G71" s="83"/>
      <c r="H71" s="84"/>
      <c r="I71" s="85"/>
      <c r="J71" s="83"/>
      <c r="K71" s="84"/>
      <c r="L71" s="85"/>
      <c r="M71" s="32"/>
      <c r="N71" s="128">
        <v>20</v>
      </c>
      <c r="O71" s="83"/>
      <c r="P71" s="84"/>
      <c r="Q71" s="60">
        <f>SUM(O71:P71)</f>
        <v>0</v>
      </c>
      <c r="R71" s="83"/>
      <c r="S71" s="84"/>
      <c r="T71" s="60">
        <f>-SUM(R71:S71)</f>
        <v>0</v>
      </c>
      <c r="U71" s="86"/>
      <c r="V71" s="87"/>
      <c r="W71" s="200" t="s">
        <v>407</v>
      </c>
      <c r="X71" s="176" t="s">
        <v>364</v>
      </c>
      <c r="Y71" s="177">
        <v>101191</v>
      </c>
      <c r="Z71" s="178">
        <v>105882</v>
      </c>
      <c r="AB71" s="30"/>
    </row>
    <row r="72" spans="1:26" s="4" customFormat="1" ht="27" customHeight="1">
      <c r="A72" s="16"/>
      <c r="B72" s="33" t="s">
        <v>21</v>
      </c>
      <c r="C72" s="34">
        <v>68</v>
      </c>
      <c r="D72" s="33" t="s">
        <v>359</v>
      </c>
      <c r="E72" s="90">
        <v>4</v>
      </c>
      <c r="F72" s="128"/>
      <c r="G72" s="83"/>
      <c r="H72" s="84"/>
      <c r="I72" s="85"/>
      <c r="J72" s="83"/>
      <c r="K72" s="84"/>
      <c r="L72" s="85"/>
      <c r="M72" s="32"/>
      <c r="N72" s="202">
        <v>10</v>
      </c>
      <c r="O72" s="58"/>
      <c r="P72" s="59"/>
      <c r="Q72" s="60">
        <f>SUM(O72:P72)</f>
        <v>0</v>
      </c>
      <c r="R72" s="83"/>
      <c r="S72" s="84"/>
      <c r="T72" s="60">
        <f>-SUM(R72:S72)</f>
        <v>0</v>
      </c>
      <c r="U72" s="86"/>
      <c r="V72" s="87"/>
      <c r="W72" s="200" t="s">
        <v>402</v>
      </c>
      <c r="X72" s="188" t="s">
        <v>362</v>
      </c>
      <c r="Y72" s="189" t="s">
        <v>367</v>
      </c>
      <c r="Z72" s="190">
        <v>72360</v>
      </c>
    </row>
    <row r="73" spans="1:26" s="4" customFormat="1" ht="27" customHeight="1" thickBot="1">
      <c r="A73" s="16"/>
      <c r="B73" s="33"/>
      <c r="C73" s="34"/>
      <c r="D73" s="24"/>
      <c r="E73" s="75"/>
      <c r="F73" s="127"/>
      <c r="G73" s="66"/>
      <c r="H73" s="67"/>
      <c r="I73" s="68"/>
      <c r="J73" s="69"/>
      <c r="K73" s="70"/>
      <c r="L73" s="71"/>
      <c r="M73" s="32"/>
      <c r="N73" s="127"/>
      <c r="O73" s="203"/>
      <c r="P73" s="67"/>
      <c r="Q73" s="71"/>
      <c r="R73" s="69"/>
      <c r="S73" s="70"/>
      <c r="T73" s="71"/>
      <c r="U73" s="72"/>
      <c r="V73" s="73"/>
      <c r="W73" s="166"/>
      <c r="X73" s="158" t="s">
        <v>364</v>
      </c>
      <c r="Y73" s="159"/>
      <c r="Z73" s="160"/>
    </row>
    <row r="74" spans="1:20" s="4" customFormat="1" ht="15" customHeight="1">
      <c r="A74" s="18"/>
      <c r="B74" s="30" t="s">
        <v>20</v>
      </c>
      <c r="C74" s="19">
        <f>COUNTA(D5:D73)</f>
        <v>68</v>
      </c>
      <c r="D74" s="78">
        <v>1</v>
      </c>
      <c r="E74" s="76">
        <f>COUNTIF(E5:E73,1)</f>
        <v>0</v>
      </c>
      <c r="F74" s="20">
        <f>SUM(F5:F73)</f>
        <v>893</v>
      </c>
      <c r="G74" s="20">
        <f>SUM(G5:G73)</f>
        <v>10416</v>
      </c>
      <c r="H74" s="20">
        <f>SUM(H5:H73)</f>
        <v>678382425</v>
      </c>
      <c r="I74" s="22">
        <f>IF(AND(G74&gt;0,H74&gt;0),H74/G74,0)</f>
        <v>65128.8810483871</v>
      </c>
      <c r="J74" s="20">
        <f>SUM(J5:J73)</f>
        <v>857125.26</v>
      </c>
      <c r="K74" s="20">
        <f>SUM(K5:K73)</f>
        <v>678382425</v>
      </c>
      <c r="L74" s="22">
        <f>IF(AND(J74&gt;0,K74&gt;0),K74/J74,0)</f>
        <v>791.4624112233024</v>
      </c>
      <c r="M74" s="22"/>
      <c r="N74" s="20">
        <f>SUM(N5:N73)</f>
        <v>1153</v>
      </c>
      <c r="O74" s="20">
        <f>SUM(O5:O73)</f>
        <v>13079.400000000001</v>
      </c>
      <c r="P74" s="20">
        <f>SUM(P5:P73)</f>
        <v>867238935</v>
      </c>
      <c r="Q74" s="22">
        <f>IF(AND(O74&gt;0,P74&gt;0),P74/O74,0)</f>
        <v>66305.71241800082</v>
      </c>
      <c r="R74" s="20">
        <f>SUM(R5:R73)</f>
        <v>1059751.58</v>
      </c>
      <c r="S74" s="20">
        <f>SUM(S5:S73)</f>
        <v>867238935</v>
      </c>
      <c r="T74" s="22">
        <f>IF(AND(R74&gt;0,S74&gt;0),S74/R74,0)</f>
        <v>818.3417240104516</v>
      </c>
    </row>
    <row r="75" spans="1:20" s="4" customFormat="1" ht="15" customHeight="1">
      <c r="A75" s="18"/>
      <c r="D75" s="79">
        <v>2</v>
      </c>
      <c r="E75" s="76">
        <f>COUNTIF(E5:E73,2)</f>
        <v>4</v>
      </c>
      <c r="F75" s="20"/>
      <c r="G75" s="20"/>
      <c r="H75" s="20"/>
      <c r="I75" s="21"/>
      <c r="J75" s="21"/>
      <c r="K75" s="21"/>
      <c r="L75" s="21"/>
      <c r="M75" s="21"/>
      <c r="N75" s="20"/>
      <c r="O75" s="20"/>
      <c r="P75" s="20"/>
      <c r="Q75" s="21"/>
      <c r="R75" s="21"/>
      <c r="S75" s="21"/>
      <c r="T75" s="21"/>
    </row>
    <row r="76" spans="1:20" s="4" customFormat="1" ht="15" customHeight="1">
      <c r="A76" s="18"/>
      <c r="D76" s="79">
        <v>3</v>
      </c>
      <c r="E76" s="76">
        <f>COUNTIF(E5:E73,3)</f>
        <v>0</v>
      </c>
      <c r="F76" s="20">
        <f>COUNTA(F5:F73)</f>
        <v>48</v>
      </c>
      <c r="G76" s="20"/>
      <c r="H76" s="20"/>
      <c r="I76" s="21"/>
      <c r="J76" s="21"/>
      <c r="K76" s="21"/>
      <c r="L76" s="21"/>
      <c r="M76" s="21"/>
      <c r="N76" s="20">
        <f>COUNTA(N5:N73)</f>
        <v>64</v>
      </c>
      <c r="O76" s="20"/>
      <c r="P76" s="20"/>
      <c r="Q76" s="21"/>
      <c r="R76" s="21"/>
      <c r="S76" s="21"/>
      <c r="T76" s="21"/>
    </row>
    <row r="77" spans="1:20" s="4" customFormat="1" ht="15" customHeight="1">
      <c r="A77" s="18"/>
      <c r="D77" s="79">
        <v>4</v>
      </c>
      <c r="E77" s="76">
        <f>COUNTIF(E5:E73,4)</f>
        <v>50</v>
      </c>
      <c r="F77" s="20"/>
      <c r="G77" s="20"/>
      <c r="H77" s="20"/>
      <c r="I77" s="21"/>
      <c r="J77" s="21"/>
      <c r="K77" s="21"/>
      <c r="L77" s="21"/>
      <c r="M77" s="21"/>
      <c r="N77" s="20"/>
      <c r="O77" s="20"/>
      <c r="P77" s="20"/>
      <c r="Q77" s="21"/>
      <c r="R77" s="21"/>
      <c r="S77" s="21"/>
      <c r="T77" s="21"/>
    </row>
    <row r="78" spans="1:20" s="4" customFormat="1" ht="15" customHeight="1">
      <c r="A78" s="18"/>
      <c r="D78" s="79">
        <v>5</v>
      </c>
      <c r="E78" s="76">
        <f>COUNTIF(E5:E73,5)</f>
        <v>8</v>
      </c>
      <c r="F78" s="20"/>
      <c r="G78" s="20"/>
      <c r="H78" s="20"/>
      <c r="I78" s="21"/>
      <c r="J78" s="21"/>
      <c r="K78" s="21"/>
      <c r="L78" s="21"/>
      <c r="M78" s="21"/>
      <c r="N78" s="20"/>
      <c r="O78" s="20"/>
      <c r="P78" s="20"/>
      <c r="Q78" s="21"/>
      <c r="R78" s="21"/>
      <c r="S78" s="21"/>
      <c r="T78" s="21"/>
    </row>
    <row r="79" spans="1:20" s="4" customFormat="1" ht="15" customHeight="1">
      <c r="A79" s="18"/>
      <c r="D79" s="79">
        <v>6</v>
      </c>
      <c r="E79" s="76">
        <f>COUNTIF(E5:E73,6)</f>
        <v>2</v>
      </c>
      <c r="F79" s="20"/>
      <c r="G79" s="20"/>
      <c r="H79" s="20"/>
      <c r="I79" s="21"/>
      <c r="J79" s="21"/>
      <c r="K79" s="21"/>
      <c r="L79" s="21"/>
      <c r="M79" s="21"/>
      <c r="N79" s="20"/>
      <c r="O79" s="20"/>
      <c r="P79" s="20"/>
      <c r="Q79" s="21"/>
      <c r="R79" s="21"/>
      <c r="S79" s="21"/>
      <c r="T79" s="21"/>
    </row>
    <row r="80" spans="1:20" s="4" customFormat="1" ht="15" customHeight="1">
      <c r="A80" s="18"/>
      <c r="D80" s="19"/>
      <c r="E80" s="23"/>
      <c r="F80" s="20"/>
      <c r="G80" s="20"/>
      <c r="H80" s="20"/>
      <c r="I80" s="21"/>
      <c r="J80" s="21"/>
      <c r="K80" s="21"/>
      <c r="L80" s="21"/>
      <c r="M80" s="21"/>
      <c r="N80" s="20"/>
      <c r="O80" s="20"/>
      <c r="P80" s="20"/>
      <c r="Q80" s="21"/>
      <c r="R80" s="21"/>
      <c r="S80" s="21"/>
      <c r="T80" s="21"/>
    </row>
    <row r="81" spans="1:20" s="4" customFormat="1" ht="15" customHeight="1">
      <c r="A81" s="18"/>
      <c r="D81" s="19"/>
      <c r="E81" s="23"/>
      <c r="F81" s="20"/>
      <c r="G81" s="20"/>
      <c r="H81" s="20"/>
      <c r="I81" s="21"/>
      <c r="J81" s="21"/>
      <c r="K81" s="21"/>
      <c r="L81" s="21"/>
      <c r="M81" s="21"/>
      <c r="N81" s="20"/>
      <c r="O81" s="20"/>
      <c r="P81" s="20"/>
      <c r="Q81" s="21"/>
      <c r="R81" s="21"/>
      <c r="S81" s="21"/>
      <c r="T81" s="21"/>
    </row>
    <row r="82" spans="1:20" s="4" customFormat="1" ht="15" customHeight="1">
      <c r="A82" s="18"/>
      <c r="D82" s="19"/>
      <c r="E82" s="23"/>
      <c r="F82" s="20"/>
      <c r="G82" s="20"/>
      <c r="H82" s="20"/>
      <c r="I82" s="21"/>
      <c r="J82" s="21"/>
      <c r="K82" s="21"/>
      <c r="L82" s="21"/>
      <c r="M82" s="21"/>
      <c r="N82" s="20"/>
      <c r="O82" s="20"/>
      <c r="P82" s="20"/>
      <c r="Q82" s="21"/>
      <c r="R82" s="21"/>
      <c r="S82" s="21"/>
      <c r="T82" s="21"/>
    </row>
    <row r="83" spans="1:20" s="4" customFormat="1" ht="15" customHeight="1">
      <c r="A83" s="18"/>
      <c r="D83" s="19"/>
      <c r="E83" s="23"/>
      <c r="F83" s="20"/>
      <c r="G83" s="20"/>
      <c r="H83" s="20"/>
      <c r="I83" s="21"/>
      <c r="J83" s="21"/>
      <c r="K83" s="21"/>
      <c r="L83" s="21"/>
      <c r="M83" s="21"/>
      <c r="N83" s="20"/>
      <c r="O83" s="20"/>
      <c r="P83" s="20"/>
      <c r="Q83" s="21"/>
      <c r="R83" s="21"/>
      <c r="S83" s="21"/>
      <c r="T83" s="21"/>
    </row>
    <row r="84" spans="1:20" s="4" customFormat="1" ht="15" customHeight="1">
      <c r="A84" s="18"/>
      <c r="D84" s="19"/>
      <c r="E84" s="23"/>
      <c r="F84" s="20"/>
      <c r="G84" s="20"/>
      <c r="H84" s="20"/>
      <c r="I84" s="21"/>
      <c r="J84" s="21"/>
      <c r="K84" s="21"/>
      <c r="L84" s="21"/>
      <c r="M84" s="21"/>
      <c r="N84" s="20"/>
      <c r="O84" s="20"/>
      <c r="P84" s="20"/>
      <c r="Q84" s="21"/>
      <c r="R84" s="21"/>
      <c r="S84" s="21"/>
      <c r="T84" s="21"/>
    </row>
    <row r="85" spans="1:20" s="4" customFormat="1" ht="15" customHeight="1">
      <c r="A85" s="18"/>
      <c r="D85" s="19"/>
      <c r="E85" s="23"/>
      <c r="F85" s="20"/>
      <c r="G85" s="20"/>
      <c r="H85" s="20"/>
      <c r="I85" s="21"/>
      <c r="J85" s="21"/>
      <c r="K85" s="21"/>
      <c r="L85" s="21"/>
      <c r="M85" s="21"/>
      <c r="N85" s="20"/>
      <c r="O85" s="20"/>
      <c r="P85" s="20"/>
      <c r="Q85" s="21"/>
      <c r="R85" s="21"/>
      <c r="S85" s="21"/>
      <c r="T85" s="21"/>
    </row>
    <row r="86" spans="1:20" s="4" customFormat="1" ht="15" customHeight="1">
      <c r="A86" s="18"/>
      <c r="D86" s="19"/>
      <c r="E86" s="23"/>
      <c r="F86" s="20"/>
      <c r="G86" s="20"/>
      <c r="H86" s="20"/>
      <c r="I86" s="21"/>
      <c r="J86" s="21"/>
      <c r="K86" s="21"/>
      <c r="L86" s="21"/>
      <c r="M86" s="21"/>
      <c r="N86" s="20"/>
      <c r="O86" s="20"/>
      <c r="P86" s="20"/>
      <c r="Q86" s="21"/>
      <c r="R86" s="21"/>
      <c r="S86" s="21"/>
      <c r="T86" s="21"/>
    </row>
    <row r="87" spans="1:20" s="4" customFormat="1" ht="15" customHeight="1">
      <c r="A87" s="18"/>
      <c r="D87" s="19"/>
      <c r="E87" s="23"/>
      <c r="F87" s="20"/>
      <c r="G87" s="20"/>
      <c r="H87" s="20"/>
      <c r="I87" s="21"/>
      <c r="J87" s="21"/>
      <c r="K87" s="21"/>
      <c r="L87" s="21"/>
      <c r="M87" s="21"/>
      <c r="N87" s="20"/>
      <c r="O87" s="20"/>
      <c r="P87" s="20"/>
      <c r="Q87" s="21"/>
      <c r="R87" s="21"/>
      <c r="S87" s="21"/>
      <c r="T87" s="21"/>
    </row>
    <row r="88" spans="1:20" s="4" customFormat="1" ht="15" customHeight="1">
      <c r="A88" s="18"/>
      <c r="D88" s="19"/>
      <c r="E88" s="23"/>
      <c r="F88" s="20"/>
      <c r="G88" s="20"/>
      <c r="H88" s="20"/>
      <c r="I88" s="21"/>
      <c r="J88" s="21"/>
      <c r="K88" s="21"/>
      <c r="L88" s="21"/>
      <c r="M88" s="21"/>
      <c r="N88" s="20"/>
      <c r="O88" s="20"/>
      <c r="P88" s="20"/>
      <c r="Q88" s="21"/>
      <c r="R88" s="21"/>
      <c r="S88" s="21"/>
      <c r="T88" s="21"/>
    </row>
    <row r="89" spans="1:20" s="4" customFormat="1" ht="15" customHeight="1">
      <c r="A89" s="18"/>
      <c r="D89" s="19"/>
      <c r="E89" s="23"/>
      <c r="F89" s="20"/>
      <c r="G89" s="20"/>
      <c r="H89" s="20"/>
      <c r="I89" s="21"/>
      <c r="J89" s="21"/>
      <c r="K89" s="21"/>
      <c r="L89" s="21"/>
      <c r="M89" s="21"/>
      <c r="N89" s="20"/>
      <c r="O89" s="20"/>
      <c r="P89" s="20"/>
      <c r="Q89" s="21"/>
      <c r="R89" s="21"/>
      <c r="S89" s="21"/>
      <c r="T89" s="21"/>
    </row>
    <row r="90" spans="1:20" s="4" customFormat="1" ht="15" customHeight="1">
      <c r="A90" s="18"/>
      <c r="D90" s="19"/>
      <c r="E90" s="23"/>
      <c r="F90" s="20"/>
      <c r="G90" s="20"/>
      <c r="H90" s="20"/>
      <c r="I90" s="21"/>
      <c r="J90" s="21"/>
      <c r="K90" s="21"/>
      <c r="L90" s="21"/>
      <c r="M90" s="21"/>
      <c r="N90" s="20"/>
      <c r="O90" s="20"/>
      <c r="P90" s="20"/>
      <c r="Q90" s="21"/>
      <c r="R90" s="21"/>
      <c r="S90" s="21"/>
      <c r="T90" s="21"/>
    </row>
    <row r="91" spans="1:20" s="4" customFormat="1" ht="15" customHeight="1">
      <c r="A91" s="18"/>
      <c r="D91" s="19"/>
      <c r="E91" s="23"/>
      <c r="F91" s="20"/>
      <c r="G91" s="20"/>
      <c r="H91" s="20"/>
      <c r="I91" s="21"/>
      <c r="J91" s="21"/>
      <c r="K91" s="21"/>
      <c r="L91" s="21"/>
      <c r="M91" s="21"/>
      <c r="N91" s="20"/>
      <c r="O91" s="20"/>
      <c r="P91" s="20"/>
      <c r="Q91" s="21"/>
      <c r="R91" s="21"/>
      <c r="S91" s="21"/>
      <c r="T91" s="21"/>
    </row>
    <row r="92" spans="1:20" s="4" customFormat="1" ht="15" customHeight="1">
      <c r="A92" s="18"/>
      <c r="D92" s="19"/>
      <c r="E92" s="23"/>
      <c r="F92" s="20"/>
      <c r="G92" s="20"/>
      <c r="H92" s="20"/>
      <c r="I92" s="21"/>
      <c r="J92" s="21"/>
      <c r="K92" s="21"/>
      <c r="L92" s="21"/>
      <c r="M92" s="21"/>
      <c r="N92" s="20"/>
      <c r="O92" s="20"/>
      <c r="P92" s="20"/>
      <c r="Q92" s="21"/>
      <c r="R92" s="21"/>
      <c r="S92" s="21"/>
      <c r="T92" s="21"/>
    </row>
    <row r="93" spans="1:20" s="4" customFormat="1" ht="15" customHeight="1">
      <c r="A93" s="18"/>
      <c r="D93" s="19"/>
      <c r="E93" s="23"/>
      <c r="F93" s="20"/>
      <c r="G93" s="20"/>
      <c r="H93" s="20"/>
      <c r="I93" s="21"/>
      <c r="J93" s="21"/>
      <c r="K93" s="21"/>
      <c r="L93" s="21"/>
      <c r="M93" s="21"/>
      <c r="N93" s="20"/>
      <c r="O93" s="20"/>
      <c r="P93" s="20"/>
      <c r="Q93" s="21"/>
      <c r="R93" s="21"/>
      <c r="S93" s="21"/>
      <c r="T93" s="21"/>
    </row>
    <row r="94" spans="1:20" s="4" customFormat="1" ht="15" customHeight="1">
      <c r="A94" s="18"/>
      <c r="D94" s="19"/>
      <c r="E94" s="23"/>
      <c r="F94" s="20"/>
      <c r="G94" s="20"/>
      <c r="H94" s="20"/>
      <c r="I94" s="21"/>
      <c r="J94" s="21"/>
      <c r="K94" s="21"/>
      <c r="L94" s="21"/>
      <c r="M94" s="21"/>
      <c r="N94" s="20"/>
      <c r="O94" s="20"/>
      <c r="P94" s="20"/>
      <c r="Q94" s="21"/>
      <c r="R94" s="21"/>
      <c r="S94" s="21"/>
      <c r="T94" s="21"/>
    </row>
    <row r="95" spans="1:20" s="4" customFormat="1" ht="15" customHeight="1">
      <c r="A95" s="18"/>
      <c r="D95" s="19"/>
      <c r="E95" s="23"/>
      <c r="F95" s="20"/>
      <c r="G95" s="20"/>
      <c r="H95" s="20"/>
      <c r="I95" s="21"/>
      <c r="J95" s="21"/>
      <c r="K95" s="21"/>
      <c r="L95" s="21"/>
      <c r="M95" s="21"/>
      <c r="N95" s="20"/>
      <c r="O95" s="20"/>
      <c r="P95" s="20"/>
      <c r="Q95" s="21"/>
      <c r="R95" s="21"/>
      <c r="S95" s="21"/>
      <c r="T95" s="21"/>
    </row>
    <row r="96" spans="1:20" s="4" customFormat="1" ht="15" customHeight="1">
      <c r="A96" s="18"/>
      <c r="D96" s="19"/>
      <c r="E96" s="23"/>
      <c r="F96" s="20"/>
      <c r="G96" s="20"/>
      <c r="H96" s="20"/>
      <c r="I96" s="21"/>
      <c r="J96" s="21"/>
      <c r="K96" s="21"/>
      <c r="L96" s="21"/>
      <c r="M96" s="21"/>
      <c r="N96" s="20"/>
      <c r="O96" s="20"/>
      <c r="P96" s="20"/>
      <c r="Q96" s="21"/>
      <c r="R96" s="21"/>
      <c r="S96" s="21"/>
      <c r="T96" s="21"/>
    </row>
    <row r="97" spans="1:20" s="4" customFormat="1" ht="15" customHeight="1">
      <c r="A97" s="18"/>
      <c r="D97" s="19"/>
      <c r="E97" s="23"/>
      <c r="F97" s="20"/>
      <c r="G97" s="20"/>
      <c r="H97" s="20"/>
      <c r="I97" s="21"/>
      <c r="J97" s="21"/>
      <c r="K97" s="21"/>
      <c r="L97" s="21"/>
      <c r="M97" s="21"/>
      <c r="N97" s="20"/>
      <c r="O97" s="20"/>
      <c r="P97" s="20"/>
      <c r="Q97" s="21"/>
      <c r="R97" s="21"/>
      <c r="S97" s="21"/>
      <c r="T97" s="21"/>
    </row>
    <row r="98" spans="1:20" s="4" customFormat="1" ht="15" customHeight="1">
      <c r="A98" s="18"/>
      <c r="D98" s="19"/>
      <c r="E98" s="23"/>
      <c r="F98" s="20"/>
      <c r="G98" s="20"/>
      <c r="H98" s="20"/>
      <c r="I98" s="21"/>
      <c r="J98" s="21"/>
      <c r="K98" s="21"/>
      <c r="L98" s="21"/>
      <c r="M98" s="21"/>
      <c r="N98" s="20"/>
      <c r="O98" s="20"/>
      <c r="P98" s="20"/>
      <c r="Q98" s="21"/>
      <c r="R98" s="21"/>
      <c r="S98" s="21"/>
      <c r="T98" s="21"/>
    </row>
    <row r="99" spans="1:20" s="4" customFormat="1" ht="15" customHeight="1">
      <c r="A99" s="18"/>
      <c r="D99" s="19"/>
      <c r="E99" s="23"/>
      <c r="F99" s="20"/>
      <c r="G99" s="20"/>
      <c r="H99" s="20"/>
      <c r="I99" s="21"/>
      <c r="J99" s="21"/>
      <c r="K99" s="21"/>
      <c r="L99" s="21"/>
      <c r="M99" s="21"/>
      <c r="N99" s="20"/>
      <c r="O99" s="20"/>
      <c r="P99" s="20"/>
      <c r="Q99" s="21"/>
      <c r="R99" s="21"/>
      <c r="S99" s="21"/>
      <c r="T99" s="21"/>
    </row>
    <row r="100" spans="1:20" s="4" customFormat="1" ht="15" customHeight="1">
      <c r="A100" s="18"/>
      <c r="D100" s="19"/>
      <c r="E100" s="23"/>
      <c r="F100" s="20"/>
      <c r="G100" s="20"/>
      <c r="H100" s="20"/>
      <c r="I100" s="21"/>
      <c r="J100" s="21"/>
      <c r="K100" s="21"/>
      <c r="L100" s="21"/>
      <c r="M100" s="21"/>
      <c r="N100" s="20"/>
      <c r="O100" s="20"/>
      <c r="P100" s="20"/>
      <c r="Q100" s="21"/>
      <c r="R100" s="21"/>
      <c r="S100" s="21"/>
      <c r="T100" s="21"/>
    </row>
    <row r="101" spans="1:20" s="4" customFormat="1" ht="15" customHeight="1">
      <c r="A101" s="18"/>
      <c r="D101" s="19"/>
      <c r="E101" s="23"/>
      <c r="F101" s="20"/>
      <c r="G101" s="20"/>
      <c r="H101" s="20"/>
      <c r="I101" s="21"/>
      <c r="J101" s="21"/>
      <c r="K101" s="21"/>
      <c r="L101" s="21"/>
      <c r="M101" s="21"/>
      <c r="N101" s="20"/>
      <c r="O101" s="20"/>
      <c r="P101" s="20"/>
      <c r="Q101" s="21"/>
      <c r="R101" s="21"/>
      <c r="S101" s="21"/>
      <c r="T101" s="21"/>
    </row>
    <row r="102" spans="1:20" s="4" customFormat="1" ht="15" customHeight="1">
      <c r="A102" s="18"/>
      <c r="D102" s="19"/>
      <c r="E102" s="23"/>
      <c r="F102" s="20"/>
      <c r="G102" s="20"/>
      <c r="H102" s="20"/>
      <c r="I102" s="21"/>
      <c r="J102" s="21"/>
      <c r="K102" s="21"/>
      <c r="L102" s="21"/>
      <c r="M102" s="21"/>
      <c r="N102" s="20"/>
      <c r="O102" s="20"/>
      <c r="P102" s="20"/>
      <c r="Q102" s="21"/>
      <c r="R102" s="21"/>
      <c r="S102" s="21"/>
      <c r="T102" s="21"/>
    </row>
    <row r="103" spans="1:20" s="4" customFormat="1" ht="15" customHeight="1">
      <c r="A103" s="18"/>
      <c r="D103" s="19"/>
      <c r="E103" s="23"/>
      <c r="F103" s="20"/>
      <c r="G103" s="20"/>
      <c r="H103" s="20"/>
      <c r="I103" s="21"/>
      <c r="J103" s="21"/>
      <c r="K103" s="21"/>
      <c r="L103" s="21"/>
      <c r="M103" s="21"/>
      <c r="N103" s="20"/>
      <c r="O103" s="20"/>
      <c r="P103" s="20"/>
      <c r="Q103" s="21"/>
      <c r="R103" s="21"/>
      <c r="S103" s="21"/>
      <c r="T103" s="21"/>
    </row>
    <row r="104" spans="1:20" s="4" customFormat="1" ht="15" customHeight="1">
      <c r="A104" s="18"/>
      <c r="D104" s="19"/>
      <c r="E104" s="23"/>
      <c r="F104" s="20"/>
      <c r="G104" s="20"/>
      <c r="H104" s="20"/>
      <c r="I104" s="21"/>
      <c r="J104" s="21"/>
      <c r="K104" s="21"/>
      <c r="L104" s="21"/>
      <c r="M104" s="21"/>
      <c r="N104" s="20"/>
      <c r="O104" s="20"/>
      <c r="P104" s="20"/>
      <c r="Q104" s="21"/>
      <c r="R104" s="21"/>
      <c r="S104" s="21"/>
      <c r="T104" s="21"/>
    </row>
    <row r="105" spans="1:20" s="4" customFormat="1" ht="15" customHeight="1">
      <c r="A105" s="18"/>
      <c r="D105" s="19"/>
      <c r="E105" s="23"/>
      <c r="F105" s="20"/>
      <c r="G105" s="20"/>
      <c r="H105" s="20"/>
      <c r="I105" s="21"/>
      <c r="J105" s="21"/>
      <c r="K105" s="21"/>
      <c r="L105" s="21"/>
      <c r="M105" s="21"/>
      <c r="N105" s="20"/>
      <c r="O105" s="20"/>
      <c r="P105" s="20"/>
      <c r="Q105" s="21"/>
      <c r="R105" s="21"/>
      <c r="S105" s="21"/>
      <c r="T105" s="21"/>
    </row>
    <row r="106" spans="1:20" s="4" customFormat="1" ht="15" customHeight="1">
      <c r="A106" s="18"/>
      <c r="D106" s="19"/>
      <c r="E106" s="23"/>
      <c r="F106" s="20"/>
      <c r="G106" s="20"/>
      <c r="H106" s="20"/>
      <c r="I106" s="21"/>
      <c r="J106" s="21"/>
      <c r="K106" s="21"/>
      <c r="L106" s="21"/>
      <c r="M106" s="21"/>
      <c r="N106" s="20"/>
      <c r="O106" s="20"/>
      <c r="P106" s="20"/>
      <c r="Q106" s="21"/>
      <c r="R106" s="21"/>
      <c r="S106" s="21"/>
      <c r="T106" s="21"/>
    </row>
    <row r="107" spans="1:20" s="4" customFormat="1" ht="15" customHeight="1">
      <c r="A107" s="18"/>
      <c r="D107" s="19"/>
      <c r="E107" s="23"/>
      <c r="F107" s="20"/>
      <c r="G107" s="20"/>
      <c r="H107" s="20"/>
      <c r="I107" s="21"/>
      <c r="J107" s="21"/>
      <c r="K107" s="21"/>
      <c r="L107" s="21"/>
      <c r="M107" s="21"/>
      <c r="N107" s="20"/>
      <c r="O107" s="20"/>
      <c r="P107" s="20"/>
      <c r="Q107" s="21"/>
      <c r="R107" s="21"/>
      <c r="S107" s="21"/>
      <c r="T107" s="21"/>
    </row>
    <row r="108" spans="1:20" s="4" customFormat="1" ht="15" customHeight="1">
      <c r="A108" s="18"/>
      <c r="D108" s="19"/>
      <c r="E108" s="23"/>
      <c r="F108" s="20"/>
      <c r="G108" s="20"/>
      <c r="H108" s="20"/>
      <c r="I108" s="21"/>
      <c r="J108" s="21"/>
      <c r="K108" s="21"/>
      <c r="L108" s="21"/>
      <c r="M108" s="21"/>
      <c r="N108" s="20"/>
      <c r="O108" s="20"/>
      <c r="P108" s="20"/>
      <c r="Q108" s="21"/>
      <c r="R108" s="21"/>
      <c r="S108" s="21"/>
      <c r="T108" s="21"/>
    </row>
    <row r="109" spans="1:20" s="4" customFormat="1" ht="15" customHeight="1">
      <c r="A109" s="18"/>
      <c r="D109" s="19"/>
      <c r="E109" s="23"/>
      <c r="F109" s="20"/>
      <c r="G109" s="20"/>
      <c r="H109" s="20"/>
      <c r="I109" s="21"/>
      <c r="J109" s="21"/>
      <c r="K109" s="21"/>
      <c r="L109" s="21"/>
      <c r="M109" s="21"/>
      <c r="N109" s="20"/>
      <c r="O109" s="20"/>
      <c r="P109" s="20"/>
      <c r="Q109" s="21"/>
      <c r="R109" s="21"/>
      <c r="S109" s="21"/>
      <c r="T109" s="21"/>
    </row>
    <row r="110" spans="1:20" s="4" customFormat="1" ht="15" customHeight="1">
      <c r="A110" s="18"/>
      <c r="D110" s="19"/>
      <c r="E110" s="23"/>
      <c r="F110" s="20"/>
      <c r="G110" s="20"/>
      <c r="H110" s="20"/>
      <c r="I110" s="21"/>
      <c r="J110" s="21"/>
      <c r="K110" s="21"/>
      <c r="L110" s="21"/>
      <c r="M110" s="21"/>
      <c r="N110" s="20"/>
      <c r="O110" s="20"/>
      <c r="P110" s="20"/>
      <c r="Q110" s="21"/>
      <c r="R110" s="21"/>
      <c r="S110" s="21"/>
      <c r="T110" s="21"/>
    </row>
    <row r="111" spans="1:20" s="4" customFormat="1" ht="15" customHeight="1">
      <c r="A111" s="18"/>
      <c r="D111" s="19"/>
      <c r="E111" s="23"/>
      <c r="F111" s="20"/>
      <c r="G111" s="20"/>
      <c r="H111" s="20"/>
      <c r="I111" s="21"/>
      <c r="J111" s="21"/>
      <c r="K111" s="21"/>
      <c r="L111" s="21"/>
      <c r="M111" s="21"/>
      <c r="N111" s="20"/>
      <c r="O111" s="20"/>
      <c r="P111" s="20"/>
      <c r="Q111" s="21"/>
      <c r="R111" s="21"/>
      <c r="S111" s="21"/>
      <c r="T111" s="21"/>
    </row>
    <row r="112" spans="1:20" s="4" customFormat="1" ht="15" customHeight="1">
      <c r="A112" s="18"/>
      <c r="D112" s="19"/>
      <c r="E112" s="23"/>
      <c r="F112" s="20"/>
      <c r="G112" s="20"/>
      <c r="H112" s="20"/>
      <c r="I112" s="21"/>
      <c r="J112" s="21"/>
      <c r="K112" s="21"/>
      <c r="L112" s="21"/>
      <c r="M112" s="21"/>
      <c r="N112" s="20"/>
      <c r="O112" s="20"/>
      <c r="P112" s="20"/>
      <c r="Q112" s="21"/>
      <c r="R112" s="21"/>
      <c r="S112" s="21"/>
      <c r="T112" s="21"/>
    </row>
    <row r="113" spans="1:20" s="4" customFormat="1" ht="15" customHeight="1">
      <c r="A113" s="18"/>
      <c r="D113" s="19"/>
      <c r="E113" s="23"/>
      <c r="F113" s="20"/>
      <c r="G113" s="20"/>
      <c r="H113" s="20"/>
      <c r="I113" s="21"/>
      <c r="J113" s="21"/>
      <c r="K113" s="21"/>
      <c r="L113" s="21"/>
      <c r="M113" s="21"/>
      <c r="N113" s="20"/>
      <c r="O113" s="20"/>
      <c r="P113" s="20"/>
      <c r="Q113" s="21"/>
      <c r="R113" s="21"/>
      <c r="S113" s="21"/>
      <c r="T113" s="21"/>
    </row>
    <row r="114" spans="1:20" s="4" customFormat="1" ht="15" customHeight="1">
      <c r="A114" s="18"/>
      <c r="D114" s="19"/>
      <c r="E114" s="23"/>
      <c r="F114" s="20"/>
      <c r="G114" s="20"/>
      <c r="H114" s="20"/>
      <c r="I114" s="21"/>
      <c r="J114" s="21"/>
      <c r="K114" s="21"/>
      <c r="L114" s="21"/>
      <c r="M114" s="21"/>
      <c r="N114" s="20"/>
      <c r="O114" s="20"/>
      <c r="P114" s="20"/>
      <c r="Q114" s="21"/>
      <c r="R114" s="21"/>
      <c r="S114" s="21"/>
      <c r="T114" s="21"/>
    </row>
    <row r="115" spans="1:20" s="4" customFormat="1" ht="15" customHeight="1">
      <c r="A115" s="18"/>
      <c r="D115" s="19"/>
      <c r="E115" s="23"/>
      <c r="F115" s="20"/>
      <c r="G115" s="20"/>
      <c r="H115" s="20"/>
      <c r="I115" s="21"/>
      <c r="J115" s="21"/>
      <c r="K115" s="21"/>
      <c r="L115" s="21"/>
      <c r="M115" s="21"/>
      <c r="N115" s="20"/>
      <c r="O115" s="20"/>
      <c r="P115" s="20"/>
      <c r="Q115" s="21"/>
      <c r="R115" s="21"/>
      <c r="S115" s="21"/>
      <c r="T115" s="21"/>
    </row>
    <row r="116" spans="1:20" s="4" customFormat="1" ht="15" customHeight="1">
      <c r="A116" s="18"/>
      <c r="D116" s="19"/>
      <c r="E116" s="23"/>
      <c r="F116" s="20"/>
      <c r="G116" s="20"/>
      <c r="H116" s="20"/>
      <c r="I116" s="21"/>
      <c r="J116" s="21"/>
      <c r="K116" s="21"/>
      <c r="L116" s="21"/>
      <c r="M116" s="21"/>
      <c r="N116" s="20"/>
      <c r="O116" s="20"/>
      <c r="P116" s="20"/>
      <c r="Q116" s="21"/>
      <c r="R116" s="21"/>
      <c r="S116" s="21"/>
      <c r="T116" s="21"/>
    </row>
    <row r="117" spans="1:20" s="4" customFormat="1" ht="15" customHeight="1">
      <c r="A117" s="18"/>
      <c r="D117" s="19"/>
      <c r="E117" s="23"/>
      <c r="F117" s="20"/>
      <c r="G117" s="20"/>
      <c r="H117" s="20"/>
      <c r="I117" s="21"/>
      <c r="J117" s="21"/>
      <c r="K117" s="21"/>
      <c r="L117" s="21"/>
      <c r="M117" s="21"/>
      <c r="N117" s="20"/>
      <c r="O117" s="20"/>
      <c r="P117" s="20"/>
      <c r="Q117" s="21"/>
      <c r="R117" s="21"/>
      <c r="S117" s="21"/>
      <c r="T117" s="21"/>
    </row>
    <row r="118" spans="1:20" s="4" customFormat="1" ht="15" customHeight="1">
      <c r="A118" s="18"/>
      <c r="D118" s="19"/>
      <c r="E118" s="23"/>
      <c r="F118" s="20"/>
      <c r="G118" s="20"/>
      <c r="H118" s="20"/>
      <c r="I118" s="21"/>
      <c r="J118" s="21"/>
      <c r="K118" s="21"/>
      <c r="L118" s="21"/>
      <c r="M118" s="21"/>
      <c r="N118" s="20"/>
      <c r="O118" s="20"/>
      <c r="P118" s="20"/>
      <c r="Q118" s="21"/>
      <c r="R118" s="21"/>
      <c r="S118" s="21"/>
      <c r="T118" s="21"/>
    </row>
    <row r="119" spans="1:20" s="4" customFormat="1" ht="15" customHeight="1">
      <c r="A119" s="18"/>
      <c r="D119" s="19"/>
      <c r="E119" s="23"/>
      <c r="F119" s="20"/>
      <c r="G119" s="20"/>
      <c r="H119" s="20"/>
      <c r="I119" s="21"/>
      <c r="J119" s="21"/>
      <c r="K119" s="21"/>
      <c r="L119" s="21"/>
      <c r="M119" s="21"/>
      <c r="N119" s="20"/>
      <c r="O119" s="20"/>
      <c r="P119" s="20"/>
      <c r="Q119" s="21"/>
      <c r="R119" s="21"/>
      <c r="S119" s="21"/>
      <c r="T119" s="21"/>
    </row>
    <row r="120" spans="1:20" s="4" customFormat="1" ht="15" customHeight="1">
      <c r="A120" s="18"/>
      <c r="D120" s="19"/>
      <c r="E120" s="23"/>
      <c r="F120" s="20"/>
      <c r="G120" s="20"/>
      <c r="H120" s="20"/>
      <c r="I120" s="21"/>
      <c r="J120" s="21"/>
      <c r="K120" s="21"/>
      <c r="L120" s="21"/>
      <c r="M120" s="21"/>
      <c r="N120" s="20"/>
      <c r="O120" s="20"/>
      <c r="P120" s="20"/>
      <c r="Q120" s="21"/>
      <c r="R120" s="21"/>
      <c r="S120" s="21"/>
      <c r="T120" s="21"/>
    </row>
    <row r="121" spans="1:20" s="4" customFormat="1" ht="15" customHeight="1">
      <c r="A121" s="18"/>
      <c r="D121" s="19"/>
      <c r="E121" s="23"/>
      <c r="F121" s="20"/>
      <c r="G121" s="20"/>
      <c r="H121" s="20"/>
      <c r="I121" s="21"/>
      <c r="J121" s="21"/>
      <c r="K121" s="21"/>
      <c r="L121" s="21"/>
      <c r="M121" s="21"/>
      <c r="N121" s="20"/>
      <c r="O121" s="20"/>
      <c r="P121" s="20"/>
      <c r="Q121" s="21"/>
      <c r="R121" s="21"/>
      <c r="S121" s="21"/>
      <c r="T121" s="21"/>
    </row>
    <row r="122" spans="1:20" s="4" customFormat="1" ht="15" customHeight="1">
      <c r="A122" s="18"/>
      <c r="D122" s="19"/>
      <c r="E122" s="23"/>
      <c r="F122" s="20"/>
      <c r="G122" s="20"/>
      <c r="H122" s="20"/>
      <c r="I122" s="21"/>
      <c r="J122" s="21"/>
      <c r="K122" s="21"/>
      <c r="L122" s="21"/>
      <c r="M122" s="21"/>
      <c r="N122" s="20"/>
      <c r="O122" s="20"/>
      <c r="P122" s="20"/>
      <c r="Q122" s="21"/>
      <c r="R122" s="21"/>
      <c r="S122" s="21"/>
      <c r="T122" s="21"/>
    </row>
    <row r="123" spans="1:20" s="4" customFormat="1" ht="15" customHeight="1">
      <c r="A123" s="18"/>
      <c r="D123" s="19"/>
      <c r="E123" s="23"/>
      <c r="F123" s="20"/>
      <c r="G123" s="20"/>
      <c r="H123" s="20"/>
      <c r="I123" s="21"/>
      <c r="J123" s="21"/>
      <c r="K123" s="21"/>
      <c r="L123" s="21"/>
      <c r="M123" s="21"/>
      <c r="N123" s="20"/>
      <c r="O123" s="20"/>
      <c r="P123" s="20"/>
      <c r="Q123" s="21"/>
      <c r="R123" s="21"/>
      <c r="S123" s="21"/>
      <c r="T123" s="21"/>
    </row>
    <row r="124" spans="1:20" s="4" customFormat="1" ht="15" customHeight="1">
      <c r="A124" s="18"/>
      <c r="D124" s="19"/>
      <c r="E124" s="23"/>
      <c r="F124" s="20"/>
      <c r="G124" s="20"/>
      <c r="H124" s="20"/>
      <c r="I124" s="21"/>
      <c r="J124" s="21"/>
      <c r="K124" s="21"/>
      <c r="L124" s="21"/>
      <c r="M124" s="21"/>
      <c r="N124" s="20"/>
      <c r="O124" s="20"/>
      <c r="P124" s="20"/>
      <c r="Q124" s="21"/>
      <c r="R124" s="21"/>
      <c r="S124" s="21"/>
      <c r="T124" s="21"/>
    </row>
    <row r="125" spans="1:20" s="4" customFormat="1" ht="15" customHeight="1">
      <c r="A125" s="18"/>
      <c r="D125" s="19"/>
      <c r="E125" s="23"/>
      <c r="F125" s="20"/>
      <c r="G125" s="20"/>
      <c r="H125" s="20"/>
      <c r="I125" s="21"/>
      <c r="J125" s="21"/>
      <c r="K125" s="21"/>
      <c r="L125" s="21"/>
      <c r="M125" s="21"/>
      <c r="N125" s="20"/>
      <c r="O125" s="20"/>
      <c r="P125" s="20"/>
      <c r="Q125" s="21"/>
      <c r="R125" s="21"/>
      <c r="S125" s="21"/>
      <c r="T125" s="21"/>
    </row>
    <row r="126" spans="1:20" s="4" customFormat="1" ht="15" customHeight="1">
      <c r="A126" s="18"/>
      <c r="D126" s="19"/>
      <c r="E126" s="23"/>
      <c r="F126" s="20"/>
      <c r="G126" s="20"/>
      <c r="H126" s="20"/>
      <c r="I126" s="21"/>
      <c r="J126" s="21"/>
      <c r="K126" s="21"/>
      <c r="L126" s="21"/>
      <c r="M126" s="21"/>
      <c r="N126" s="20"/>
      <c r="O126" s="20"/>
      <c r="P126" s="20"/>
      <c r="Q126" s="21"/>
      <c r="R126" s="21"/>
      <c r="S126" s="21"/>
      <c r="T126" s="21"/>
    </row>
    <row r="127" spans="1:20" s="4" customFormat="1" ht="15" customHeight="1">
      <c r="A127" s="18"/>
      <c r="D127" s="19"/>
      <c r="E127" s="23"/>
      <c r="F127" s="20"/>
      <c r="G127" s="20"/>
      <c r="H127" s="20"/>
      <c r="I127" s="21"/>
      <c r="J127" s="21"/>
      <c r="K127" s="21"/>
      <c r="L127" s="21"/>
      <c r="M127" s="21"/>
      <c r="N127" s="20"/>
      <c r="O127" s="20"/>
      <c r="P127" s="20"/>
      <c r="Q127" s="21"/>
      <c r="R127" s="21"/>
      <c r="S127" s="21"/>
      <c r="T127" s="21"/>
    </row>
    <row r="128" spans="1:20" s="4" customFormat="1" ht="15" customHeight="1">
      <c r="A128" s="18"/>
      <c r="D128" s="19"/>
      <c r="E128" s="23"/>
      <c r="F128" s="20"/>
      <c r="G128" s="20"/>
      <c r="H128" s="20"/>
      <c r="I128" s="21"/>
      <c r="J128" s="21"/>
      <c r="K128" s="21"/>
      <c r="L128" s="21"/>
      <c r="M128" s="21"/>
      <c r="N128" s="20"/>
      <c r="O128" s="20"/>
      <c r="P128" s="20"/>
      <c r="Q128" s="21"/>
      <c r="R128" s="21"/>
      <c r="S128" s="21"/>
      <c r="T128" s="21"/>
    </row>
    <row r="129" spans="1:20" s="4" customFormat="1" ht="15" customHeight="1">
      <c r="A129" s="18"/>
      <c r="D129" s="19"/>
      <c r="E129" s="23"/>
      <c r="F129" s="20"/>
      <c r="G129" s="20"/>
      <c r="H129" s="20"/>
      <c r="I129" s="21"/>
      <c r="J129" s="21"/>
      <c r="K129" s="21"/>
      <c r="L129" s="21"/>
      <c r="M129" s="21"/>
      <c r="N129" s="20"/>
      <c r="O129" s="20"/>
      <c r="P129" s="20"/>
      <c r="Q129" s="21"/>
      <c r="R129" s="21"/>
      <c r="S129" s="21"/>
      <c r="T129" s="21"/>
    </row>
    <row r="130" spans="1:20" s="4" customFormat="1" ht="15" customHeight="1">
      <c r="A130" s="18"/>
      <c r="D130" s="19"/>
      <c r="E130" s="23"/>
      <c r="F130" s="20"/>
      <c r="G130" s="20"/>
      <c r="H130" s="20"/>
      <c r="I130" s="21"/>
      <c r="J130" s="21"/>
      <c r="K130" s="21"/>
      <c r="L130" s="21"/>
      <c r="M130" s="21"/>
      <c r="N130" s="20"/>
      <c r="O130" s="20"/>
      <c r="P130" s="20"/>
      <c r="Q130" s="21"/>
      <c r="R130" s="21"/>
      <c r="S130" s="21"/>
      <c r="T130" s="21"/>
    </row>
    <row r="131" spans="1:20" s="4" customFormat="1" ht="15" customHeight="1">
      <c r="A131" s="18"/>
      <c r="D131" s="19"/>
      <c r="E131" s="23"/>
      <c r="F131" s="20"/>
      <c r="G131" s="20"/>
      <c r="H131" s="20"/>
      <c r="I131" s="21"/>
      <c r="J131" s="21"/>
      <c r="K131" s="21"/>
      <c r="L131" s="21"/>
      <c r="M131" s="21"/>
      <c r="N131" s="20"/>
      <c r="O131" s="20"/>
      <c r="P131" s="20"/>
      <c r="Q131" s="21"/>
      <c r="R131" s="21"/>
      <c r="S131" s="21"/>
      <c r="T131" s="21"/>
    </row>
    <row r="132" spans="1:20" s="4" customFormat="1" ht="15" customHeight="1">
      <c r="A132" s="18"/>
      <c r="D132" s="19"/>
      <c r="E132" s="23"/>
      <c r="F132" s="20"/>
      <c r="G132" s="20"/>
      <c r="H132" s="20"/>
      <c r="I132" s="21"/>
      <c r="J132" s="21"/>
      <c r="K132" s="21"/>
      <c r="L132" s="21"/>
      <c r="M132" s="21"/>
      <c r="N132" s="20"/>
      <c r="O132" s="20"/>
      <c r="P132" s="20"/>
      <c r="Q132" s="21"/>
      <c r="R132" s="21"/>
      <c r="S132" s="21"/>
      <c r="T132" s="21"/>
    </row>
    <row r="133" spans="1:20" s="4" customFormat="1" ht="15" customHeight="1">
      <c r="A133" s="18"/>
      <c r="D133" s="19"/>
      <c r="E133" s="23"/>
      <c r="F133" s="20"/>
      <c r="G133" s="20"/>
      <c r="H133" s="20"/>
      <c r="I133" s="21"/>
      <c r="J133" s="21"/>
      <c r="K133" s="21"/>
      <c r="L133" s="21"/>
      <c r="M133" s="21"/>
      <c r="N133" s="20"/>
      <c r="O133" s="20"/>
      <c r="P133" s="20"/>
      <c r="Q133" s="21"/>
      <c r="R133" s="21"/>
      <c r="S133" s="21"/>
      <c r="T133" s="21"/>
    </row>
    <row r="134" spans="1:20" s="4" customFormat="1" ht="15" customHeight="1">
      <c r="A134" s="18"/>
      <c r="D134" s="19"/>
      <c r="E134" s="23"/>
      <c r="F134" s="20"/>
      <c r="G134" s="20"/>
      <c r="H134" s="20"/>
      <c r="I134" s="21"/>
      <c r="J134" s="21"/>
      <c r="K134" s="21"/>
      <c r="L134" s="21"/>
      <c r="M134" s="21"/>
      <c r="N134" s="20"/>
      <c r="O134" s="20"/>
      <c r="P134" s="20"/>
      <c r="Q134" s="21"/>
      <c r="R134" s="21"/>
      <c r="S134" s="21"/>
      <c r="T134" s="21"/>
    </row>
    <row r="135" spans="1:20" s="4" customFormat="1" ht="15" customHeight="1">
      <c r="A135" s="18"/>
      <c r="D135" s="19"/>
      <c r="E135" s="23"/>
      <c r="F135" s="20"/>
      <c r="G135" s="20"/>
      <c r="H135" s="20"/>
      <c r="I135" s="21"/>
      <c r="J135" s="21"/>
      <c r="K135" s="21"/>
      <c r="L135" s="21"/>
      <c r="M135" s="21"/>
      <c r="N135" s="20"/>
      <c r="O135" s="20"/>
      <c r="P135" s="20"/>
      <c r="Q135" s="21"/>
      <c r="R135" s="21"/>
      <c r="S135" s="21"/>
      <c r="T135" s="21"/>
    </row>
    <row r="136" spans="1:20" s="4" customFormat="1" ht="15" customHeight="1">
      <c r="A136" s="18"/>
      <c r="D136" s="19"/>
      <c r="E136" s="23"/>
      <c r="F136" s="20"/>
      <c r="G136" s="20"/>
      <c r="H136" s="20"/>
      <c r="I136" s="21"/>
      <c r="J136" s="21"/>
      <c r="K136" s="21"/>
      <c r="L136" s="21"/>
      <c r="M136" s="21"/>
      <c r="N136" s="20"/>
      <c r="O136" s="20"/>
      <c r="P136" s="20"/>
      <c r="Q136" s="21"/>
      <c r="R136" s="21"/>
      <c r="S136" s="21"/>
      <c r="T136" s="21"/>
    </row>
    <row r="137" spans="1:20" s="4" customFormat="1" ht="15" customHeight="1">
      <c r="A137" s="18"/>
      <c r="D137" s="19"/>
      <c r="E137" s="23"/>
      <c r="F137" s="20"/>
      <c r="G137" s="20"/>
      <c r="H137" s="20"/>
      <c r="I137" s="21"/>
      <c r="J137" s="21"/>
      <c r="K137" s="21"/>
      <c r="L137" s="21"/>
      <c r="M137" s="21"/>
      <c r="N137" s="20"/>
      <c r="O137" s="20"/>
      <c r="P137" s="20"/>
      <c r="Q137" s="21"/>
      <c r="R137" s="21"/>
      <c r="S137" s="21"/>
      <c r="T137" s="21"/>
    </row>
    <row r="138" spans="1:20" s="4" customFormat="1" ht="15" customHeight="1">
      <c r="A138" s="18"/>
      <c r="D138" s="19"/>
      <c r="E138" s="23"/>
      <c r="F138" s="20"/>
      <c r="G138" s="20"/>
      <c r="H138" s="20"/>
      <c r="I138" s="21"/>
      <c r="J138" s="21"/>
      <c r="K138" s="21"/>
      <c r="L138" s="21"/>
      <c r="M138" s="21"/>
      <c r="N138" s="20"/>
      <c r="O138" s="20"/>
      <c r="P138" s="20"/>
      <c r="Q138" s="21"/>
      <c r="R138" s="21"/>
      <c r="S138" s="21"/>
      <c r="T138" s="21"/>
    </row>
    <row r="139" spans="1:20" s="4" customFormat="1" ht="15" customHeight="1">
      <c r="A139" s="18"/>
      <c r="D139" s="19"/>
      <c r="E139" s="23"/>
      <c r="F139" s="20"/>
      <c r="G139" s="20"/>
      <c r="H139" s="20"/>
      <c r="I139" s="21"/>
      <c r="J139" s="21"/>
      <c r="K139" s="21"/>
      <c r="L139" s="21"/>
      <c r="M139" s="21"/>
      <c r="N139" s="20"/>
      <c r="O139" s="20"/>
      <c r="P139" s="20"/>
      <c r="Q139" s="21"/>
      <c r="R139" s="21"/>
      <c r="S139" s="21"/>
      <c r="T139" s="21"/>
    </row>
    <row r="140" spans="1:20" s="4" customFormat="1" ht="15" customHeight="1">
      <c r="A140" s="18"/>
      <c r="D140" s="19"/>
      <c r="E140" s="23"/>
      <c r="F140" s="20"/>
      <c r="G140" s="20"/>
      <c r="H140" s="20"/>
      <c r="I140" s="21"/>
      <c r="J140" s="21"/>
      <c r="K140" s="21"/>
      <c r="L140" s="21"/>
      <c r="M140" s="21"/>
      <c r="N140" s="20"/>
      <c r="O140" s="20"/>
      <c r="P140" s="20"/>
      <c r="Q140" s="21"/>
      <c r="R140" s="21"/>
      <c r="S140" s="21"/>
      <c r="T140" s="21"/>
    </row>
    <row r="141" spans="1:20" s="4" customFormat="1" ht="15" customHeight="1">
      <c r="A141" s="18"/>
      <c r="D141" s="19"/>
      <c r="E141" s="23"/>
      <c r="F141" s="20"/>
      <c r="G141" s="20"/>
      <c r="H141" s="20"/>
      <c r="I141" s="21"/>
      <c r="J141" s="21"/>
      <c r="K141" s="21"/>
      <c r="L141" s="21"/>
      <c r="M141" s="21"/>
      <c r="N141" s="20"/>
      <c r="O141" s="20"/>
      <c r="P141" s="20"/>
      <c r="Q141" s="21"/>
      <c r="R141" s="21"/>
      <c r="S141" s="21"/>
      <c r="T141" s="21"/>
    </row>
    <row r="142" spans="1:20" s="4" customFormat="1" ht="15" customHeight="1">
      <c r="A142" s="18"/>
      <c r="D142" s="19"/>
      <c r="E142" s="23"/>
      <c r="F142" s="20"/>
      <c r="G142" s="20"/>
      <c r="H142" s="20"/>
      <c r="I142" s="21"/>
      <c r="J142" s="21"/>
      <c r="K142" s="21"/>
      <c r="L142" s="21"/>
      <c r="M142" s="21"/>
      <c r="N142" s="20"/>
      <c r="O142" s="20"/>
      <c r="P142" s="20"/>
      <c r="Q142" s="21"/>
      <c r="R142" s="21"/>
      <c r="S142" s="21"/>
      <c r="T142" s="21"/>
    </row>
    <row r="143" spans="1:20" s="4" customFormat="1" ht="15" customHeight="1">
      <c r="A143" s="18"/>
      <c r="D143" s="19"/>
      <c r="E143" s="23"/>
      <c r="F143" s="20"/>
      <c r="G143" s="20"/>
      <c r="H143" s="20"/>
      <c r="I143" s="21"/>
      <c r="J143" s="21"/>
      <c r="K143" s="21"/>
      <c r="L143" s="21"/>
      <c r="M143" s="21"/>
      <c r="N143" s="20"/>
      <c r="O143" s="20"/>
      <c r="P143" s="20"/>
      <c r="Q143" s="21"/>
      <c r="R143" s="21"/>
      <c r="S143" s="21"/>
      <c r="T143" s="21"/>
    </row>
    <row r="144" spans="1:20" s="4" customFormat="1" ht="15" customHeight="1">
      <c r="A144" s="18"/>
      <c r="D144" s="19"/>
      <c r="E144" s="23"/>
      <c r="F144" s="20"/>
      <c r="G144" s="20"/>
      <c r="H144" s="20"/>
      <c r="I144" s="21"/>
      <c r="J144" s="21"/>
      <c r="K144" s="21"/>
      <c r="L144" s="21"/>
      <c r="M144" s="21"/>
      <c r="N144" s="20"/>
      <c r="O144" s="20"/>
      <c r="P144" s="20"/>
      <c r="Q144" s="21"/>
      <c r="R144" s="21"/>
      <c r="S144" s="21"/>
      <c r="T144" s="21"/>
    </row>
    <row r="145" spans="1:20" s="4" customFormat="1" ht="15" customHeight="1">
      <c r="A145" s="18"/>
      <c r="D145" s="19"/>
      <c r="E145" s="23"/>
      <c r="F145" s="20"/>
      <c r="G145" s="20"/>
      <c r="H145" s="20"/>
      <c r="I145" s="21"/>
      <c r="J145" s="21"/>
      <c r="K145" s="21"/>
      <c r="L145" s="21"/>
      <c r="M145" s="21"/>
      <c r="N145" s="20"/>
      <c r="O145" s="20"/>
      <c r="P145" s="20"/>
      <c r="Q145" s="21"/>
      <c r="R145" s="21"/>
      <c r="S145" s="21"/>
      <c r="T145" s="21"/>
    </row>
    <row r="146" spans="1:20" s="4" customFormat="1" ht="15" customHeight="1">
      <c r="A146" s="18"/>
      <c r="D146" s="19"/>
      <c r="E146" s="23"/>
      <c r="F146" s="20"/>
      <c r="G146" s="20"/>
      <c r="H146" s="20"/>
      <c r="I146" s="21"/>
      <c r="J146" s="21"/>
      <c r="K146" s="21"/>
      <c r="L146" s="21"/>
      <c r="M146" s="21"/>
      <c r="N146" s="20"/>
      <c r="O146" s="20"/>
      <c r="P146" s="20"/>
      <c r="Q146" s="21"/>
      <c r="R146" s="21"/>
      <c r="S146" s="21"/>
      <c r="T146" s="21"/>
    </row>
    <row r="147" spans="1:20" s="4" customFormat="1" ht="15" customHeight="1">
      <c r="A147" s="18"/>
      <c r="D147" s="19"/>
      <c r="E147" s="23"/>
      <c r="F147" s="20"/>
      <c r="G147" s="20"/>
      <c r="H147" s="20"/>
      <c r="I147" s="21"/>
      <c r="J147" s="21"/>
      <c r="K147" s="21"/>
      <c r="L147" s="21"/>
      <c r="M147" s="21"/>
      <c r="N147" s="20"/>
      <c r="O147" s="20"/>
      <c r="P147" s="20"/>
      <c r="Q147" s="21"/>
      <c r="R147" s="21"/>
      <c r="S147" s="21"/>
      <c r="T147" s="21"/>
    </row>
    <row r="148" spans="1:20" s="4" customFormat="1" ht="15" customHeight="1">
      <c r="A148" s="18"/>
      <c r="D148" s="19"/>
      <c r="E148" s="23"/>
      <c r="F148" s="20"/>
      <c r="G148" s="20"/>
      <c r="H148" s="20"/>
      <c r="I148" s="21"/>
      <c r="J148" s="21"/>
      <c r="K148" s="21"/>
      <c r="L148" s="21"/>
      <c r="M148" s="21"/>
      <c r="N148" s="20"/>
      <c r="O148" s="20"/>
      <c r="P148" s="20"/>
      <c r="Q148" s="21"/>
      <c r="R148" s="21"/>
      <c r="S148" s="21"/>
      <c r="T148" s="21"/>
    </row>
    <row r="149" spans="1:20" s="4" customFormat="1" ht="15" customHeight="1">
      <c r="A149" s="18"/>
      <c r="D149" s="19"/>
      <c r="E149" s="23"/>
      <c r="F149" s="20"/>
      <c r="G149" s="20"/>
      <c r="H149" s="20"/>
      <c r="I149" s="21"/>
      <c r="J149" s="21"/>
      <c r="K149" s="21"/>
      <c r="L149" s="21"/>
      <c r="M149" s="21"/>
      <c r="N149" s="20"/>
      <c r="O149" s="20"/>
      <c r="P149" s="20"/>
      <c r="Q149" s="21"/>
      <c r="R149" s="21"/>
      <c r="S149" s="21"/>
      <c r="T149" s="21"/>
    </row>
    <row r="150" spans="1:20" s="4" customFormat="1" ht="15" customHeight="1">
      <c r="A150" s="18"/>
      <c r="D150" s="19"/>
      <c r="E150" s="23"/>
      <c r="F150" s="20"/>
      <c r="G150" s="20"/>
      <c r="H150" s="20"/>
      <c r="I150" s="21"/>
      <c r="J150" s="21"/>
      <c r="K150" s="21"/>
      <c r="L150" s="21"/>
      <c r="M150" s="21"/>
      <c r="N150" s="20"/>
      <c r="O150" s="20"/>
      <c r="P150" s="20"/>
      <c r="Q150" s="21"/>
      <c r="R150" s="21"/>
      <c r="S150" s="21"/>
      <c r="T150" s="21"/>
    </row>
    <row r="151" spans="1:20" s="4" customFormat="1" ht="15" customHeight="1">
      <c r="A151" s="18"/>
      <c r="D151" s="19"/>
      <c r="E151" s="23"/>
      <c r="F151" s="20"/>
      <c r="G151" s="20"/>
      <c r="H151" s="20"/>
      <c r="I151" s="21"/>
      <c r="J151" s="21"/>
      <c r="K151" s="21"/>
      <c r="L151" s="21"/>
      <c r="M151" s="21"/>
      <c r="N151" s="20"/>
      <c r="O151" s="20"/>
      <c r="P151" s="20"/>
      <c r="Q151" s="21"/>
      <c r="R151" s="21"/>
      <c r="S151" s="21"/>
      <c r="T151" s="21"/>
    </row>
    <row r="152" spans="1:20" s="4" customFormat="1" ht="15" customHeight="1">
      <c r="A152" s="18"/>
      <c r="D152" s="19"/>
      <c r="E152" s="23"/>
      <c r="F152" s="20"/>
      <c r="G152" s="20"/>
      <c r="H152" s="20"/>
      <c r="I152" s="21"/>
      <c r="J152" s="21"/>
      <c r="K152" s="21"/>
      <c r="L152" s="21"/>
      <c r="M152" s="21"/>
      <c r="N152" s="20"/>
      <c r="O152" s="20"/>
      <c r="P152" s="20"/>
      <c r="Q152" s="21"/>
      <c r="R152" s="21"/>
      <c r="S152" s="21"/>
      <c r="T152" s="21"/>
    </row>
    <row r="153" spans="1:20" s="4" customFormat="1" ht="15" customHeight="1">
      <c r="A153" s="18"/>
      <c r="D153" s="19"/>
      <c r="E153" s="23"/>
      <c r="F153" s="20"/>
      <c r="G153" s="20"/>
      <c r="H153" s="20"/>
      <c r="I153" s="21"/>
      <c r="J153" s="21"/>
      <c r="K153" s="21"/>
      <c r="L153" s="21"/>
      <c r="M153" s="21"/>
      <c r="N153" s="20"/>
      <c r="O153" s="20"/>
      <c r="P153" s="20"/>
      <c r="Q153" s="21"/>
      <c r="R153" s="21"/>
      <c r="S153" s="21"/>
      <c r="T153" s="21"/>
    </row>
    <row r="154" spans="1:20" s="4" customFormat="1" ht="15" customHeight="1">
      <c r="A154" s="18"/>
      <c r="D154" s="19"/>
      <c r="E154" s="23"/>
      <c r="F154" s="20"/>
      <c r="G154" s="20"/>
      <c r="H154" s="20"/>
      <c r="I154" s="21"/>
      <c r="J154" s="21"/>
      <c r="K154" s="21"/>
      <c r="L154" s="21"/>
      <c r="M154" s="21"/>
      <c r="N154" s="20"/>
      <c r="O154" s="20"/>
      <c r="P154" s="20"/>
      <c r="Q154" s="21"/>
      <c r="R154" s="21"/>
      <c r="S154" s="21"/>
      <c r="T154" s="21"/>
    </row>
    <row r="155" spans="1:20" s="4" customFormat="1" ht="15" customHeight="1">
      <c r="A155" s="18"/>
      <c r="D155" s="19"/>
      <c r="E155" s="23"/>
      <c r="F155" s="20"/>
      <c r="G155" s="20"/>
      <c r="H155" s="20"/>
      <c r="I155" s="21"/>
      <c r="J155" s="21"/>
      <c r="K155" s="21"/>
      <c r="L155" s="21"/>
      <c r="M155" s="21"/>
      <c r="N155" s="20"/>
      <c r="O155" s="20"/>
      <c r="P155" s="20"/>
      <c r="Q155" s="21"/>
      <c r="R155" s="21"/>
      <c r="S155" s="21"/>
      <c r="T155" s="21"/>
    </row>
    <row r="156" spans="1:20" s="4" customFormat="1" ht="15" customHeight="1">
      <c r="A156" s="18"/>
      <c r="D156" s="19"/>
      <c r="E156" s="23"/>
      <c r="F156" s="20"/>
      <c r="G156" s="20"/>
      <c r="H156" s="20"/>
      <c r="I156" s="21"/>
      <c r="J156" s="21"/>
      <c r="K156" s="21"/>
      <c r="L156" s="21"/>
      <c r="M156" s="21"/>
      <c r="N156" s="20"/>
      <c r="O156" s="20"/>
      <c r="P156" s="20"/>
      <c r="Q156" s="21"/>
      <c r="R156" s="21"/>
      <c r="S156" s="21"/>
      <c r="T156" s="21"/>
    </row>
    <row r="157" spans="1:20" s="4" customFormat="1" ht="15" customHeight="1">
      <c r="A157" s="18"/>
      <c r="D157" s="19"/>
      <c r="E157" s="23"/>
      <c r="F157" s="20"/>
      <c r="G157" s="20"/>
      <c r="H157" s="20"/>
      <c r="I157" s="21"/>
      <c r="J157" s="21"/>
      <c r="K157" s="21"/>
      <c r="L157" s="21"/>
      <c r="M157" s="21"/>
      <c r="N157" s="20"/>
      <c r="O157" s="20"/>
      <c r="P157" s="20"/>
      <c r="Q157" s="21"/>
      <c r="R157" s="21"/>
      <c r="S157" s="21"/>
      <c r="T157" s="21"/>
    </row>
    <row r="158" spans="1:20" s="4" customFormat="1" ht="15" customHeight="1">
      <c r="A158" s="18"/>
      <c r="D158" s="19"/>
      <c r="E158" s="23"/>
      <c r="F158" s="20"/>
      <c r="G158" s="20"/>
      <c r="H158" s="20"/>
      <c r="I158" s="21"/>
      <c r="J158" s="21"/>
      <c r="K158" s="21"/>
      <c r="L158" s="21"/>
      <c r="M158" s="21"/>
      <c r="N158" s="20"/>
      <c r="O158" s="20"/>
      <c r="P158" s="20"/>
      <c r="Q158" s="21"/>
      <c r="R158" s="21"/>
      <c r="S158" s="21"/>
      <c r="T158" s="21"/>
    </row>
    <row r="159" spans="1:20" s="4" customFormat="1" ht="15" customHeight="1">
      <c r="A159" s="18"/>
      <c r="D159" s="19"/>
      <c r="E159" s="23"/>
      <c r="F159" s="20"/>
      <c r="G159" s="20"/>
      <c r="H159" s="20"/>
      <c r="I159" s="21"/>
      <c r="J159" s="21"/>
      <c r="K159" s="21"/>
      <c r="L159" s="21"/>
      <c r="M159" s="21"/>
      <c r="N159" s="20"/>
      <c r="O159" s="20"/>
      <c r="P159" s="20"/>
      <c r="Q159" s="21"/>
      <c r="R159" s="21"/>
      <c r="S159" s="21"/>
      <c r="T159" s="21"/>
    </row>
    <row r="160" spans="1:20" s="4" customFormat="1" ht="15" customHeight="1">
      <c r="A160" s="18"/>
      <c r="D160" s="19"/>
      <c r="E160" s="23"/>
      <c r="F160" s="20"/>
      <c r="G160" s="20"/>
      <c r="H160" s="20"/>
      <c r="I160" s="21"/>
      <c r="J160" s="21"/>
      <c r="K160" s="21"/>
      <c r="L160" s="21"/>
      <c r="M160" s="21"/>
      <c r="N160" s="20"/>
      <c r="O160" s="20"/>
      <c r="P160" s="20"/>
      <c r="Q160" s="21"/>
      <c r="R160" s="21"/>
      <c r="S160" s="21"/>
      <c r="T160" s="21"/>
    </row>
    <row r="161" spans="1:20" s="4" customFormat="1" ht="15" customHeight="1">
      <c r="A161" s="18"/>
      <c r="D161" s="19"/>
      <c r="E161" s="23"/>
      <c r="F161" s="20"/>
      <c r="G161" s="20"/>
      <c r="H161" s="20"/>
      <c r="I161" s="21"/>
      <c r="J161" s="21"/>
      <c r="K161" s="21"/>
      <c r="L161" s="21"/>
      <c r="M161" s="21"/>
      <c r="N161" s="20"/>
      <c r="O161" s="20"/>
      <c r="P161" s="20"/>
      <c r="Q161" s="21"/>
      <c r="R161" s="21"/>
      <c r="S161" s="21"/>
      <c r="T161" s="21"/>
    </row>
    <row r="162" spans="1:20" s="4" customFormat="1" ht="15" customHeight="1">
      <c r="A162" s="18"/>
      <c r="D162" s="19"/>
      <c r="E162" s="23"/>
      <c r="F162" s="20"/>
      <c r="G162" s="20"/>
      <c r="H162" s="20"/>
      <c r="I162" s="21"/>
      <c r="J162" s="21"/>
      <c r="K162" s="21"/>
      <c r="L162" s="21"/>
      <c r="M162" s="21"/>
      <c r="N162" s="20"/>
      <c r="O162" s="20"/>
      <c r="P162" s="20"/>
      <c r="Q162" s="21"/>
      <c r="R162" s="21"/>
      <c r="S162" s="21"/>
      <c r="T162" s="21"/>
    </row>
    <row r="163" spans="1:20" s="4" customFormat="1" ht="15" customHeight="1">
      <c r="A163" s="18"/>
      <c r="D163" s="19"/>
      <c r="E163" s="23"/>
      <c r="F163" s="20"/>
      <c r="G163" s="20"/>
      <c r="H163" s="20"/>
      <c r="I163" s="21"/>
      <c r="J163" s="21"/>
      <c r="K163" s="21"/>
      <c r="L163" s="21"/>
      <c r="M163" s="21"/>
      <c r="N163" s="20"/>
      <c r="O163" s="20"/>
      <c r="P163" s="20"/>
      <c r="Q163" s="21"/>
      <c r="R163" s="21"/>
      <c r="S163" s="21"/>
      <c r="T163" s="21"/>
    </row>
    <row r="164" spans="1:20" s="4" customFormat="1" ht="15" customHeight="1">
      <c r="A164" s="18"/>
      <c r="D164" s="19"/>
      <c r="E164" s="23"/>
      <c r="F164" s="20"/>
      <c r="G164" s="20"/>
      <c r="H164" s="20"/>
      <c r="I164" s="21"/>
      <c r="J164" s="21"/>
      <c r="K164" s="21"/>
      <c r="L164" s="21"/>
      <c r="M164" s="21"/>
      <c r="N164" s="20"/>
      <c r="O164" s="20"/>
      <c r="P164" s="20"/>
      <c r="Q164" s="21"/>
      <c r="R164" s="21"/>
      <c r="S164" s="21"/>
      <c r="T164" s="21"/>
    </row>
    <row r="165" spans="1:20" s="4" customFormat="1" ht="15" customHeight="1">
      <c r="A165" s="18"/>
      <c r="D165" s="19"/>
      <c r="E165" s="23"/>
      <c r="F165" s="20"/>
      <c r="G165" s="20"/>
      <c r="H165" s="20"/>
      <c r="I165" s="21"/>
      <c r="J165" s="21"/>
      <c r="K165" s="21"/>
      <c r="L165" s="21"/>
      <c r="M165" s="21"/>
      <c r="N165" s="20"/>
      <c r="O165" s="20"/>
      <c r="P165" s="20"/>
      <c r="Q165" s="21"/>
      <c r="R165" s="21"/>
      <c r="S165" s="21"/>
      <c r="T165" s="21"/>
    </row>
    <row r="166" spans="1:20" s="4" customFormat="1" ht="15" customHeight="1">
      <c r="A166" s="18"/>
      <c r="D166" s="19"/>
      <c r="E166" s="23"/>
      <c r="F166" s="20"/>
      <c r="G166" s="20"/>
      <c r="H166" s="20"/>
      <c r="I166" s="21"/>
      <c r="J166" s="21"/>
      <c r="K166" s="21"/>
      <c r="L166" s="21"/>
      <c r="M166" s="21"/>
      <c r="N166" s="20"/>
      <c r="O166" s="20"/>
      <c r="P166" s="20"/>
      <c r="Q166" s="21"/>
      <c r="R166" s="21"/>
      <c r="S166" s="21"/>
      <c r="T166" s="21"/>
    </row>
    <row r="167" spans="1:20" s="4" customFormat="1" ht="15" customHeight="1">
      <c r="A167" s="18"/>
      <c r="D167" s="19"/>
      <c r="E167" s="23"/>
      <c r="F167" s="20"/>
      <c r="G167" s="20"/>
      <c r="H167" s="20"/>
      <c r="I167" s="21"/>
      <c r="J167" s="21"/>
      <c r="K167" s="21"/>
      <c r="L167" s="21"/>
      <c r="M167" s="21"/>
      <c r="N167" s="20"/>
      <c r="O167" s="20"/>
      <c r="P167" s="20"/>
      <c r="Q167" s="21"/>
      <c r="R167" s="21"/>
      <c r="S167" s="21"/>
      <c r="T167" s="21"/>
    </row>
    <row r="168" spans="1:20" s="4" customFormat="1" ht="15" customHeight="1">
      <c r="A168" s="18"/>
      <c r="D168" s="19"/>
      <c r="E168" s="23"/>
      <c r="F168" s="20"/>
      <c r="G168" s="20"/>
      <c r="H168" s="20"/>
      <c r="I168" s="21"/>
      <c r="J168" s="21"/>
      <c r="K168" s="21"/>
      <c r="L168" s="21"/>
      <c r="M168" s="21"/>
      <c r="N168" s="20"/>
      <c r="O168" s="20"/>
      <c r="P168" s="20"/>
      <c r="Q168" s="21"/>
      <c r="R168" s="21"/>
      <c r="S168" s="21"/>
      <c r="T168" s="21"/>
    </row>
    <row r="169" spans="1:20" s="4" customFormat="1" ht="15" customHeight="1">
      <c r="A169" s="18"/>
      <c r="D169" s="19"/>
      <c r="E169" s="23"/>
      <c r="F169" s="20"/>
      <c r="G169" s="20"/>
      <c r="H169" s="20"/>
      <c r="I169" s="21"/>
      <c r="J169" s="21"/>
      <c r="K169" s="21"/>
      <c r="L169" s="21"/>
      <c r="M169" s="21"/>
      <c r="N169" s="20"/>
      <c r="O169" s="20"/>
      <c r="P169" s="20"/>
      <c r="Q169" s="21"/>
      <c r="R169" s="21"/>
      <c r="S169" s="21"/>
      <c r="T169" s="21"/>
    </row>
    <row r="170" spans="1:20" s="4" customFormat="1" ht="15" customHeight="1">
      <c r="A170" s="18"/>
      <c r="D170" s="19"/>
      <c r="E170" s="23"/>
      <c r="F170" s="20"/>
      <c r="G170" s="20"/>
      <c r="H170" s="20"/>
      <c r="I170" s="21"/>
      <c r="J170" s="21"/>
      <c r="K170" s="21"/>
      <c r="L170" s="21"/>
      <c r="M170" s="21"/>
      <c r="N170" s="20"/>
      <c r="O170" s="20"/>
      <c r="P170" s="20"/>
      <c r="Q170" s="21"/>
      <c r="R170" s="21"/>
      <c r="S170" s="21"/>
      <c r="T170" s="21"/>
    </row>
    <row r="171" spans="1:20" s="4" customFormat="1" ht="15" customHeight="1">
      <c r="A171" s="18"/>
      <c r="D171" s="19"/>
      <c r="E171" s="23"/>
      <c r="F171" s="20"/>
      <c r="G171" s="20"/>
      <c r="H171" s="20"/>
      <c r="I171" s="21"/>
      <c r="J171" s="21"/>
      <c r="K171" s="21"/>
      <c r="L171" s="21"/>
      <c r="M171" s="21"/>
      <c r="N171" s="20"/>
      <c r="O171" s="20"/>
      <c r="P171" s="20"/>
      <c r="Q171" s="21"/>
      <c r="R171" s="21"/>
      <c r="S171" s="21"/>
      <c r="T171" s="21"/>
    </row>
    <row r="172" spans="1:20" s="4" customFormat="1" ht="15" customHeight="1">
      <c r="A172" s="18"/>
      <c r="D172" s="19"/>
      <c r="E172" s="23"/>
      <c r="F172" s="20"/>
      <c r="G172" s="20"/>
      <c r="H172" s="20"/>
      <c r="I172" s="21"/>
      <c r="J172" s="21"/>
      <c r="K172" s="21"/>
      <c r="L172" s="21"/>
      <c r="M172" s="21"/>
      <c r="N172" s="20"/>
      <c r="O172" s="20"/>
      <c r="P172" s="20"/>
      <c r="Q172" s="21"/>
      <c r="R172" s="21"/>
      <c r="S172" s="21"/>
      <c r="T172" s="21"/>
    </row>
    <row r="173" spans="1:20" s="4" customFormat="1" ht="15" customHeight="1">
      <c r="A173" s="18"/>
      <c r="D173" s="19"/>
      <c r="E173" s="23"/>
      <c r="F173" s="20"/>
      <c r="G173" s="20"/>
      <c r="H173" s="20"/>
      <c r="I173" s="21"/>
      <c r="J173" s="21"/>
      <c r="K173" s="21"/>
      <c r="L173" s="21"/>
      <c r="M173" s="21"/>
      <c r="N173" s="20"/>
      <c r="O173" s="20"/>
      <c r="P173" s="20"/>
      <c r="Q173" s="21"/>
      <c r="R173" s="21"/>
      <c r="S173" s="21"/>
      <c r="T173" s="21"/>
    </row>
    <row r="174" spans="1:20" s="4" customFormat="1" ht="15" customHeight="1">
      <c r="A174" s="18"/>
      <c r="D174" s="19"/>
      <c r="E174" s="23"/>
      <c r="F174" s="20"/>
      <c r="G174" s="20"/>
      <c r="H174" s="20"/>
      <c r="I174" s="21"/>
      <c r="J174" s="21"/>
      <c r="K174" s="21"/>
      <c r="L174" s="21"/>
      <c r="M174" s="21"/>
      <c r="N174" s="20"/>
      <c r="O174" s="20"/>
      <c r="P174" s="20"/>
      <c r="Q174" s="21"/>
      <c r="R174" s="21"/>
      <c r="S174" s="21"/>
      <c r="T174" s="21"/>
    </row>
    <row r="175" spans="1:20" s="4" customFormat="1" ht="15" customHeight="1">
      <c r="A175" s="18"/>
      <c r="D175" s="19"/>
      <c r="E175" s="23"/>
      <c r="F175" s="20"/>
      <c r="G175" s="20"/>
      <c r="H175" s="20"/>
      <c r="I175" s="21"/>
      <c r="J175" s="21"/>
      <c r="K175" s="21"/>
      <c r="L175" s="21"/>
      <c r="M175" s="21"/>
      <c r="N175" s="20"/>
      <c r="O175" s="20"/>
      <c r="P175" s="20"/>
      <c r="Q175" s="21"/>
      <c r="R175" s="21"/>
      <c r="S175" s="21"/>
      <c r="T175" s="21"/>
    </row>
    <row r="176" spans="1:20" s="4" customFormat="1" ht="15" customHeight="1">
      <c r="A176" s="18"/>
      <c r="D176" s="19"/>
      <c r="E176" s="23"/>
      <c r="F176" s="20"/>
      <c r="G176" s="20"/>
      <c r="H176" s="20"/>
      <c r="I176" s="21"/>
      <c r="J176" s="21"/>
      <c r="K176" s="21"/>
      <c r="L176" s="21"/>
      <c r="M176" s="21"/>
      <c r="N176" s="20"/>
      <c r="O176" s="20"/>
      <c r="P176" s="20"/>
      <c r="Q176" s="21"/>
      <c r="R176" s="21"/>
      <c r="S176" s="21"/>
      <c r="T176" s="21"/>
    </row>
    <row r="177" spans="1:20" s="4" customFormat="1" ht="15" customHeight="1">
      <c r="A177" s="18"/>
      <c r="D177" s="19"/>
      <c r="E177" s="23"/>
      <c r="F177" s="20"/>
      <c r="G177" s="20"/>
      <c r="H177" s="20"/>
      <c r="I177" s="21"/>
      <c r="J177" s="21"/>
      <c r="K177" s="21"/>
      <c r="L177" s="21"/>
      <c r="M177" s="21"/>
      <c r="N177" s="20"/>
      <c r="O177" s="20"/>
      <c r="P177" s="20"/>
      <c r="Q177" s="21"/>
      <c r="R177" s="21"/>
      <c r="S177" s="21"/>
      <c r="T177" s="21"/>
    </row>
    <row r="178" spans="1:20" s="4" customFormat="1" ht="15" customHeight="1">
      <c r="A178" s="18"/>
      <c r="D178" s="19"/>
      <c r="E178" s="23"/>
      <c r="F178" s="20"/>
      <c r="G178" s="20"/>
      <c r="H178" s="20"/>
      <c r="I178" s="21"/>
      <c r="J178" s="21"/>
      <c r="K178" s="21"/>
      <c r="L178" s="21"/>
      <c r="M178" s="21"/>
      <c r="N178" s="20"/>
      <c r="O178" s="20"/>
      <c r="P178" s="20"/>
      <c r="Q178" s="21"/>
      <c r="R178" s="21"/>
      <c r="S178" s="21"/>
      <c r="T178" s="21"/>
    </row>
    <row r="179" spans="1:20" s="4" customFormat="1" ht="15" customHeight="1">
      <c r="A179" s="18"/>
      <c r="D179" s="19"/>
      <c r="E179" s="23"/>
      <c r="F179" s="20"/>
      <c r="G179" s="20"/>
      <c r="H179" s="20"/>
      <c r="I179" s="21"/>
      <c r="J179" s="21"/>
      <c r="K179" s="21"/>
      <c r="L179" s="21"/>
      <c r="M179" s="21"/>
      <c r="N179" s="20"/>
      <c r="O179" s="20"/>
      <c r="P179" s="20"/>
      <c r="Q179" s="21"/>
      <c r="R179" s="21"/>
      <c r="S179" s="21"/>
      <c r="T179" s="21"/>
    </row>
    <row r="180" spans="1:20" s="4" customFormat="1" ht="15" customHeight="1">
      <c r="A180" s="18"/>
      <c r="D180" s="19"/>
      <c r="E180" s="23"/>
      <c r="F180" s="20"/>
      <c r="G180" s="20"/>
      <c r="H180" s="20"/>
      <c r="I180" s="21"/>
      <c r="J180" s="21"/>
      <c r="K180" s="21"/>
      <c r="L180" s="21"/>
      <c r="M180" s="21"/>
      <c r="N180" s="20"/>
      <c r="O180" s="20"/>
      <c r="P180" s="20"/>
      <c r="Q180" s="21"/>
      <c r="R180" s="21"/>
      <c r="S180" s="21"/>
      <c r="T180" s="21"/>
    </row>
    <row r="181" spans="1:20" s="4" customFormat="1" ht="15" customHeight="1">
      <c r="A181" s="18"/>
      <c r="D181" s="19"/>
      <c r="E181" s="23"/>
      <c r="F181" s="20"/>
      <c r="G181" s="20"/>
      <c r="H181" s="20"/>
      <c r="I181" s="21"/>
      <c r="J181" s="21"/>
      <c r="K181" s="21"/>
      <c r="L181" s="21"/>
      <c r="M181" s="21"/>
      <c r="N181" s="20"/>
      <c r="O181" s="20"/>
      <c r="P181" s="20"/>
      <c r="Q181" s="21"/>
      <c r="R181" s="21"/>
      <c r="S181" s="21"/>
      <c r="T181" s="21"/>
    </row>
    <row r="182" spans="1:20" s="4" customFormat="1" ht="15" customHeight="1">
      <c r="A182" s="18"/>
      <c r="D182" s="19"/>
      <c r="E182" s="23"/>
      <c r="F182" s="20"/>
      <c r="G182" s="20"/>
      <c r="H182" s="20"/>
      <c r="I182" s="21"/>
      <c r="J182" s="21"/>
      <c r="K182" s="21"/>
      <c r="L182" s="21"/>
      <c r="M182" s="21"/>
      <c r="N182" s="20"/>
      <c r="O182" s="20"/>
      <c r="P182" s="20"/>
      <c r="Q182" s="21"/>
      <c r="R182" s="21"/>
      <c r="S182" s="21"/>
      <c r="T182" s="21"/>
    </row>
    <row r="183" spans="1:20" s="4" customFormat="1" ht="15" customHeight="1">
      <c r="A183" s="18"/>
      <c r="D183" s="19"/>
      <c r="E183" s="23"/>
      <c r="F183" s="20"/>
      <c r="G183" s="20"/>
      <c r="H183" s="20"/>
      <c r="I183" s="21"/>
      <c r="J183" s="21"/>
      <c r="K183" s="21"/>
      <c r="L183" s="21"/>
      <c r="M183" s="21"/>
      <c r="N183" s="20"/>
      <c r="O183" s="20"/>
      <c r="P183" s="20"/>
      <c r="Q183" s="21"/>
      <c r="R183" s="21"/>
      <c r="S183" s="21"/>
      <c r="T183" s="21"/>
    </row>
    <row r="184" spans="1:20" s="4" customFormat="1" ht="15" customHeight="1">
      <c r="A184" s="18"/>
      <c r="D184" s="19"/>
      <c r="E184" s="23"/>
      <c r="F184" s="20"/>
      <c r="G184" s="20"/>
      <c r="H184" s="20"/>
      <c r="I184" s="21"/>
      <c r="J184" s="21"/>
      <c r="K184" s="21"/>
      <c r="L184" s="21"/>
      <c r="M184" s="21"/>
      <c r="N184" s="20"/>
      <c r="O184" s="20"/>
      <c r="P184" s="20"/>
      <c r="Q184" s="21"/>
      <c r="R184" s="21"/>
      <c r="S184" s="21"/>
      <c r="T184" s="21"/>
    </row>
    <row r="185" spans="1:20" s="4" customFormat="1" ht="15" customHeight="1">
      <c r="A185" s="18"/>
      <c r="D185" s="19"/>
      <c r="E185" s="23"/>
      <c r="F185" s="20"/>
      <c r="G185" s="20"/>
      <c r="H185" s="20"/>
      <c r="I185" s="21"/>
      <c r="J185" s="21"/>
      <c r="K185" s="21"/>
      <c r="L185" s="21"/>
      <c r="M185" s="21"/>
      <c r="N185" s="20"/>
      <c r="O185" s="20"/>
      <c r="P185" s="20"/>
      <c r="Q185" s="21"/>
      <c r="R185" s="21"/>
      <c r="S185" s="21"/>
      <c r="T185" s="21"/>
    </row>
    <row r="186" spans="1:20" s="4" customFormat="1" ht="15" customHeight="1">
      <c r="A186" s="18"/>
      <c r="D186" s="19"/>
      <c r="E186" s="23"/>
      <c r="F186" s="20"/>
      <c r="G186" s="20"/>
      <c r="H186" s="20"/>
      <c r="I186" s="21"/>
      <c r="J186" s="21"/>
      <c r="K186" s="21"/>
      <c r="L186" s="21"/>
      <c r="M186" s="21"/>
      <c r="N186" s="20"/>
      <c r="O186" s="20"/>
      <c r="P186" s="20"/>
      <c r="Q186" s="21"/>
      <c r="R186" s="21"/>
      <c r="S186" s="21"/>
      <c r="T186" s="21"/>
    </row>
    <row r="187" spans="1:20" s="4" customFormat="1" ht="15" customHeight="1">
      <c r="A187" s="18"/>
      <c r="D187" s="19"/>
      <c r="E187" s="23"/>
      <c r="F187" s="20"/>
      <c r="G187" s="20"/>
      <c r="H187" s="20"/>
      <c r="I187" s="21"/>
      <c r="J187" s="21"/>
      <c r="K187" s="21"/>
      <c r="L187" s="21"/>
      <c r="M187" s="21"/>
      <c r="N187" s="20"/>
      <c r="O187" s="20"/>
      <c r="P187" s="20"/>
      <c r="Q187" s="21"/>
      <c r="R187" s="21"/>
      <c r="S187" s="21"/>
      <c r="T187" s="21"/>
    </row>
    <row r="188" spans="1:20" s="4" customFormat="1" ht="15" customHeight="1">
      <c r="A188" s="18"/>
      <c r="D188" s="19"/>
      <c r="E188" s="23"/>
      <c r="F188" s="20"/>
      <c r="G188" s="20"/>
      <c r="H188" s="20"/>
      <c r="I188" s="21"/>
      <c r="J188" s="21"/>
      <c r="K188" s="21"/>
      <c r="L188" s="21"/>
      <c r="M188" s="21"/>
      <c r="N188" s="20"/>
      <c r="O188" s="20"/>
      <c r="P188" s="20"/>
      <c r="Q188" s="21"/>
      <c r="R188" s="21"/>
      <c r="S188" s="21"/>
      <c r="T188" s="21"/>
    </row>
    <row r="189" spans="1:20" s="4" customFormat="1" ht="15" customHeight="1">
      <c r="A189" s="18"/>
      <c r="D189" s="19"/>
      <c r="E189" s="23"/>
      <c r="F189" s="20"/>
      <c r="G189" s="20"/>
      <c r="H189" s="20"/>
      <c r="I189" s="21"/>
      <c r="J189" s="21"/>
      <c r="K189" s="21"/>
      <c r="L189" s="21"/>
      <c r="M189" s="21"/>
      <c r="N189" s="20"/>
      <c r="O189" s="20"/>
      <c r="P189" s="20"/>
      <c r="Q189" s="21"/>
      <c r="R189" s="21"/>
      <c r="S189" s="21"/>
      <c r="T189" s="21"/>
    </row>
    <row r="190" spans="1:20" s="4" customFormat="1" ht="15" customHeight="1">
      <c r="A190" s="18"/>
      <c r="D190" s="19"/>
      <c r="E190" s="23"/>
      <c r="F190" s="20"/>
      <c r="G190" s="20"/>
      <c r="H190" s="20"/>
      <c r="I190" s="21"/>
      <c r="J190" s="21"/>
      <c r="K190" s="21"/>
      <c r="L190" s="21"/>
      <c r="M190" s="21"/>
      <c r="N190" s="20"/>
      <c r="O190" s="20"/>
      <c r="P190" s="20"/>
      <c r="Q190" s="21"/>
      <c r="R190" s="21"/>
      <c r="S190" s="21"/>
      <c r="T190" s="21"/>
    </row>
    <row r="191" spans="1:20" s="4" customFormat="1" ht="15" customHeight="1">
      <c r="A191" s="18"/>
      <c r="D191" s="19"/>
      <c r="E191" s="23"/>
      <c r="F191" s="20"/>
      <c r="G191" s="20"/>
      <c r="H191" s="20"/>
      <c r="I191" s="21"/>
      <c r="J191" s="21"/>
      <c r="K191" s="21"/>
      <c r="L191" s="21"/>
      <c r="M191" s="21"/>
      <c r="N191" s="20"/>
      <c r="O191" s="20"/>
      <c r="P191" s="20"/>
      <c r="Q191" s="21"/>
      <c r="R191" s="21"/>
      <c r="S191" s="21"/>
      <c r="T191" s="21"/>
    </row>
    <row r="192" spans="1:20" s="4" customFormat="1" ht="15" customHeight="1">
      <c r="A192" s="18"/>
      <c r="D192" s="19"/>
      <c r="E192" s="23"/>
      <c r="F192" s="20"/>
      <c r="G192" s="20"/>
      <c r="H192" s="20"/>
      <c r="I192" s="21"/>
      <c r="J192" s="21"/>
      <c r="K192" s="21"/>
      <c r="L192" s="21"/>
      <c r="M192" s="21"/>
      <c r="N192" s="20"/>
      <c r="O192" s="20"/>
      <c r="P192" s="20"/>
      <c r="Q192" s="21"/>
      <c r="R192" s="21"/>
      <c r="S192" s="21"/>
      <c r="T192" s="21"/>
    </row>
    <row r="193" spans="1:20" s="4" customFormat="1" ht="15" customHeight="1">
      <c r="A193" s="18"/>
      <c r="D193" s="19"/>
      <c r="E193" s="23"/>
      <c r="F193" s="20"/>
      <c r="G193" s="20"/>
      <c r="H193" s="20"/>
      <c r="I193" s="21"/>
      <c r="J193" s="21"/>
      <c r="K193" s="21"/>
      <c r="L193" s="21"/>
      <c r="M193" s="21"/>
      <c r="N193" s="20"/>
      <c r="O193" s="20"/>
      <c r="P193" s="20"/>
      <c r="Q193" s="21"/>
      <c r="R193" s="21"/>
      <c r="S193" s="21"/>
      <c r="T193" s="21"/>
    </row>
    <row r="194" spans="1:20" s="4" customFormat="1" ht="15" customHeight="1">
      <c r="A194" s="18"/>
      <c r="D194" s="19"/>
      <c r="E194" s="23"/>
      <c r="F194" s="20"/>
      <c r="G194" s="20"/>
      <c r="H194" s="20"/>
      <c r="I194" s="21"/>
      <c r="J194" s="21"/>
      <c r="K194" s="21"/>
      <c r="L194" s="21"/>
      <c r="M194" s="21"/>
      <c r="N194" s="20"/>
      <c r="O194" s="20"/>
      <c r="P194" s="20"/>
      <c r="Q194" s="21"/>
      <c r="R194" s="21"/>
      <c r="S194" s="21"/>
      <c r="T194" s="21"/>
    </row>
    <row r="195" spans="1:20" s="4" customFormat="1" ht="15" customHeight="1">
      <c r="A195" s="18"/>
      <c r="D195" s="19"/>
      <c r="E195" s="23"/>
      <c r="F195" s="20"/>
      <c r="G195" s="20"/>
      <c r="H195" s="20"/>
      <c r="I195" s="21"/>
      <c r="J195" s="21"/>
      <c r="K195" s="21"/>
      <c r="L195" s="21"/>
      <c r="M195" s="21"/>
      <c r="N195" s="20"/>
      <c r="O195" s="20"/>
      <c r="P195" s="20"/>
      <c r="Q195" s="21"/>
      <c r="R195" s="21"/>
      <c r="S195" s="21"/>
      <c r="T195" s="21"/>
    </row>
    <row r="196" spans="1:20" s="4" customFormat="1" ht="15" customHeight="1">
      <c r="A196" s="18"/>
      <c r="D196" s="19"/>
      <c r="E196" s="23"/>
      <c r="F196" s="20"/>
      <c r="G196" s="20"/>
      <c r="H196" s="20"/>
      <c r="I196" s="21"/>
      <c r="J196" s="21"/>
      <c r="K196" s="21"/>
      <c r="L196" s="21"/>
      <c r="M196" s="21"/>
      <c r="N196" s="20"/>
      <c r="O196" s="20"/>
      <c r="P196" s="20"/>
      <c r="Q196" s="21"/>
      <c r="R196" s="21"/>
      <c r="S196" s="21"/>
      <c r="T196" s="21"/>
    </row>
    <row r="197" spans="1:20" s="4" customFormat="1" ht="15" customHeight="1">
      <c r="A197" s="18"/>
      <c r="D197" s="19"/>
      <c r="E197" s="23"/>
      <c r="F197" s="20"/>
      <c r="G197" s="20"/>
      <c r="H197" s="20"/>
      <c r="I197" s="21"/>
      <c r="J197" s="21"/>
      <c r="K197" s="21"/>
      <c r="L197" s="21"/>
      <c r="M197" s="21"/>
      <c r="N197" s="20"/>
      <c r="O197" s="20"/>
      <c r="P197" s="20"/>
      <c r="Q197" s="21"/>
      <c r="R197" s="21"/>
      <c r="S197" s="21"/>
      <c r="T197" s="21"/>
    </row>
    <row r="198" spans="1:20" s="4" customFormat="1" ht="15" customHeight="1">
      <c r="A198" s="18"/>
      <c r="D198" s="19"/>
      <c r="E198" s="23"/>
      <c r="F198" s="20"/>
      <c r="G198" s="20"/>
      <c r="H198" s="20"/>
      <c r="I198" s="21"/>
      <c r="J198" s="21"/>
      <c r="K198" s="21"/>
      <c r="L198" s="21"/>
      <c r="M198" s="21"/>
      <c r="N198" s="20"/>
      <c r="O198" s="20"/>
      <c r="P198" s="20"/>
      <c r="Q198" s="21"/>
      <c r="R198" s="21"/>
      <c r="S198" s="21"/>
      <c r="T198" s="21"/>
    </row>
    <row r="199" spans="1:20" s="4" customFormat="1" ht="15" customHeight="1">
      <c r="A199" s="18"/>
      <c r="D199" s="19"/>
      <c r="E199" s="23"/>
      <c r="F199" s="20"/>
      <c r="G199" s="20"/>
      <c r="H199" s="20"/>
      <c r="I199" s="21"/>
      <c r="J199" s="21"/>
      <c r="K199" s="21"/>
      <c r="L199" s="21"/>
      <c r="M199" s="21"/>
      <c r="N199" s="20"/>
      <c r="O199" s="20"/>
      <c r="P199" s="20"/>
      <c r="Q199" s="21"/>
      <c r="R199" s="21"/>
      <c r="S199" s="21"/>
      <c r="T199" s="21"/>
    </row>
    <row r="200" spans="1:20" s="4" customFormat="1" ht="15" customHeight="1">
      <c r="A200" s="18"/>
      <c r="D200" s="19"/>
      <c r="E200" s="23"/>
      <c r="F200" s="20"/>
      <c r="G200" s="20"/>
      <c r="H200" s="20"/>
      <c r="I200" s="21"/>
      <c r="J200" s="21"/>
      <c r="K200" s="21"/>
      <c r="L200" s="21"/>
      <c r="M200" s="21"/>
      <c r="N200" s="20"/>
      <c r="O200" s="20"/>
      <c r="P200" s="20"/>
      <c r="Q200" s="21"/>
      <c r="R200" s="21"/>
      <c r="S200" s="21"/>
      <c r="T200" s="21"/>
    </row>
    <row r="201" spans="1:20" s="4" customFormat="1" ht="15" customHeight="1">
      <c r="A201" s="18"/>
      <c r="D201" s="19"/>
      <c r="E201" s="23"/>
      <c r="F201" s="20"/>
      <c r="G201" s="20"/>
      <c r="H201" s="20"/>
      <c r="I201" s="21"/>
      <c r="J201" s="21"/>
      <c r="K201" s="21"/>
      <c r="L201" s="21"/>
      <c r="M201" s="21"/>
      <c r="N201" s="20"/>
      <c r="O201" s="20"/>
      <c r="P201" s="20"/>
      <c r="Q201" s="21"/>
      <c r="R201" s="21"/>
      <c r="S201" s="21"/>
      <c r="T201" s="21"/>
    </row>
    <row r="202" spans="1:20" s="4" customFormat="1" ht="15" customHeight="1">
      <c r="A202" s="18"/>
      <c r="D202" s="19"/>
      <c r="E202" s="23"/>
      <c r="F202" s="20"/>
      <c r="G202" s="20"/>
      <c r="H202" s="20"/>
      <c r="I202" s="21"/>
      <c r="J202" s="21"/>
      <c r="K202" s="21"/>
      <c r="L202" s="21"/>
      <c r="M202" s="21"/>
      <c r="N202" s="20"/>
      <c r="O202" s="20"/>
      <c r="P202" s="20"/>
      <c r="Q202" s="21"/>
      <c r="R202" s="21"/>
      <c r="S202" s="21"/>
      <c r="T202" s="21"/>
    </row>
    <row r="203" spans="1:20" s="4" customFormat="1" ht="15" customHeight="1">
      <c r="A203" s="18"/>
      <c r="D203" s="19"/>
      <c r="E203" s="23"/>
      <c r="F203" s="20"/>
      <c r="G203" s="20"/>
      <c r="H203" s="20"/>
      <c r="I203" s="21"/>
      <c r="J203" s="21"/>
      <c r="K203" s="21"/>
      <c r="L203" s="21"/>
      <c r="M203" s="21"/>
      <c r="N203" s="20"/>
      <c r="O203" s="20"/>
      <c r="P203" s="20"/>
      <c r="Q203" s="21"/>
      <c r="R203" s="21"/>
      <c r="S203" s="21"/>
      <c r="T203" s="21"/>
    </row>
    <row r="204" spans="1:20" s="4" customFormat="1" ht="15" customHeight="1">
      <c r="A204" s="18"/>
      <c r="D204" s="19"/>
      <c r="E204" s="23"/>
      <c r="F204" s="20"/>
      <c r="G204" s="20"/>
      <c r="H204" s="20"/>
      <c r="I204" s="21"/>
      <c r="J204" s="21"/>
      <c r="K204" s="21"/>
      <c r="L204" s="21"/>
      <c r="M204" s="21"/>
      <c r="N204" s="20"/>
      <c r="O204" s="20"/>
      <c r="P204" s="20"/>
      <c r="Q204" s="21"/>
      <c r="R204" s="21"/>
      <c r="S204" s="21"/>
      <c r="T204" s="21"/>
    </row>
    <row r="205" spans="1:20" s="4" customFormat="1" ht="15" customHeight="1">
      <c r="A205" s="18"/>
      <c r="D205" s="19"/>
      <c r="E205" s="23"/>
      <c r="F205" s="20"/>
      <c r="G205" s="20"/>
      <c r="H205" s="20"/>
      <c r="I205" s="21"/>
      <c r="J205" s="21"/>
      <c r="K205" s="21"/>
      <c r="L205" s="21"/>
      <c r="M205" s="21"/>
      <c r="N205" s="20"/>
      <c r="O205" s="20"/>
      <c r="P205" s="20"/>
      <c r="Q205" s="21"/>
      <c r="R205" s="21"/>
      <c r="S205" s="21"/>
      <c r="T205" s="21"/>
    </row>
    <row r="206" spans="1:20" s="4" customFormat="1" ht="15" customHeight="1">
      <c r="A206" s="18"/>
      <c r="D206" s="19"/>
      <c r="E206" s="23"/>
      <c r="F206" s="20"/>
      <c r="G206" s="20"/>
      <c r="H206" s="20"/>
      <c r="I206" s="21"/>
      <c r="J206" s="21"/>
      <c r="K206" s="21"/>
      <c r="L206" s="21"/>
      <c r="M206" s="21"/>
      <c r="N206" s="20"/>
      <c r="O206" s="20"/>
      <c r="P206" s="20"/>
      <c r="Q206" s="21"/>
      <c r="R206" s="21"/>
      <c r="S206" s="21"/>
      <c r="T206" s="21"/>
    </row>
    <row r="207" spans="1:20" s="4" customFormat="1" ht="15" customHeight="1">
      <c r="A207" s="18"/>
      <c r="D207" s="19"/>
      <c r="E207" s="23"/>
      <c r="F207" s="20"/>
      <c r="G207" s="20"/>
      <c r="H207" s="20"/>
      <c r="I207" s="21"/>
      <c r="J207" s="21"/>
      <c r="K207" s="21"/>
      <c r="L207" s="21"/>
      <c r="M207" s="21"/>
      <c r="N207" s="20"/>
      <c r="O207" s="20"/>
      <c r="P207" s="20"/>
      <c r="Q207" s="21"/>
      <c r="R207" s="21"/>
      <c r="S207" s="21"/>
      <c r="T207" s="21"/>
    </row>
    <row r="208" spans="1:20" s="4" customFormat="1" ht="15" customHeight="1">
      <c r="A208" s="18"/>
      <c r="D208" s="19"/>
      <c r="E208" s="23"/>
      <c r="F208" s="20"/>
      <c r="G208" s="20"/>
      <c r="H208" s="20"/>
      <c r="I208" s="21"/>
      <c r="J208" s="21"/>
      <c r="K208" s="21"/>
      <c r="L208" s="21"/>
      <c r="M208" s="21"/>
      <c r="N208" s="20"/>
      <c r="O208" s="20"/>
      <c r="P208" s="20"/>
      <c r="Q208" s="21"/>
      <c r="R208" s="21"/>
      <c r="S208" s="21"/>
      <c r="T208" s="21"/>
    </row>
    <row r="209" spans="1:20" s="4" customFormat="1" ht="15" customHeight="1">
      <c r="A209" s="18"/>
      <c r="D209" s="19"/>
      <c r="E209" s="23"/>
      <c r="F209" s="20"/>
      <c r="G209" s="20"/>
      <c r="H209" s="20"/>
      <c r="I209" s="21"/>
      <c r="J209" s="21"/>
      <c r="K209" s="21"/>
      <c r="L209" s="21"/>
      <c r="M209" s="21"/>
      <c r="N209" s="20"/>
      <c r="O209" s="20"/>
      <c r="P209" s="20"/>
      <c r="Q209" s="21"/>
      <c r="R209" s="21"/>
      <c r="S209" s="21"/>
      <c r="T209" s="21"/>
    </row>
    <row r="210" spans="1:20" s="4" customFormat="1" ht="15" customHeight="1">
      <c r="A210" s="18"/>
      <c r="D210" s="19"/>
      <c r="E210" s="23"/>
      <c r="F210" s="20"/>
      <c r="G210" s="20"/>
      <c r="H210" s="20"/>
      <c r="I210" s="21"/>
      <c r="J210" s="21"/>
      <c r="K210" s="21"/>
      <c r="L210" s="21"/>
      <c r="M210" s="21"/>
      <c r="N210" s="20"/>
      <c r="O210" s="20"/>
      <c r="P210" s="20"/>
      <c r="Q210" s="21"/>
      <c r="R210" s="21"/>
      <c r="S210" s="21"/>
      <c r="T210" s="21"/>
    </row>
    <row r="211" spans="1:20" s="4" customFormat="1" ht="15" customHeight="1">
      <c r="A211" s="18"/>
      <c r="D211" s="19"/>
      <c r="E211" s="23"/>
      <c r="F211" s="20"/>
      <c r="G211" s="20"/>
      <c r="H211" s="20"/>
      <c r="I211" s="21"/>
      <c r="J211" s="21"/>
      <c r="K211" s="21"/>
      <c r="L211" s="21"/>
      <c r="M211" s="21"/>
      <c r="N211" s="20"/>
      <c r="O211" s="20"/>
      <c r="P211" s="20"/>
      <c r="Q211" s="21"/>
      <c r="R211" s="21"/>
      <c r="S211" s="21"/>
      <c r="T211" s="21"/>
    </row>
    <row r="212" spans="1:20" s="4" customFormat="1" ht="15" customHeight="1">
      <c r="A212" s="18"/>
      <c r="D212" s="19"/>
      <c r="E212" s="23"/>
      <c r="F212" s="20"/>
      <c r="G212" s="20"/>
      <c r="H212" s="20"/>
      <c r="I212" s="21"/>
      <c r="J212" s="21"/>
      <c r="K212" s="21"/>
      <c r="L212" s="21"/>
      <c r="M212" s="21"/>
      <c r="N212" s="20"/>
      <c r="O212" s="20"/>
      <c r="P212" s="20"/>
      <c r="Q212" s="21"/>
      <c r="R212" s="21"/>
      <c r="S212" s="21"/>
      <c r="T212" s="21"/>
    </row>
    <row r="213" spans="1:20" s="4" customFormat="1" ht="15" customHeight="1">
      <c r="A213" s="18"/>
      <c r="D213" s="19"/>
      <c r="E213" s="23"/>
      <c r="F213" s="20"/>
      <c r="G213" s="20"/>
      <c r="H213" s="20"/>
      <c r="I213" s="21"/>
      <c r="J213" s="21"/>
      <c r="K213" s="21"/>
      <c r="L213" s="21"/>
      <c r="M213" s="21"/>
      <c r="N213" s="20"/>
      <c r="O213" s="20"/>
      <c r="P213" s="20"/>
      <c r="Q213" s="21"/>
      <c r="R213" s="21"/>
      <c r="S213" s="21"/>
      <c r="T213" s="21"/>
    </row>
    <row r="214" spans="1:20" s="4" customFormat="1" ht="15" customHeight="1">
      <c r="A214" s="18"/>
      <c r="D214" s="19"/>
      <c r="E214" s="23"/>
      <c r="F214" s="20"/>
      <c r="G214" s="20"/>
      <c r="H214" s="20"/>
      <c r="I214" s="21"/>
      <c r="J214" s="21"/>
      <c r="K214" s="21"/>
      <c r="L214" s="21"/>
      <c r="M214" s="21"/>
      <c r="N214" s="20"/>
      <c r="O214" s="20"/>
      <c r="P214" s="20"/>
      <c r="Q214" s="21"/>
      <c r="R214" s="21"/>
      <c r="S214" s="21"/>
      <c r="T214" s="21"/>
    </row>
    <row r="215" spans="1:20" s="4" customFormat="1" ht="15" customHeight="1">
      <c r="A215" s="18"/>
      <c r="D215" s="19"/>
      <c r="E215" s="23"/>
      <c r="F215" s="20"/>
      <c r="G215" s="20"/>
      <c r="H215" s="20"/>
      <c r="I215" s="21"/>
      <c r="J215" s="21"/>
      <c r="K215" s="21"/>
      <c r="L215" s="21"/>
      <c r="M215" s="21"/>
      <c r="N215" s="20"/>
      <c r="O215" s="20"/>
      <c r="P215" s="20"/>
      <c r="Q215" s="21"/>
      <c r="R215" s="21"/>
      <c r="S215" s="21"/>
      <c r="T215" s="21"/>
    </row>
    <row r="216" spans="1:20" s="4" customFormat="1" ht="15" customHeight="1">
      <c r="A216" s="18"/>
      <c r="D216" s="19"/>
      <c r="E216" s="23"/>
      <c r="F216" s="20"/>
      <c r="G216" s="20"/>
      <c r="H216" s="20"/>
      <c r="I216" s="21"/>
      <c r="J216" s="21"/>
      <c r="K216" s="21"/>
      <c r="L216" s="21"/>
      <c r="M216" s="21"/>
      <c r="N216" s="20"/>
      <c r="O216" s="20"/>
      <c r="P216" s="20"/>
      <c r="Q216" s="21"/>
      <c r="R216" s="21"/>
      <c r="S216" s="21"/>
      <c r="T216" s="21"/>
    </row>
    <row r="217" spans="1:20" s="4" customFormat="1" ht="15" customHeight="1">
      <c r="A217" s="18"/>
      <c r="D217" s="19"/>
      <c r="E217" s="23"/>
      <c r="F217" s="20"/>
      <c r="G217" s="20"/>
      <c r="H217" s="20"/>
      <c r="I217" s="21"/>
      <c r="J217" s="21"/>
      <c r="K217" s="21"/>
      <c r="L217" s="21"/>
      <c r="M217" s="21"/>
      <c r="N217" s="20"/>
      <c r="O217" s="20"/>
      <c r="P217" s="20"/>
      <c r="Q217" s="21"/>
      <c r="R217" s="21"/>
      <c r="S217" s="21"/>
      <c r="T217" s="21"/>
    </row>
    <row r="218" spans="1:20" s="4" customFormat="1" ht="15" customHeight="1">
      <c r="A218" s="18"/>
      <c r="D218" s="19"/>
      <c r="E218" s="23"/>
      <c r="F218" s="20"/>
      <c r="G218" s="20"/>
      <c r="H218" s="20"/>
      <c r="I218" s="21"/>
      <c r="J218" s="21"/>
      <c r="K218" s="21"/>
      <c r="L218" s="21"/>
      <c r="M218" s="21"/>
      <c r="N218" s="20"/>
      <c r="O218" s="20"/>
      <c r="P218" s="20"/>
      <c r="Q218" s="21"/>
      <c r="R218" s="21"/>
      <c r="S218" s="21"/>
      <c r="T218" s="21"/>
    </row>
    <row r="219" spans="1:20" s="4" customFormat="1" ht="15" customHeight="1">
      <c r="A219" s="18"/>
      <c r="D219" s="19"/>
      <c r="E219" s="23"/>
      <c r="F219" s="20"/>
      <c r="G219" s="20"/>
      <c r="H219" s="20"/>
      <c r="I219" s="21"/>
      <c r="J219" s="21"/>
      <c r="K219" s="21"/>
      <c r="L219" s="21"/>
      <c r="M219" s="21"/>
      <c r="N219" s="20"/>
      <c r="O219" s="20"/>
      <c r="P219" s="20"/>
      <c r="Q219" s="21"/>
      <c r="R219" s="21"/>
      <c r="S219" s="21"/>
      <c r="T219" s="21"/>
    </row>
    <row r="220" spans="1:20" s="4" customFormat="1" ht="15" customHeight="1">
      <c r="A220" s="18"/>
      <c r="D220" s="19"/>
      <c r="E220" s="23"/>
      <c r="F220" s="20"/>
      <c r="G220" s="20"/>
      <c r="H220" s="20"/>
      <c r="I220" s="21"/>
      <c r="J220" s="21"/>
      <c r="K220" s="21"/>
      <c r="L220" s="21"/>
      <c r="M220" s="21"/>
      <c r="N220" s="20"/>
      <c r="O220" s="20"/>
      <c r="P220" s="20"/>
      <c r="Q220" s="21"/>
      <c r="R220" s="21"/>
      <c r="S220" s="21"/>
      <c r="T220" s="21"/>
    </row>
    <row r="221" spans="1:20" s="4" customFormat="1" ht="15" customHeight="1">
      <c r="A221" s="18"/>
      <c r="D221" s="19"/>
      <c r="E221" s="23"/>
      <c r="F221" s="20"/>
      <c r="G221" s="20"/>
      <c r="H221" s="20"/>
      <c r="I221" s="21"/>
      <c r="J221" s="21"/>
      <c r="K221" s="21"/>
      <c r="L221" s="21"/>
      <c r="M221" s="21"/>
      <c r="N221" s="20"/>
      <c r="O221" s="20"/>
      <c r="P221" s="20"/>
      <c r="Q221" s="21"/>
      <c r="R221" s="21"/>
      <c r="S221" s="21"/>
      <c r="T221" s="21"/>
    </row>
    <row r="222" spans="1:20" s="4" customFormat="1" ht="15" customHeight="1">
      <c r="A222" s="18"/>
      <c r="D222" s="19"/>
      <c r="E222" s="23"/>
      <c r="F222" s="20"/>
      <c r="G222" s="20"/>
      <c r="H222" s="20"/>
      <c r="I222" s="21"/>
      <c r="J222" s="21"/>
      <c r="K222" s="21"/>
      <c r="L222" s="21"/>
      <c r="M222" s="21"/>
      <c r="N222" s="20"/>
      <c r="O222" s="20"/>
      <c r="P222" s="20"/>
      <c r="Q222" s="21"/>
      <c r="R222" s="21"/>
      <c r="S222" s="21"/>
      <c r="T222" s="21"/>
    </row>
    <row r="223" spans="1:20" s="4" customFormat="1" ht="15" customHeight="1">
      <c r="A223" s="18"/>
      <c r="D223" s="19"/>
      <c r="E223" s="23"/>
      <c r="F223" s="20"/>
      <c r="G223" s="20"/>
      <c r="H223" s="20"/>
      <c r="I223" s="21"/>
      <c r="J223" s="21"/>
      <c r="K223" s="21"/>
      <c r="L223" s="21"/>
      <c r="M223" s="21"/>
      <c r="N223" s="20"/>
      <c r="O223" s="20"/>
      <c r="P223" s="20"/>
      <c r="Q223" s="21"/>
      <c r="R223" s="21"/>
      <c r="S223" s="21"/>
      <c r="T223" s="21"/>
    </row>
    <row r="224" spans="1:20" s="4" customFormat="1" ht="15" customHeight="1">
      <c r="A224" s="18"/>
      <c r="D224" s="19"/>
      <c r="E224" s="23"/>
      <c r="F224" s="20"/>
      <c r="G224" s="20"/>
      <c r="H224" s="20"/>
      <c r="I224" s="21"/>
      <c r="J224" s="21"/>
      <c r="K224" s="21"/>
      <c r="L224" s="21"/>
      <c r="M224" s="21"/>
      <c r="N224" s="20"/>
      <c r="O224" s="20"/>
      <c r="P224" s="20"/>
      <c r="Q224" s="21"/>
      <c r="R224" s="21"/>
      <c r="S224" s="21"/>
      <c r="T224" s="21"/>
    </row>
    <row r="225" spans="1:20" s="4" customFormat="1" ht="15" customHeight="1">
      <c r="A225" s="18"/>
      <c r="D225" s="19"/>
      <c r="E225" s="23"/>
      <c r="F225" s="20"/>
      <c r="G225" s="20"/>
      <c r="H225" s="20"/>
      <c r="I225" s="21"/>
      <c r="J225" s="21"/>
      <c r="K225" s="21"/>
      <c r="L225" s="21"/>
      <c r="M225" s="21"/>
      <c r="N225" s="20"/>
      <c r="O225" s="20"/>
      <c r="P225" s="20"/>
      <c r="Q225" s="21"/>
      <c r="R225" s="21"/>
      <c r="S225" s="21"/>
      <c r="T225" s="21"/>
    </row>
    <row r="226" spans="1:20" s="4" customFormat="1" ht="15" customHeight="1">
      <c r="A226" s="18"/>
      <c r="D226" s="19"/>
      <c r="E226" s="23"/>
      <c r="F226" s="20"/>
      <c r="G226" s="20"/>
      <c r="H226" s="20"/>
      <c r="I226" s="21"/>
      <c r="J226" s="21"/>
      <c r="K226" s="21"/>
      <c r="L226" s="21"/>
      <c r="M226" s="21"/>
      <c r="N226" s="20"/>
      <c r="O226" s="20"/>
      <c r="P226" s="20"/>
      <c r="Q226" s="21"/>
      <c r="R226" s="21"/>
      <c r="S226" s="21"/>
      <c r="T226" s="21"/>
    </row>
    <row r="227" spans="1:20" s="4" customFormat="1" ht="15" customHeight="1">
      <c r="A227" s="18"/>
      <c r="D227" s="19"/>
      <c r="E227" s="23"/>
      <c r="F227" s="20"/>
      <c r="G227" s="20"/>
      <c r="H227" s="20"/>
      <c r="I227" s="21"/>
      <c r="J227" s="21"/>
      <c r="K227" s="21"/>
      <c r="L227" s="21"/>
      <c r="M227" s="21"/>
      <c r="N227" s="20"/>
      <c r="O227" s="20"/>
      <c r="P227" s="20"/>
      <c r="Q227" s="21"/>
      <c r="R227" s="21"/>
      <c r="S227" s="21"/>
      <c r="T227" s="21"/>
    </row>
    <row r="228" spans="1:20" s="4" customFormat="1" ht="15" customHeight="1">
      <c r="A228" s="18"/>
      <c r="D228" s="19"/>
      <c r="E228" s="23"/>
      <c r="F228" s="20"/>
      <c r="G228" s="20"/>
      <c r="H228" s="20"/>
      <c r="I228" s="21"/>
      <c r="J228" s="21"/>
      <c r="K228" s="21"/>
      <c r="L228" s="21"/>
      <c r="M228" s="21"/>
      <c r="N228" s="20"/>
      <c r="O228" s="20"/>
      <c r="P228" s="20"/>
      <c r="Q228" s="21"/>
      <c r="R228" s="21"/>
      <c r="S228" s="21"/>
      <c r="T228" s="21"/>
    </row>
    <row r="229" spans="1:20" s="4" customFormat="1" ht="15" customHeight="1">
      <c r="A229" s="18"/>
      <c r="D229" s="19"/>
      <c r="E229" s="23"/>
      <c r="F229" s="20"/>
      <c r="G229" s="20"/>
      <c r="H229" s="20"/>
      <c r="I229" s="21"/>
      <c r="J229" s="21"/>
      <c r="K229" s="21"/>
      <c r="L229" s="21"/>
      <c r="M229" s="21"/>
      <c r="N229" s="20"/>
      <c r="O229" s="20"/>
      <c r="P229" s="20"/>
      <c r="Q229" s="21"/>
      <c r="R229" s="21"/>
      <c r="S229" s="21"/>
      <c r="T229" s="21"/>
    </row>
    <row r="230" spans="1:20" s="4" customFormat="1" ht="15" customHeight="1">
      <c r="A230" s="18"/>
      <c r="D230" s="19"/>
      <c r="E230" s="23"/>
      <c r="F230" s="20"/>
      <c r="G230" s="20"/>
      <c r="H230" s="20"/>
      <c r="I230" s="21"/>
      <c r="J230" s="21"/>
      <c r="K230" s="21"/>
      <c r="L230" s="21"/>
      <c r="M230" s="21"/>
      <c r="N230" s="20"/>
      <c r="O230" s="20"/>
      <c r="P230" s="20"/>
      <c r="Q230" s="21"/>
      <c r="R230" s="21"/>
      <c r="S230" s="21"/>
      <c r="T230" s="21"/>
    </row>
    <row r="231" spans="1:20" s="4" customFormat="1" ht="15" customHeight="1">
      <c r="A231" s="18"/>
      <c r="D231" s="19"/>
      <c r="E231" s="23"/>
      <c r="F231" s="20"/>
      <c r="G231" s="20"/>
      <c r="H231" s="20"/>
      <c r="I231" s="21"/>
      <c r="J231" s="21"/>
      <c r="K231" s="21"/>
      <c r="L231" s="21"/>
      <c r="M231" s="21"/>
      <c r="N231" s="20"/>
      <c r="O231" s="20"/>
      <c r="P231" s="20"/>
      <c r="Q231" s="21"/>
      <c r="R231" s="21"/>
      <c r="S231" s="21"/>
      <c r="T231" s="21"/>
    </row>
    <row r="232" spans="1:20" s="4" customFormat="1" ht="15" customHeight="1">
      <c r="A232" s="18"/>
      <c r="D232" s="19"/>
      <c r="E232" s="23"/>
      <c r="F232" s="20"/>
      <c r="G232" s="20"/>
      <c r="H232" s="20"/>
      <c r="I232" s="21"/>
      <c r="J232" s="21"/>
      <c r="K232" s="21"/>
      <c r="L232" s="21"/>
      <c r="M232" s="21"/>
      <c r="N232" s="20"/>
      <c r="O232" s="20"/>
      <c r="P232" s="20"/>
      <c r="Q232" s="21"/>
      <c r="R232" s="21"/>
      <c r="S232" s="21"/>
      <c r="T232" s="21"/>
    </row>
    <row r="233" spans="1:20" s="4" customFormat="1" ht="15" customHeight="1">
      <c r="A233" s="18"/>
      <c r="D233" s="19"/>
      <c r="E233" s="23"/>
      <c r="F233" s="20"/>
      <c r="G233" s="20"/>
      <c r="H233" s="20"/>
      <c r="I233" s="21"/>
      <c r="J233" s="21"/>
      <c r="K233" s="21"/>
      <c r="L233" s="21"/>
      <c r="M233" s="21"/>
      <c r="N233" s="20"/>
      <c r="O233" s="20"/>
      <c r="P233" s="20"/>
      <c r="Q233" s="21"/>
      <c r="R233" s="21"/>
      <c r="S233" s="21"/>
      <c r="T233" s="21"/>
    </row>
    <row r="234" spans="1:20" s="4" customFormat="1" ht="15" customHeight="1">
      <c r="A234" s="18"/>
      <c r="D234" s="19"/>
      <c r="E234" s="23"/>
      <c r="F234" s="20"/>
      <c r="G234" s="20"/>
      <c r="H234" s="20"/>
      <c r="I234" s="21"/>
      <c r="J234" s="21"/>
      <c r="K234" s="21"/>
      <c r="L234" s="21"/>
      <c r="M234" s="21"/>
      <c r="N234" s="20"/>
      <c r="O234" s="20"/>
      <c r="P234" s="20"/>
      <c r="Q234" s="21"/>
      <c r="R234" s="21"/>
      <c r="S234" s="21"/>
      <c r="T234" s="21"/>
    </row>
    <row r="235" spans="1:26" s="4" customFormat="1" ht="15" customHeight="1">
      <c r="A235" s="18"/>
      <c r="D235" s="19"/>
      <c r="E235" s="23"/>
      <c r="F235" s="20"/>
      <c r="G235" s="20"/>
      <c r="H235" s="20"/>
      <c r="I235" s="21"/>
      <c r="J235" s="21"/>
      <c r="K235" s="21"/>
      <c r="L235" s="21"/>
      <c r="M235" s="21"/>
      <c r="N235" s="20"/>
      <c r="O235" s="20"/>
      <c r="P235" s="20"/>
      <c r="Q235" s="21"/>
      <c r="R235" s="21"/>
      <c r="S235" s="21"/>
      <c r="T235" s="21"/>
      <c r="X235" s="1"/>
      <c r="Y235" s="1"/>
      <c r="Z235" s="1"/>
    </row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</sheetData>
  <sheetProtection/>
  <mergeCells count="16">
    <mergeCell ref="J3:L3"/>
    <mergeCell ref="G3:I3"/>
    <mergeCell ref="E2:E4"/>
    <mergeCell ref="A2:A4"/>
    <mergeCell ref="C2:D4"/>
    <mergeCell ref="B2:B4"/>
    <mergeCell ref="F2:L2"/>
    <mergeCell ref="Y2:Y4"/>
    <mergeCell ref="X2:X4"/>
    <mergeCell ref="Z2:Z4"/>
    <mergeCell ref="W2:W4"/>
    <mergeCell ref="O3:Q3"/>
    <mergeCell ref="R3:T3"/>
    <mergeCell ref="N2:T2"/>
    <mergeCell ref="U2:U4"/>
    <mergeCell ref="V2:V4"/>
  </mergeCells>
  <printOptions horizontalCentered="1"/>
  <pageMargins left="0.1968503937007874" right="0.1968503937007874" top="0.5905511811023623" bottom="0.1968503937007874" header="0.31496062992125984" footer="0.5118110236220472"/>
  <pageSetup fitToHeight="0" fitToWidth="1" horizontalDpi="300" verticalDpi="300" orientation="landscape" paperSize="9" scale="40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Z240"/>
  <sheetViews>
    <sheetView zoomScaleSheetLayoutView="50" zoomScalePageLayoutView="0" workbookViewId="0" topLeftCell="B1">
      <pane xSplit="3" ySplit="4" topLeftCell="N5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N5" sqref="N5"/>
    </sheetView>
  </sheetViews>
  <sheetFormatPr defaultColWidth="9.00390625" defaultRowHeight="13.5"/>
  <cols>
    <col min="1" max="1" width="4.625" style="5" hidden="1" customWidth="1"/>
    <col min="2" max="2" width="8.375" style="4" customWidth="1"/>
    <col min="3" max="3" width="4.50390625" style="4" bestFit="1" customWidth="1"/>
    <col min="4" max="4" width="38.625" style="2" customWidth="1"/>
    <col min="5" max="5" width="9.25390625" style="77" bestFit="1" customWidth="1"/>
    <col min="6" max="6" width="6.75390625" style="15" customWidth="1"/>
    <col min="7" max="8" width="13.375" style="15" customWidth="1"/>
    <col min="9" max="9" width="13.375" style="3" customWidth="1"/>
    <col min="10" max="10" width="13.00390625" style="3" customWidth="1"/>
    <col min="11" max="11" width="12.25390625" style="3" customWidth="1"/>
    <col min="12" max="12" width="13.00390625" style="3" customWidth="1"/>
    <col min="13" max="13" width="3.125" style="3" customWidth="1"/>
    <col min="14" max="14" width="6.75390625" style="15" customWidth="1"/>
    <col min="15" max="16" width="13.375" style="15" customWidth="1"/>
    <col min="17" max="17" width="13.375" style="3" customWidth="1"/>
    <col min="18" max="18" width="13.00390625" style="3" customWidth="1"/>
    <col min="19" max="19" width="12.25390625" style="3" customWidth="1"/>
    <col min="20" max="20" width="13.00390625" style="3" customWidth="1"/>
    <col min="21" max="21" width="7.625" style="1" customWidth="1"/>
    <col min="22" max="22" width="9.00390625" style="1" customWidth="1"/>
    <col min="23" max="23" width="11.625" style="1" customWidth="1"/>
    <col min="24" max="16384" width="9.00390625" style="1" customWidth="1"/>
  </cols>
  <sheetData>
    <row r="1" spans="1:20" s="4" customFormat="1" ht="13.5" customHeight="1" thickBot="1">
      <c r="A1" s="18"/>
      <c r="D1" s="19"/>
      <c r="E1" s="74"/>
      <c r="F1" s="20"/>
      <c r="G1" s="20"/>
      <c r="H1" s="20"/>
      <c r="I1" s="21"/>
      <c r="J1" s="21"/>
      <c r="K1" s="21"/>
      <c r="L1" s="21"/>
      <c r="M1" s="21"/>
      <c r="N1" s="20"/>
      <c r="O1" s="20"/>
      <c r="P1" s="20"/>
      <c r="Q1" s="21"/>
      <c r="R1" s="21"/>
      <c r="S1" s="21"/>
      <c r="T1" s="21"/>
    </row>
    <row r="2" spans="1:26" s="4" customFormat="1" ht="16.5" customHeight="1" thickBot="1">
      <c r="A2" s="252"/>
      <c r="B2" s="255"/>
      <c r="C2" s="255" t="s">
        <v>18</v>
      </c>
      <c r="D2" s="256"/>
      <c r="E2" s="251" t="s">
        <v>174</v>
      </c>
      <c r="F2" s="242" t="s">
        <v>207</v>
      </c>
      <c r="G2" s="243"/>
      <c r="H2" s="243"/>
      <c r="I2" s="243"/>
      <c r="J2" s="243"/>
      <c r="K2" s="243"/>
      <c r="L2" s="244"/>
      <c r="M2" s="17"/>
      <c r="N2" s="242" t="s">
        <v>344</v>
      </c>
      <c r="O2" s="243"/>
      <c r="P2" s="243"/>
      <c r="Q2" s="243"/>
      <c r="R2" s="243"/>
      <c r="S2" s="243"/>
      <c r="T2" s="244"/>
      <c r="U2" s="248" t="s">
        <v>7</v>
      </c>
      <c r="V2" s="248" t="s">
        <v>1</v>
      </c>
      <c r="W2" s="234" t="s">
        <v>19</v>
      </c>
      <c r="X2" s="229" t="s">
        <v>338</v>
      </c>
      <c r="Y2" s="227" t="s">
        <v>339</v>
      </c>
      <c r="Z2" s="231" t="s">
        <v>340</v>
      </c>
    </row>
    <row r="3" spans="1:26" s="4" customFormat="1" ht="16.5" customHeight="1">
      <c r="A3" s="253"/>
      <c r="B3" s="255"/>
      <c r="C3" s="257"/>
      <c r="D3" s="256"/>
      <c r="E3" s="251"/>
      <c r="F3" s="26"/>
      <c r="G3" s="237" t="s">
        <v>17</v>
      </c>
      <c r="H3" s="238"/>
      <c r="I3" s="239"/>
      <c r="J3" s="240" t="s">
        <v>16</v>
      </c>
      <c r="K3" s="240"/>
      <c r="L3" s="241"/>
      <c r="M3" s="31"/>
      <c r="N3" s="26"/>
      <c r="O3" s="237" t="s">
        <v>17</v>
      </c>
      <c r="P3" s="238"/>
      <c r="Q3" s="239"/>
      <c r="R3" s="240" t="s">
        <v>16</v>
      </c>
      <c r="S3" s="240"/>
      <c r="T3" s="241"/>
      <c r="U3" s="246"/>
      <c r="V3" s="249"/>
      <c r="W3" s="259"/>
      <c r="X3" s="230"/>
      <c r="Y3" s="228"/>
      <c r="Z3" s="232"/>
    </row>
    <row r="4" spans="1:26" s="18" customFormat="1" ht="16.5" customHeight="1" thickBot="1">
      <c r="A4" s="254"/>
      <c r="B4" s="255"/>
      <c r="C4" s="256"/>
      <c r="D4" s="256"/>
      <c r="E4" s="251"/>
      <c r="F4" s="40" t="s">
        <v>2</v>
      </c>
      <c r="G4" s="41" t="s">
        <v>0</v>
      </c>
      <c r="H4" s="42" t="s">
        <v>6</v>
      </c>
      <c r="I4" s="43" t="s">
        <v>5</v>
      </c>
      <c r="J4" s="44" t="s">
        <v>0</v>
      </c>
      <c r="K4" s="45" t="s">
        <v>6</v>
      </c>
      <c r="L4" s="46" t="s">
        <v>5</v>
      </c>
      <c r="M4" s="31"/>
      <c r="N4" s="40" t="s">
        <v>2</v>
      </c>
      <c r="O4" s="41" t="s">
        <v>0</v>
      </c>
      <c r="P4" s="42" t="s">
        <v>6</v>
      </c>
      <c r="Q4" s="43" t="s">
        <v>5</v>
      </c>
      <c r="R4" s="44" t="s">
        <v>0</v>
      </c>
      <c r="S4" s="45" t="s">
        <v>6</v>
      </c>
      <c r="T4" s="46" t="s">
        <v>5</v>
      </c>
      <c r="U4" s="261"/>
      <c r="V4" s="258"/>
      <c r="W4" s="260"/>
      <c r="X4" s="230"/>
      <c r="Y4" s="228"/>
      <c r="Z4" s="233"/>
    </row>
    <row r="5" spans="1:26" s="4" customFormat="1" ht="27" customHeight="1" thickTop="1">
      <c r="A5" s="16"/>
      <c r="B5" s="33" t="s">
        <v>255</v>
      </c>
      <c r="C5" s="34">
        <v>1</v>
      </c>
      <c r="D5" s="35" t="s">
        <v>22</v>
      </c>
      <c r="E5" s="75"/>
      <c r="F5" s="47"/>
      <c r="G5" s="48"/>
      <c r="H5" s="49"/>
      <c r="I5" s="52">
        <f>IF(AND(G5&gt;0,H5&gt;0),H5/G5,0)</f>
        <v>0</v>
      </c>
      <c r="J5" s="50"/>
      <c r="K5" s="51"/>
      <c r="L5" s="52">
        <f>IF(AND(J5&gt;0,K5&gt;0),K5/J5,0)</f>
        <v>0</v>
      </c>
      <c r="M5" s="32"/>
      <c r="N5" s="47"/>
      <c r="O5" s="48"/>
      <c r="P5" s="49"/>
      <c r="Q5" s="52">
        <f>IF(AND(O5&gt;0,P5&gt;0),P5/O5,0)</f>
        <v>0</v>
      </c>
      <c r="R5" s="50"/>
      <c r="S5" s="51"/>
      <c r="T5" s="52">
        <f>IF(AND(R5&gt;0,S5&gt;0),S5/R5,0)</f>
        <v>0</v>
      </c>
      <c r="U5" s="53"/>
      <c r="V5" s="54"/>
      <c r="W5" s="161"/>
      <c r="X5" s="149"/>
      <c r="Y5" s="150"/>
      <c r="Z5" s="151"/>
    </row>
    <row r="6" spans="1:26" s="4" customFormat="1" ht="27" customHeight="1">
      <c r="A6" s="16"/>
      <c r="B6" s="33" t="s">
        <v>21</v>
      </c>
      <c r="C6" s="34">
        <v>2</v>
      </c>
      <c r="D6" s="35" t="s">
        <v>23</v>
      </c>
      <c r="E6" s="75"/>
      <c r="F6" s="55"/>
      <c r="G6" s="56"/>
      <c r="H6" s="57"/>
      <c r="I6" s="60">
        <f aca="true" t="shared" si="0" ref="I6:I69">IF(AND(G6&gt;0,H6&gt;0),H6/G6,0)</f>
        <v>0</v>
      </c>
      <c r="J6" s="58"/>
      <c r="K6" s="59"/>
      <c r="L6" s="60">
        <f aca="true" t="shared" si="1" ref="L6:L69">IF(AND(J6&gt;0,K6&gt;0),K6/J6,0)</f>
        <v>0</v>
      </c>
      <c r="M6" s="32"/>
      <c r="N6" s="55"/>
      <c r="O6" s="56"/>
      <c r="P6" s="57"/>
      <c r="Q6" s="60">
        <f aca="true" t="shared" si="2" ref="Q6:Q69">IF(AND(O6&gt;0,P6&gt;0),P6/O6,0)</f>
        <v>0</v>
      </c>
      <c r="R6" s="58"/>
      <c r="S6" s="59"/>
      <c r="T6" s="60">
        <f aca="true" t="shared" si="3" ref="T6:T69">IF(AND(R6&gt;0,S6&gt;0),S6/R6,0)</f>
        <v>0</v>
      </c>
      <c r="U6" s="61"/>
      <c r="V6" s="62"/>
      <c r="W6" s="162"/>
      <c r="X6" s="152"/>
      <c r="Y6" s="153"/>
      <c r="Z6" s="154"/>
    </row>
    <row r="7" spans="1:26" s="4" customFormat="1" ht="27" customHeight="1">
      <c r="A7" s="16"/>
      <c r="B7" s="33" t="s">
        <v>255</v>
      </c>
      <c r="C7" s="34">
        <v>3</v>
      </c>
      <c r="D7" s="35" t="s">
        <v>24</v>
      </c>
      <c r="E7" s="75"/>
      <c r="F7" s="55"/>
      <c r="G7" s="56"/>
      <c r="H7" s="57"/>
      <c r="I7" s="60">
        <f t="shared" si="0"/>
        <v>0</v>
      </c>
      <c r="J7" s="58"/>
      <c r="K7" s="59"/>
      <c r="L7" s="60">
        <f t="shared" si="1"/>
        <v>0</v>
      </c>
      <c r="M7" s="32"/>
      <c r="N7" s="55"/>
      <c r="O7" s="56"/>
      <c r="P7" s="57"/>
      <c r="Q7" s="60">
        <f t="shared" si="2"/>
        <v>0</v>
      </c>
      <c r="R7" s="58"/>
      <c r="S7" s="59"/>
      <c r="T7" s="60">
        <f t="shared" si="3"/>
        <v>0</v>
      </c>
      <c r="U7" s="61"/>
      <c r="V7" s="62"/>
      <c r="W7" s="162"/>
      <c r="X7" s="152"/>
      <c r="Y7" s="153"/>
      <c r="Z7" s="154"/>
    </row>
    <row r="8" spans="1:26" s="4" customFormat="1" ht="27" customHeight="1">
      <c r="A8" s="16"/>
      <c r="B8" s="33" t="s">
        <v>21</v>
      </c>
      <c r="C8" s="34">
        <v>4</v>
      </c>
      <c r="D8" s="36" t="s">
        <v>256</v>
      </c>
      <c r="E8" s="90">
        <v>2</v>
      </c>
      <c r="F8" s="129"/>
      <c r="G8" s="130"/>
      <c r="H8" s="131"/>
      <c r="I8" s="60">
        <f t="shared" si="0"/>
        <v>0</v>
      </c>
      <c r="J8" s="58"/>
      <c r="K8" s="59"/>
      <c r="L8" s="60">
        <f t="shared" si="1"/>
        <v>0</v>
      </c>
      <c r="M8" s="32"/>
      <c r="N8" s="129"/>
      <c r="O8" s="130"/>
      <c r="P8" s="131"/>
      <c r="Q8" s="60">
        <f t="shared" si="2"/>
        <v>0</v>
      </c>
      <c r="R8" s="58"/>
      <c r="S8" s="59"/>
      <c r="T8" s="60">
        <f t="shared" si="3"/>
        <v>0</v>
      </c>
      <c r="U8" s="61"/>
      <c r="V8" s="63" t="s">
        <v>259</v>
      </c>
      <c r="W8" s="163" t="s">
        <v>260</v>
      </c>
      <c r="X8" s="152"/>
      <c r="Y8" s="153"/>
      <c r="Z8" s="154"/>
    </row>
    <row r="9" spans="1:26" s="4" customFormat="1" ht="27" customHeight="1">
      <c r="A9" s="16"/>
      <c r="B9" s="33" t="s">
        <v>255</v>
      </c>
      <c r="C9" s="34">
        <v>5</v>
      </c>
      <c r="D9" s="36" t="s">
        <v>25</v>
      </c>
      <c r="E9" s="75"/>
      <c r="F9" s="55"/>
      <c r="G9" s="56"/>
      <c r="H9" s="57"/>
      <c r="I9" s="60">
        <f t="shared" si="0"/>
        <v>0</v>
      </c>
      <c r="J9" s="58"/>
      <c r="K9" s="59"/>
      <c r="L9" s="60">
        <f t="shared" si="1"/>
        <v>0</v>
      </c>
      <c r="M9" s="32"/>
      <c r="N9" s="55"/>
      <c r="O9" s="56"/>
      <c r="P9" s="57"/>
      <c r="Q9" s="60">
        <f t="shared" si="2"/>
        <v>0</v>
      </c>
      <c r="R9" s="58"/>
      <c r="S9" s="59"/>
      <c r="T9" s="60">
        <f t="shared" si="3"/>
        <v>0</v>
      </c>
      <c r="U9" s="61"/>
      <c r="V9" s="62"/>
      <c r="W9" s="162"/>
      <c r="X9" s="152"/>
      <c r="Y9" s="153"/>
      <c r="Z9" s="154"/>
    </row>
    <row r="10" spans="1:26" s="4" customFormat="1" ht="27" customHeight="1">
      <c r="A10" s="16"/>
      <c r="B10" s="33" t="s">
        <v>21</v>
      </c>
      <c r="C10" s="34">
        <v>6</v>
      </c>
      <c r="D10" s="36" t="s">
        <v>26</v>
      </c>
      <c r="E10" s="75"/>
      <c r="F10" s="55"/>
      <c r="G10" s="56"/>
      <c r="H10" s="57"/>
      <c r="I10" s="60">
        <f t="shared" si="0"/>
        <v>0</v>
      </c>
      <c r="J10" s="58"/>
      <c r="K10" s="59"/>
      <c r="L10" s="60">
        <f t="shared" si="1"/>
        <v>0</v>
      </c>
      <c r="M10" s="32"/>
      <c r="N10" s="55"/>
      <c r="O10" s="56"/>
      <c r="P10" s="57"/>
      <c r="Q10" s="60">
        <f t="shared" si="2"/>
        <v>0</v>
      </c>
      <c r="R10" s="58"/>
      <c r="S10" s="59"/>
      <c r="T10" s="60">
        <f t="shared" si="3"/>
        <v>0</v>
      </c>
      <c r="U10" s="61"/>
      <c r="V10" s="62"/>
      <c r="W10" s="162"/>
      <c r="X10" s="152"/>
      <c r="Y10" s="153"/>
      <c r="Z10" s="154"/>
    </row>
    <row r="11" spans="1:26" s="4" customFormat="1" ht="27" customHeight="1">
      <c r="A11" s="16"/>
      <c r="B11" s="33" t="s">
        <v>255</v>
      </c>
      <c r="C11" s="34">
        <v>7</v>
      </c>
      <c r="D11" s="36" t="s">
        <v>27</v>
      </c>
      <c r="E11" s="75"/>
      <c r="F11" s="55"/>
      <c r="G11" s="56"/>
      <c r="H11" s="57"/>
      <c r="I11" s="60">
        <f t="shared" si="0"/>
        <v>0</v>
      </c>
      <c r="J11" s="58"/>
      <c r="K11" s="59"/>
      <c r="L11" s="60">
        <f t="shared" si="1"/>
        <v>0</v>
      </c>
      <c r="M11" s="32"/>
      <c r="N11" s="55"/>
      <c r="O11" s="56"/>
      <c r="P11" s="57"/>
      <c r="Q11" s="60">
        <f t="shared" si="2"/>
        <v>0</v>
      </c>
      <c r="R11" s="58"/>
      <c r="S11" s="59"/>
      <c r="T11" s="60">
        <f t="shared" si="3"/>
        <v>0</v>
      </c>
      <c r="U11" s="61"/>
      <c r="V11" s="62"/>
      <c r="W11" s="162"/>
      <c r="X11" s="152"/>
      <c r="Y11" s="153"/>
      <c r="Z11" s="154"/>
    </row>
    <row r="12" spans="1:26" s="4" customFormat="1" ht="27" customHeight="1">
      <c r="A12" s="16"/>
      <c r="B12" s="33" t="s">
        <v>21</v>
      </c>
      <c r="C12" s="34">
        <v>8</v>
      </c>
      <c r="D12" s="36" t="s">
        <v>28</v>
      </c>
      <c r="E12" s="75"/>
      <c r="F12" s="55"/>
      <c r="G12" s="56"/>
      <c r="H12" s="57"/>
      <c r="I12" s="60">
        <f t="shared" si="0"/>
        <v>0</v>
      </c>
      <c r="J12" s="58"/>
      <c r="K12" s="59"/>
      <c r="L12" s="60">
        <f t="shared" si="1"/>
        <v>0</v>
      </c>
      <c r="M12" s="32"/>
      <c r="N12" s="55"/>
      <c r="O12" s="56"/>
      <c r="P12" s="57"/>
      <c r="Q12" s="60">
        <f t="shared" si="2"/>
        <v>0</v>
      </c>
      <c r="R12" s="58"/>
      <c r="S12" s="59"/>
      <c r="T12" s="60">
        <f t="shared" si="3"/>
        <v>0</v>
      </c>
      <c r="U12" s="61"/>
      <c r="V12" s="62"/>
      <c r="W12" s="162"/>
      <c r="X12" s="152"/>
      <c r="Y12" s="153"/>
      <c r="Z12" s="154"/>
    </row>
    <row r="13" spans="1:26" s="4" customFormat="1" ht="27" customHeight="1">
      <c r="A13" s="16"/>
      <c r="B13" s="33" t="s">
        <v>255</v>
      </c>
      <c r="C13" s="34">
        <v>9</v>
      </c>
      <c r="D13" s="36" t="s">
        <v>29</v>
      </c>
      <c r="E13" s="75"/>
      <c r="F13" s="55"/>
      <c r="G13" s="56"/>
      <c r="H13" s="57"/>
      <c r="I13" s="60">
        <f t="shared" si="0"/>
        <v>0</v>
      </c>
      <c r="J13" s="58"/>
      <c r="K13" s="59"/>
      <c r="L13" s="60">
        <f t="shared" si="1"/>
        <v>0</v>
      </c>
      <c r="M13" s="32"/>
      <c r="N13" s="55"/>
      <c r="O13" s="56"/>
      <c r="P13" s="57"/>
      <c r="Q13" s="60">
        <f t="shared" si="2"/>
        <v>0</v>
      </c>
      <c r="R13" s="58"/>
      <c r="S13" s="59"/>
      <c r="T13" s="60">
        <f t="shared" si="3"/>
        <v>0</v>
      </c>
      <c r="U13" s="61"/>
      <c r="V13" s="62"/>
      <c r="W13" s="162"/>
      <c r="X13" s="152"/>
      <c r="Y13" s="153"/>
      <c r="Z13" s="154"/>
    </row>
    <row r="14" spans="1:26" s="4" customFormat="1" ht="27" customHeight="1">
      <c r="A14" s="16"/>
      <c r="B14" s="33" t="s">
        <v>21</v>
      </c>
      <c r="C14" s="34">
        <v>10</v>
      </c>
      <c r="D14" s="36" t="s">
        <v>30</v>
      </c>
      <c r="E14" s="75"/>
      <c r="F14" s="55"/>
      <c r="G14" s="56"/>
      <c r="H14" s="57"/>
      <c r="I14" s="60">
        <f t="shared" si="0"/>
        <v>0</v>
      </c>
      <c r="J14" s="58"/>
      <c r="K14" s="59"/>
      <c r="L14" s="60">
        <f t="shared" si="1"/>
        <v>0</v>
      </c>
      <c r="M14" s="32"/>
      <c r="N14" s="55"/>
      <c r="O14" s="56"/>
      <c r="P14" s="57"/>
      <c r="Q14" s="60">
        <f t="shared" si="2"/>
        <v>0</v>
      </c>
      <c r="R14" s="58"/>
      <c r="S14" s="59"/>
      <c r="T14" s="60">
        <f t="shared" si="3"/>
        <v>0</v>
      </c>
      <c r="U14" s="61"/>
      <c r="V14" s="62"/>
      <c r="W14" s="162"/>
      <c r="X14" s="152"/>
      <c r="Y14" s="153"/>
      <c r="Z14" s="154"/>
    </row>
    <row r="15" spans="1:26" s="4" customFormat="1" ht="27" customHeight="1">
      <c r="A15" s="16"/>
      <c r="B15" s="33" t="s">
        <v>255</v>
      </c>
      <c r="C15" s="34">
        <v>11</v>
      </c>
      <c r="D15" s="36" t="s">
        <v>31</v>
      </c>
      <c r="E15" s="75"/>
      <c r="F15" s="55"/>
      <c r="G15" s="56"/>
      <c r="H15" s="57"/>
      <c r="I15" s="60">
        <f t="shared" si="0"/>
        <v>0</v>
      </c>
      <c r="J15" s="58"/>
      <c r="K15" s="59"/>
      <c r="L15" s="60">
        <f t="shared" si="1"/>
        <v>0</v>
      </c>
      <c r="M15" s="32"/>
      <c r="N15" s="55"/>
      <c r="O15" s="56"/>
      <c r="P15" s="57"/>
      <c r="Q15" s="60">
        <f t="shared" si="2"/>
        <v>0</v>
      </c>
      <c r="R15" s="58"/>
      <c r="S15" s="59"/>
      <c r="T15" s="60">
        <f t="shared" si="3"/>
        <v>0</v>
      </c>
      <c r="U15" s="61"/>
      <c r="V15" s="62"/>
      <c r="W15" s="162"/>
      <c r="X15" s="152"/>
      <c r="Y15" s="153"/>
      <c r="Z15" s="154"/>
    </row>
    <row r="16" spans="1:26" s="4" customFormat="1" ht="27" customHeight="1">
      <c r="A16" s="16"/>
      <c r="B16" s="33" t="s">
        <v>21</v>
      </c>
      <c r="C16" s="34">
        <v>12</v>
      </c>
      <c r="D16" s="35" t="s">
        <v>32</v>
      </c>
      <c r="E16" s="75"/>
      <c r="F16" s="55"/>
      <c r="G16" s="56"/>
      <c r="H16" s="57"/>
      <c r="I16" s="60">
        <f t="shared" si="0"/>
        <v>0</v>
      </c>
      <c r="J16" s="58"/>
      <c r="K16" s="59"/>
      <c r="L16" s="60">
        <f t="shared" si="1"/>
        <v>0</v>
      </c>
      <c r="M16" s="32"/>
      <c r="N16" s="55"/>
      <c r="O16" s="56"/>
      <c r="P16" s="57"/>
      <c r="Q16" s="60">
        <f t="shared" si="2"/>
        <v>0</v>
      </c>
      <c r="R16" s="58"/>
      <c r="S16" s="59"/>
      <c r="T16" s="60">
        <f t="shared" si="3"/>
        <v>0</v>
      </c>
      <c r="U16" s="61"/>
      <c r="V16" s="62"/>
      <c r="W16" s="162"/>
      <c r="X16" s="152"/>
      <c r="Y16" s="153"/>
      <c r="Z16" s="154"/>
    </row>
    <row r="17" spans="1:26" s="4" customFormat="1" ht="27" customHeight="1">
      <c r="A17" s="16"/>
      <c r="B17" s="33" t="s">
        <v>255</v>
      </c>
      <c r="C17" s="34">
        <v>13</v>
      </c>
      <c r="D17" s="37" t="s">
        <v>33</v>
      </c>
      <c r="E17" s="75"/>
      <c r="F17" s="55"/>
      <c r="G17" s="56"/>
      <c r="H17" s="57"/>
      <c r="I17" s="60">
        <f t="shared" si="0"/>
        <v>0</v>
      </c>
      <c r="J17" s="58"/>
      <c r="K17" s="59"/>
      <c r="L17" s="60">
        <f t="shared" si="1"/>
        <v>0</v>
      </c>
      <c r="M17" s="32"/>
      <c r="N17" s="55"/>
      <c r="O17" s="56"/>
      <c r="P17" s="57"/>
      <c r="Q17" s="60">
        <f t="shared" si="2"/>
        <v>0</v>
      </c>
      <c r="R17" s="58"/>
      <c r="S17" s="59"/>
      <c r="T17" s="60">
        <f t="shared" si="3"/>
        <v>0</v>
      </c>
      <c r="U17" s="61"/>
      <c r="V17" s="62"/>
      <c r="W17" s="162"/>
      <c r="X17" s="152"/>
      <c r="Y17" s="153"/>
      <c r="Z17" s="154"/>
    </row>
    <row r="18" spans="1:26" s="4" customFormat="1" ht="27" customHeight="1">
      <c r="A18" s="16"/>
      <c r="B18" s="33" t="s">
        <v>21</v>
      </c>
      <c r="C18" s="34">
        <v>14</v>
      </c>
      <c r="D18" s="38" t="s">
        <v>34</v>
      </c>
      <c r="E18" s="75"/>
      <c r="F18" s="55"/>
      <c r="G18" s="56"/>
      <c r="H18" s="57"/>
      <c r="I18" s="60">
        <f t="shared" si="0"/>
        <v>0</v>
      </c>
      <c r="J18" s="58"/>
      <c r="K18" s="59"/>
      <c r="L18" s="60">
        <f t="shared" si="1"/>
        <v>0</v>
      </c>
      <c r="M18" s="32"/>
      <c r="N18" s="55"/>
      <c r="O18" s="56"/>
      <c r="P18" s="57"/>
      <c r="Q18" s="60">
        <f t="shared" si="2"/>
        <v>0</v>
      </c>
      <c r="R18" s="58"/>
      <c r="S18" s="59"/>
      <c r="T18" s="60">
        <f t="shared" si="3"/>
        <v>0</v>
      </c>
      <c r="U18" s="61"/>
      <c r="V18" s="62"/>
      <c r="W18" s="162"/>
      <c r="X18" s="152"/>
      <c r="Y18" s="153"/>
      <c r="Z18" s="154"/>
    </row>
    <row r="19" spans="1:26" s="4" customFormat="1" ht="27" customHeight="1">
      <c r="A19" s="16"/>
      <c r="B19" s="33" t="s">
        <v>255</v>
      </c>
      <c r="C19" s="34">
        <v>15</v>
      </c>
      <c r="D19" s="38" t="s">
        <v>35</v>
      </c>
      <c r="E19" s="75"/>
      <c r="F19" s="55"/>
      <c r="G19" s="56"/>
      <c r="H19" s="57"/>
      <c r="I19" s="60">
        <f t="shared" si="0"/>
        <v>0</v>
      </c>
      <c r="J19" s="58"/>
      <c r="K19" s="59"/>
      <c r="L19" s="60">
        <f t="shared" si="1"/>
        <v>0</v>
      </c>
      <c r="M19" s="32"/>
      <c r="N19" s="55"/>
      <c r="O19" s="56"/>
      <c r="P19" s="57"/>
      <c r="Q19" s="60">
        <f t="shared" si="2"/>
        <v>0</v>
      </c>
      <c r="R19" s="58"/>
      <c r="S19" s="59"/>
      <c r="T19" s="60">
        <f t="shared" si="3"/>
        <v>0</v>
      </c>
      <c r="U19" s="61"/>
      <c r="V19" s="62"/>
      <c r="W19" s="162"/>
      <c r="X19" s="152"/>
      <c r="Y19" s="153"/>
      <c r="Z19" s="154"/>
    </row>
    <row r="20" spans="1:26" s="4" customFormat="1" ht="27" customHeight="1">
      <c r="A20" s="16"/>
      <c r="B20" s="33" t="s">
        <v>21</v>
      </c>
      <c r="C20" s="34">
        <v>16</v>
      </c>
      <c r="D20" s="38" t="s">
        <v>36</v>
      </c>
      <c r="E20" s="75"/>
      <c r="F20" s="55"/>
      <c r="G20" s="56"/>
      <c r="H20" s="57"/>
      <c r="I20" s="60">
        <f t="shared" si="0"/>
        <v>0</v>
      </c>
      <c r="J20" s="58"/>
      <c r="K20" s="59"/>
      <c r="L20" s="60">
        <f t="shared" si="1"/>
        <v>0</v>
      </c>
      <c r="M20" s="32"/>
      <c r="N20" s="55"/>
      <c r="O20" s="56"/>
      <c r="P20" s="57"/>
      <c r="Q20" s="60">
        <f t="shared" si="2"/>
        <v>0</v>
      </c>
      <c r="R20" s="58"/>
      <c r="S20" s="59"/>
      <c r="T20" s="60">
        <f t="shared" si="3"/>
        <v>0</v>
      </c>
      <c r="U20" s="61"/>
      <c r="V20" s="62"/>
      <c r="W20" s="162"/>
      <c r="X20" s="152"/>
      <c r="Y20" s="153"/>
      <c r="Z20" s="154"/>
    </row>
    <row r="21" spans="1:26" s="4" customFormat="1" ht="27" customHeight="1">
      <c r="A21" s="16"/>
      <c r="B21" s="33" t="s">
        <v>255</v>
      </c>
      <c r="C21" s="34">
        <v>17</v>
      </c>
      <c r="D21" s="38" t="s">
        <v>37</v>
      </c>
      <c r="E21" s="75"/>
      <c r="F21" s="55"/>
      <c r="G21" s="56"/>
      <c r="H21" s="57"/>
      <c r="I21" s="60">
        <f t="shared" si="0"/>
        <v>0</v>
      </c>
      <c r="J21" s="58"/>
      <c r="K21" s="59"/>
      <c r="L21" s="60">
        <f t="shared" si="1"/>
        <v>0</v>
      </c>
      <c r="M21" s="32"/>
      <c r="N21" s="55"/>
      <c r="O21" s="56"/>
      <c r="P21" s="57"/>
      <c r="Q21" s="60">
        <f t="shared" si="2"/>
        <v>0</v>
      </c>
      <c r="R21" s="58"/>
      <c r="S21" s="59"/>
      <c r="T21" s="60">
        <f t="shared" si="3"/>
        <v>0</v>
      </c>
      <c r="U21" s="61"/>
      <c r="V21" s="62"/>
      <c r="W21" s="162"/>
      <c r="X21" s="152"/>
      <c r="Y21" s="153"/>
      <c r="Z21" s="154"/>
    </row>
    <row r="22" spans="1:26" s="4" customFormat="1" ht="27" customHeight="1">
      <c r="A22" s="16"/>
      <c r="B22" s="33" t="s">
        <v>21</v>
      </c>
      <c r="C22" s="34">
        <v>18</v>
      </c>
      <c r="D22" s="38" t="s">
        <v>38</v>
      </c>
      <c r="E22" s="75"/>
      <c r="F22" s="55"/>
      <c r="G22" s="56"/>
      <c r="H22" s="57"/>
      <c r="I22" s="60">
        <f t="shared" si="0"/>
        <v>0</v>
      </c>
      <c r="J22" s="58"/>
      <c r="K22" s="59"/>
      <c r="L22" s="60">
        <f t="shared" si="1"/>
        <v>0</v>
      </c>
      <c r="M22" s="32"/>
      <c r="N22" s="55"/>
      <c r="O22" s="56"/>
      <c r="P22" s="57"/>
      <c r="Q22" s="60">
        <f t="shared" si="2"/>
        <v>0</v>
      </c>
      <c r="R22" s="58"/>
      <c r="S22" s="59"/>
      <c r="T22" s="60">
        <f t="shared" si="3"/>
        <v>0</v>
      </c>
      <c r="U22" s="61"/>
      <c r="V22" s="62"/>
      <c r="W22" s="162"/>
      <c r="X22" s="152"/>
      <c r="Y22" s="153"/>
      <c r="Z22" s="154"/>
    </row>
    <row r="23" spans="1:26" s="4" customFormat="1" ht="27" customHeight="1">
      <c r="A23" s="16"/>
      <c r="B23" s="33" t="s">
        <v>255</v>
      </c>
      <c r="C23" s="34">
        <v>19</v>
      </c>
      <c r="D23" s="38" t="s">
        <v>39</v>
      </c>
      <c r="E23" s="75"/>
      <c r="F23" s="55"/>
      <c r="G23" s="56"/>
      <c r="H23" s="57"/>
      <c r="I23" s="60">
        <f t="shared" si="0"/>
        <v>0</v>
      </c>
      <c r="J23" s="58"/>
      <c r="K23" s="59"/>
      <c r="L23" s="60">
        <f t="shared" si="1"/>
        <v>0</v>
      </c>
      <c r="M23" s="32"/>
      <c r="N23" s="55"/>
      <c r="O23" s="56"/>
      <c r="P23" s="57"/>
      <c r="Q23" s="60">
        <f t="shared" si="2"/>
        <v>0</v>
      </c>
      <c r="R23" s="58"/>
      <c r="S23" s="59"/>
      <c r="T23" s="60">
        <f t="shared" si="3"/>
        <v>0</v>
      </c>
      <c r="U23" s="61"/>
      <c r="V23" s="62"/>
      <c r="W23" s="162"/>
      <c r="X23" s="152"/>
      <c r="Y23" s="153"/>
      <c r="Z23" s="154"/>
    </row>
    <row r="24" spans="1:26" s="4" customFormat="1" ht="27" customHeight="1">
      <c r="A24" s="16"/>
      <c r="B24" s="33" t="s">
        <v>21</v>
      </c>
      <c r="C24" s="34">
        <v>20</v>
      </c>
      <c r="D24" s="39" t="s">
        <v>144</v>
      </c>
      <c r="E24" s="75">
        <v>4</v>
      </c>
      <c r="F24" s="55">
        <v>5</v>
      </c>
      <c r="G24" s="99">
        <v>52</v>
      </c>
      <c r="H24" s="97">
        <v>1945750</v>
      </c>
      <c r="I24" s="60">
        <f t="shared" si="0"/>
        <v>37418.269230769234</v>
      </c>
      <c r="J24" s="97">
        <v>3906</v>
      </c>
      <c r="K24" s="98">
        <v>1945750</v>
      </c>
      <c r="L24" s="60">
        <f t="shared" si="1"/>
        <v>498.1438812083973</v>
      </c>
      <c r="M24" s="32"/>
      <c r="N24" s="55">
        <v>5</v>
      </c>
      <c r="O24" s="99">
        <v>36</v>
      </c>
      <c r="P24" s="97">
        <v>1377693</v>
      </c>
      <c r="Q24" s="60">
        <v>38269.25</v>
      </c>
      <c r="R24" s="97">
        <v>2828</v>
      </c>
      <c r="S24" s="98">
        <v>1377693</v>
      </c>
      <c r="T24" s="60">
        <v>487.1615983026874</v>
      </c>
      <c r="U24" s="61"/>
      <c r="V24" s="62"/>
      <c r="W24" s="163"/>
      <c r="X24" s="152"/>
      <c r="Y24" s="153"/>
      <c r="Z24" s="154"/>
    </row>
    <row r="25" spans="1:26" s="4" customFormat="1" ht="27" customHeight="1">
      <c r="A25" s="16"/>
      <c r="B25" s="33" t="s">
        <v>255</v>
      </c>
      <c r="C25" s="34">
        <v>21</v>
      </c>
      <c r="D25" s="24" t="s">
        <v>145</v>
      </c>
      <c r="E25" s="75"/>
      <c r="F25" s="55"/>
      <c r="G25" s="56"/>
      <c r="H25" s="57"/>
      <c r="I25" s="60">
        <f t="shared" si="0"/>
        <v>0</v>
      </c>
      <c r="J25" s="58"/>
      <c r="K25" s="59"/>
      <c r="L25" s="60">
        <f t="shared" si="1"/>
        <v>0</v>
      </c>
      <c r="M25" s="32"/>
      <c r="N25" s="55"/>
      <c r="O25" s="56"/>
      <c r="P25" s="57"/>
      <c r="Q25" s="60">
        <f t="shared" si="2"/>
        <v>0</v>
      </c>
      <c r="R25" s="58"/>
      <c r="S25" s="59"/>
      <c r="T25" s="60">
        <f t="shared" si="3"/>
        <v>0</v>
      </c>
      <c r="U25" s="64"/>
      <c r="V25" s="62"/>
      <c r="W25" s="162"/>
      <c r="X25" s="152"/>
      <c r="Y25" s="153"/>
      <c r="Z25" s="154"/>
    </row>
    <row r="26" spans="1:26" s="4" customFormat="1" ht="27" customHeight="1">
      <c r="A26" s="16"/>
      <c r="B26" s="33" t="s">
        <v>21</v>
      </c>
      <c r="C26" s="34">
        <v>22</v>
      </c>
      <c r="D26" s="24" t="s">
        <v>146</v>
      </c>
      <c r="E26" s="75"/>
      <c r="F26" s="55"/>
      <c r="G26" s="56"/>
      <c r="H26" s="57"/>
      <c r="I26" s="60">
        <f t="shared" si="0"/>
        <v>0</v>
      </c>
      <c r="J26" s="58"/>
      <c r="K26" s="59"/>
      <c r="L26" s="60">
        <f t="shared" si="1"/>
        <v>0</v>
      </c>
      <c r="M26" s="32"/>
      <c r="N26" s="55"/>
      <c r="O26" s="56"/>
      <c r="P26" s="57"/>
      <c r="Q26" s="60">
        <f t="shared" si="2"/>
        <v>0</v>
      </c>
      <c r="R26" s="58"/>
      <c r="S26" s="59"/>
      <c r="T26" s="60">
        <f t="shared" si="3"/>
        <v>0</v>
      </c>
      <c r="U26" s="64"/>
      <c r="V26" s="62"/>
      <c r="W26" s="162"/>
      <c r="X26" s="152"/>
      <c r="Y26" s="153"/>
      <c r="Z26" s="154"/>
    </row>
    <row r="27" spans="1:26" s="4" customFormat="1" ht="27" customHeight="1">
      <c r="A27" s="16"/>
      <c r="B27" s="33" t="s">
        <v>255</v>
      </c>
      <c r="C27" s="34">
        <v>23</v>
      </c>
      <c r="D27" s="24" t="s">
        <v>147</v>
      </c>
      <c r="E27" s="75"/>
      <c r="F27" s="55"/>
      <c r="G27" s="56"/>
      <c r="H27" s="57"/>
      <c r="I27" s="60">
        <f t="shared" si="0"/>
        <v>0</v>
      </c>
      <c r="J27" s="58"/>
      <c r="K27" s="59"/>
      <c r="L27" s="60">
        <f t="shared" si="1"/>
        <v>0</v>
      </c>
      <c r="M27" s="32"/>
      <c r="N27" s="55"/>
      <c r="O27" s="56"/>
      <c r="P27" s="57"/>
      <c r="Q27" s="60">
        <f t="shared" si="2"/>
        <v>0</v>
      </c>
      <c r="R27" s="58"/>
      <c r="S27" s="59"/>
      <c r="T27" s="60">
        <f t="shared" si="3"/>
        <v>0</v>
      </c>
      <c r="U27" s="64"/>
      <c r="V27" s="62"/>
      <c r="W27" s="162"/>
      <c r="X27" s="152"/>
      <c r="Y27" s="153"/>
      <c r="Z27" s="154"/>
    </row>
    <row r="28" spans="1:26" s="4" customFormat="1" ht="27" customHeight="1">
      <c r="A28" s="16"/>
      <c r="B28" s="33" t="s">
        <v>21</v>
      </c>
      <c r="C28" s="34">
        <v>24</v>
      </c>
      <c r="D28" s="25" t="s">
        <v>148</v>
      </c>
      <c r="E28" s="75"/>
      <c r="F28" s="55"/>
      <c r="G28" s="56"/>
      <c r="H28" s="57"/>
      <c r="I28" s="60">
        <f t="shared" si="0"/>
        <v>0</v>
      </c>
      <c r="J28" s="58"/>
      <c r="K28" s="59"/>
      <c r="L28" s="60">
        <f t="shared" si="1"/>
        <v>0</v>
      </c>
      <c r="M28" s="32"/>
      <c r="N28" s="55"/>
      <c r="O28" s="56"/>
      <c r="P28" s="57"/>
      <c r="Q28" s="60">
        <f t="shared" si="2"/>
        <v>0</v>
      </c>
      <c r="R28" s="58"/>
      <c r="S28" s="59"/>
      <c r="T28" s="60">
        <f t="shared" si="3"/>
        <v>0</v>
      </c>
      <c r="U28" s="64"/>
      <c r="V28" s="62"/>
      <c r="W28" s="162"/>
      <c r="X28" s="152"/>
      <c r="Y28" s="153"/>
      <c r="Z28" s="154"/>
    </row>
    <row r="29" spans="1:26" s="4" customFormat="1" ht="27" customHeight="1">
      <c r="A29" s="16"/>
      <c r="B29" s="33" t="s">
        <v>255</v>
      </c>
      <c r="C29" s="34">
        <v>25</v>
      </c>
      <c r="D29" s="24" t="s">
        <v>149</v>
      </c>
      <c r="E29" s="75"/>
      <c r="F29" s="55"/>
      <c r="G29" s="56"/>
      <c r="H29" s="57"/>
      <c r="I29" s="60">
        <f t="shared" si="0"/>
        <v>0</v>
      </c>
      <c r="J29" s="58"/>
      <c r="K29" s="59"/>
      <c r="L29" s="60">
        <f t="shared" si="1"/>
        <v>0</v>
      </c>
      <c r="M29" s="32"/>
      <c r="N29" s="55"/>
      <c r="O29" s="56"/>
      <c r="P29" s="57"/>
      <c r="Q29" s="60">
        <f t="shared" si="2"/>
        <v>0</v>
      </c>
      <c r="R29" s="58"/>
      <c r="S29" s="59"/>
      <c r="T29" s="60">
        <f t="shared" si="3"/>
        <v>0</v>
      </c>
      <c r="U29" s="64"/>
      <c r="V29" s="62"/>
      <c r="W29" s="162"/>
      <c r="X29" s="152"/>
      <c r="Y29" s="153"/>
      <c r="Z29" s="154"/>
    </row>
    <row r="30" spans="1:26" s="4" customFormat="1" ht="27" customHeight="1">
      <c r="A30" s="16"/>
      <c r="B30" s="33" t="s">
        <v>21</v>
      </c>
      <c r="C30" s="34">
        <v>26</v>
      </c>
      <c r="D30" s="24" t="s">
        <v>150</v>
      </c>
      <c r="E30" s="75">
        <v>4</v>
      </c>
      <c r="F30" s="55">
        <v>20</v>
      </c>
      <c r="G30" s="56">
        <v>59</v>
      </c>
      <c r="H30" s="57">
        <v>1404660</v>
      </c>
      <c r="I30" s="60">
        <f t="shared" si="0"/>
        <v>23807.79661016949</v>
      </c>
      <c r="J30" s="58">
        <v>6737.22</v>
      </c>
      <c r="K30" s="59">
        <v>1404660</v>
      </c>
      <c r="L30" s="60">
        <f t="shared" si="1"/>
        <v>208.49252362250303</v>
      </c>
      <c r="M30" s="32"/>
      <c r="N30" s="55">
        <v>20</v>
      </c>
      <c r="O30" s="56">
        <v>84</v>
      </c>
      <c r="P30" s="57">
        <v>1945958</v>
      </c>
      <c r="Q30" s="60">
        <v>23166.166666666668</v>
      </c>
      <c r="R30" s="58">
        <v>7907.05</v>
      </c>
      <c r="S30" s="59">
        <v>1945958</v>
      </c>
      <c r="T30" s="60">
        <v>246.1041728583985</v>
      </c>
      <c r="U30" s="64"/>
      <c r="V30" s="62"/>
      <c r="W30" s="162"/>
      <c r="X30" s="152"/>
      <c r="Y30" s="153"/>
      <c r="Z30" s="154"/>
    </row>
    <row r="31" spans="1:26" s="4" customFormat="1" ht="27" customHeight="1">
      <c r="A31" s="16"/>
      <c r="B31" s="33" t="s">
        <v>255</v>
      </c>
      <c r="C31" s="34">
        <v>27</v>
      </c>
      <c r="D31" s="33" t="s">
        <v>257</v>
      </c>
      <c r="E31" s="90"/>
      <c r="F31" s="117"/>
      <c r="G31" s="108"/>
      <c r="H31" s="132"/>
      <c r="I31" s="60">
        <f t="shared" si="0"/>
        <v>0</v>
      </c>
      <c r="J31" s="83"/>
      <c r="K31" s="84"/>
      <c r="L31" s="60">
        <f t="shared" si="1"/>
        <v>0</v>
      </c>
      <c r="M31" s="32"/>
      <c r="N31" s="117"/>
      <c r="O31" s="108"/>
      <c r="P31" s="132"/>
      <c r="Q31" s="60">
        <f t="shared" si="2"/>
        <v>0</v>
      </c>
      <c r="R31" s="83"/>
      <c r="S31" s="84"/>
      <c r="T31" s="60">
        <f t="shared" si="3"/>
        <v>0</v>
      </c>
      <c r="U31" s="86"/>
      <c r="V31" s="133" t="s">
        <v>187</v>
      </c>
      <c r="W31" s="164" t="s">
        <v>258</v>
      </c>
      <c r="X31" s="152"/>
      <c r="Y31" s="153"/>
      <c r="Z31" s="154"/>
    </row>
    <row r="32" spans="1:26" s="4" customFormat="1" ht="27" customHeight="1">
      <c r="A32" s="16"/>
      <c r="B32" s="33" t="s">
        <v>21</v>
      </c>
      <c r="C32" s="34">
        <v>28</v>
      </c>
      <c r="D32" s="33" t="s">
        <v>175</v>
      </c>
      <c r="E32" s="90"/>
      <c r="F32" s="117"/>
      <c r="G32" s="109"/>
      <c r="H32" s="101"/>
      <c r="I32" s="60">
        <f t="shared" si="0"/>
        <v>0</v>
      </c>
      <c r="J32" s="83"/>
      <c r="K32" s="84"/>
      <c r="L32" s="60">
        <f t="shared" si="1"/>
        <v>0</v>
      </c>
      <c r="M32" s="32"/>
      <c r="N32" s="117"/>
      <c r="O32" s="109"/>
      <c r="P32" s="101"/>
      <c r="Q32" s="60">
        <f t="shared" si="2"/>
        <v>0</v>
      </c>
      <c r="R32" s="83"/>
      <c r="S32" s="84"/>
      <c r="T32" s="60">
        <f t="shared" si="3"/>
        <v>0</v>
      </c>
      <c r="U32" s="86"/>
      <c r="V32" s="87"/>
      <c r="W32" s="165"/>
      <c r="X32" s="155"/>
      <c r="Y32" s="156"/>
      <c r="Z32" s="157"/>
    </row>
    <row r="33" spans="1:26" s="4" customFormat="1" ht="27" customHeight="1">
      <c r="A33" s="16"/>
      <c r="B33" s="33" t="s">
        <v>255</v>
      </c>
      <c r="C33" s="34">
        <v>29</v>
      </c>
      <c r="D33" s="33" t="s">
        <v>176</v>
      </c>
      <c r="E33" s="90"/>
      <c r="F33" s="115"/>
      <c r="G33" s="106"/>
      <c r="H33" s="104"/>
      <c r="I33" s="60">
        <f t="shared" si="0"/>
        <v>0</v>
      </c>
      <c r="J33" s="83"/>
      <c r="K33" s="84"/>
      <c r="L33" s="60">
        <f t="shared" si="1"/>
        <v>0</v>
      </c>
      <c r="M33" s="32"/>
      <c r="N33" s="115"/>
      <c r="O33" s="106"/>
      <c r="P33" s="104"/>
      <c r="Q33" s="60">
        <f t="shared" si="2"/>
        <v>0</v>
      </c>
      <c r="R33" s="83"/>
      <c r="S33" s="84"/>
      <c r="T33" s="60">
        <f t="shared" si="3"/>
        <v>0</v>
      </c>
      <c r="U33" s="86"/>
      <c r="V33" s="87"/>
      <c r="W33" s="165"/>
      <c r="X33" s="155"/>
      <c r="Y33" s="156"/>
      <c r="Z33" s="157"/>
    </row>
    <row r="34" spans="1:26" s="4" customFormat="1" ht="27" customHeight="1">
      <c r="A34" s="16"/>
      <c r="B34" s="33" t="s">
        <v>21</v>
      </c>
      <c r="C34" s="34">
        <v>30</v>
      </c>
      <c r="D34" s="33" t="s">
        <v>177</v>
      </c>
      <c r="E34" s="90"/>
      <c r="F34" s="119"/>
      <c r="G34" s="110"/>
      <c r="H34" s="100"/>
      <c r="I34" s="60">
        <f t="shared" si="0"/>
        <v>0</v>
      </c>
      <c r="J34" s="83"/>
      <c r="K34" s="84"/>
      <c r="L34" s="60">
        <f t="shared" si="1"/>
        <v>0</v>
      </c>
      <c r="M34" s="32"/>
      <c r="N34" s="119"/>
      <c r="O34" s="110"/>
      <c r="P34" s="100"/>
      <c r="Q34" s="60">
        <f t="shared" si="2"/>
        <v>0</v>
      </c>
      <c r="R34" s="83"/>
      <c r="S34" s="84"/>
      <c r="T34" s="60">
        <f t="shared" si="3"/>
        <v>0</v>
      </c>
      <c r="U34" s="86"/>
      <c r="V34" s="87"/>
      <c r="W34" s="165"/>
      <c r="X34" s="155"/>
      <c r="Y34" s="156"/>
      <c r="Z34" s="157"/>
    </row>
    <row r="35" spans="1:26" s="4" customFormat="1" ht="27" customHeight="1">
      <c r="A35" s="16"/>
      <c r="B35" s="33" t="s">
        <v>255</v>
      </c>
      <c r="C35" s="34">
        <v>31</v>
      </c>
      <c r="D35" s="33" t="s">
        <v>178</v>
      </c>
      <c r="E35" s="90"/>
      <c r="F35" s="119"/>
      <c r="G35" s="110"/>
      <c r="H35" s="100"/>
      <c r="I35" s="60">
        <f t="shared" si="0"/>
        <v>0</v>
      </c>
      <c r="J35" s="83"/>
      <c r="K35" s="84"/>
      <c r="L35" s="60">
        <f t="shared" si="1"/>
        <v>0</v>
      </c>
      <c r="M35" s="32"/>
      <c r="N35" s="119"/>
      <c r="O35" s="110"/>
      <c r="P35" s="100"/>
      <c r="Q35" s="60">
        <f t="shared" si="2"/>
        <v>0</v>
      </c>
      <c r="R35" s="83"/>
      <c r="S35" s="84"/>
      <c r="T35" s="60">
        <f t="shared" si="3"/>
        <v>0</v>
      </c>
      <c r="U35" s="86"/>
      <c r="V35" s="87"/>
      <c r="W35" s="165"/>
      <c r="X35" s="155"/>
      <c r="Y35" s="156"/>
      <c r="Z35" s="157"/>
    </row>
    <row r="36" spans="1:26" s="4" customFormat="1" ht="27" customHeight="1">
      <c r="A36" s="16"/>
      <c r="B36" s="33" t="s">
        <v>21</v>
      </c>
      <c r="C36" s="34">
        <v>32</v>
      </c>
      <c r="D36" s="33" t="s">
        <v>179</v>
      </c>
      <c r="E36" s="96"/>
      <c r="F36" s="119"/>
      <c r="G36" s="110"/>
      <c r="H36" s="100"/>
      <c r="I36" s="60">
        <f t="shared" si="0"/>
        <v>0</v>
      </c>
      <c r="J36" s="83"/>
      <c r="K36" s="84"/>
      <c r="L36" s="60">
        <f t="shared" si="1"/>
        <v>0</v>
      </c>
      <c r="M36" s="32"/>
      <c r="N36" s="119"/>
      <c r="O36" s="110"/>
      <c r="P36" s="100"/>
      <c r="Q36" s="60">
        <f t="shared" si="2"/>
        <v>0</v>
      </c>
      <c r="R36" s="83"/>
      <c r="S36" s="84"/>
      <c r="T36" s="60">
        <f t="shared" si="3"/>
        <v>0</v>
      </c>
      <c r="U36" s="86"/>
      <c r="V36" s="87"/>
      <c r="W36" s="165"/>
      <c r="X36" s="155"/>
      <c r="Y36" s="156"/>
      <c r="Z36" s="157"/>
    </row>
    <row r="37" spans="1:26" s="4" customFormat="1" ht="27" customHeight="1">
      <c r="A37" s="16"/>
      <c r="B37" s="33" t="s">
        <v>255</v>
      </c>
      <c r="C37" s="34">
        <v>33</v>
      </c>
      <c r="D37" s="33" t="s">
        <v>180</v>
      </c>
      <c r="E37" s="91"/>
      <c r="F37" s="119"/>
      <c r="G37" s="110"/>
      <c r="H37" s="100"/>
      <c r="I37" s="60">
        <f t="shared" si="0"/>
        <v>0</v>
      </c>
      <c r="J37" s="83"/>
      <c r="K37" s="84"/>
      <c r="L37" s="60">
        <f t="shared" si="1"/>
        <v>0</v>
      </c>
      <c r="M37" s="32"/>
      <c r="N37" s="119"/>
      <c r="O37" s="110"/>
      <c r="P37" s="100"/>
      <c r="Q37" s="60">
        <f t="shared" si="2"/>
        <v>0</v>
      </c>
      <c r="R37" s="83"/>
      <c r="S37" s="84"/>
      <c r="T37" s="60">
        <f t="shared" si="3"/>
        <v>0</v>
      </c>
      <c r="U37" s="86"/>
      <c r="V37" s="87"/>
      <c r="W37" s="165"/>
      <c r="X37" s="155"/>
      <c r="Y37" s="156"/>
      <c r="Z37" s="157"/>
    </row>
    <row r="38" spans="1:26" s="4" customFormat="1" ht="27" customHeight="1">
      <c r="A38" s="16"/>
      <c r="B38" s="33" t="s">
        <v>21</v>
      </c>
      <c r="C38" s="34">
        <v>34</v>
      </c>
      <c r="D38" s="88" t="s">
        <v>181</v>
      </c>
      <c r="E38" s="90"/>
      <c r="F38" s="122"/>
      <c r="G38" s="113"/>
      <c r="H38" s="103"/>
      <c r="I38" s="60">
        <f t="shared" si="0"/>
        <v>0</v>
      </c>
      <c r="J38" s="83"/>
      <c r="K38" s="84"/>
      <c r="L38" s="60">
        <f t="shared" si="1"/>
        <v>0</v>
      </c>
      <c r="M38" s="32"/>
      <c r="N38" s="122"/>
      <c r="O38" s="113"/>
      <c r="P38" s="103"/>
      <c r="Q38" s="60">
        <f t="shared" si="2"/>
        <v>0</v>
      </c>
      <c r="R38" s="83"/>
      <c r="S38" s="84"/>
      <c r="T38" s="60">
        <f t="shared" si="3"/>
        <v>0</v>
      </c>
      <c r="U38" s="86"/>
      <c r="V38" s="87"/>
      <c r="W38" s="165"/>
      <c r="X38" s="155"/>
      <c r="Y38" s="156"/>
      <c r="Z38" s="157"/>
    </row>
    <row r="39" spans="1:26" s="4" customFormat="1" ht="27" customHeight="1">
      <c r="A39" s="16"/>
      <c r="B39" s="33" t="s">
        <v>255</v>
      </c>
      <c r="C39" s="34">
        <v>35</v>
      </c>
      <c r="D39" s="33" t="s">
        <v>182</v>
      </c>
      <c r="E39" s="90"/>
      <c r="F39" s="119"/>
      <c r="G39" s="110"/>
      <c r="H39" s="100"/>
      <c r="I39" s="60">
        <f t="shared" si="0"/>
        <v>0</v>
      </c>
      <c r="J39" s="83"/>
      <c r="K39" s="84"/>
      <c r="L39" s="60">
        <f t="shared" si="1"/>
        <v>0</v>
      </c>
      <c r="M39" s="32"/>
      <c r="N39" s="119"/>
      <c r="O39" s="110"/>
      <c r="P39" s="100"/>
      <c r="Q39" s="60">
        <f t="shared" si="2"/>
        <v>0</v>
      </c>
      <c r="R39" s="83"/>
      <c r="S39" s="84"/>
      <c r="T39" s="60">
        <f t="shared" si="3"/>
        <v>0</v>
      </c>
      <c r="U39" s="86"/>
      <c r="V39" s="87"/>
      <c r="W39" s="165"/>
      <c r="X39" s="155"/>
      <c r="Y39" s="156"/>
      <c r="Z39" s="157"/>
    </row>
    <row r="40" spans="1:26" s="4" customFormat="1" ht="27" customHeight="1">
      <c r="A40" s="16"/>
      <c r="B40" s="33" t="s">
        <v>21</v>
      </c>
      <c r="C40" s="34">
        <v>36</v>
      </c>
      <c r="D40" s="33" t="s">
        <v>183</v>
      </c>
      <c r="E40" s="90"/>
      <c r="F40" s="119"/>
      <c r="G40" s="110"/>
      <c r="H40" s="100"/>
      <c r="I40" s="60">
        <f t="shared" si="0"/>
        <v>0</v>
      </c>
      <c r="J40" s="83"/>
      <c r="K40" s="84"/>
      <c r="L40" s="60">
        <f t="shared" si="1"/>
        <v>0</v>
      </c>
      <c r="M40" s="32"/>
      <c r="N40" s="119"/>
      <c r="O40" s="110"/>
      <c r="P40" s="100"/>
      <c r="Q40" s="60">
        <f t="shared" si="2"/>
        <v>0</v>
      </c>
      <c r="R40" s="83"/>
      <c r="S40" s="84"/>
      <c r="T40" s="60">
        <f t="shared" si="3"/>
        <v>0</v>
      </c>
      <c r="U40" s="86"/>
      <c r="V40" s="87"/>
      <c r="W40" s="165"/>
      <c r="X40" s="155"/>
      <c r="Y40" s="156"/>
      <c r="Z40" s="157"/>
    </row>
    <row r="41" spans="1:26" s="4" customFormat="1" ht="27" customHeight="1">
      <c r="A41" s="16"/>
      <c r="B41" s="33" t="s">
        <v>255</v>
      </c>
      <c r="C41" s="34">
        <v>37</v>
      </c>
      <c r="D41" s="33" t="s">
        <v>184</v>
      </c>
      <c r="E41" s="90"/>
      <c r="F41" s="119"/>
      <c r="G41" s="110"/>
      <c r="H41" s="100"/>
      <c r="I41" s="60">
        <f t="shared" si="0"/>
        <v>0</v>
      </c>
      <c r="J41" s="83"/>
      <c r="K41" s="84"/>
      <c r="L41" s="60">
        <f t="shared" si="1"/>
        <v>0</v>
      </c>
      <c r="M41" s="32"/>
      <c r="N41" s="119"/>
      <c r="O41" s="110"/>
      <c r="P41" s="100"/>
      <c r="Q41" s="60">
        <f t="shared" si="2"/>
        <v>0</v>
      </c>
      <c r="R41" s="83"/>
      <c r="S41" s="84"/>
      <c r="T41" s="60">
        <f t="shared" si="3"/>
        <v>0</v>
      </c>
      <c r="U41" s="86"/>
      <c r="V41" s="87"/>
      <c r="W41" s="165"/>
      <c r="X41" s="155"/>
      <c r="Y41" s="156"/>
      <c r="Z41" s="157"/>
    </row>
    <row r="42" spans="1:26" s="4" customFormat="1" ht="27" customHeight="1">
      <c r="A42" s="16"/>
      <c r="B42" s="33" t="s">
        <v>21</v>
      </c>
      <c r="C42" s="34">
        <v>38</v>
      </c>
      <c r="D42" s="33" t="s">
        <v>185</v>
      </c>
      <c r="E42" s="90"/>
      <c r="F42" s="119"/>
      <c r="G42" s="110"/>
      <c r="H42" s="100"/>
      <c r="I42" s="60">
        <f t="shared" si="0"/>
        <v>0</v>
      </c>
      <c r="J42" s="83"/>
      <c r="K42" s="84"/>
      <c r="L42" s="60">
        <f t="shared" si="1"/>
        <v>0</v>
      </c>
      <c r="M42" s="32"/>
      <c r="N42" s="119"/>
      <c r="O42" s="110"/>
      <c r="P42" s="100"/>
      <c r="Q42" s="60">
        <f t="shared" si="2"/>
        <v>0</v>
      </c>
      <c r="R42" s="83"/>
      <c r="S42" s="84"/>
      <c r="T42" s="60">
        <f t="shared" si="3"/>
        <v>0</v>
      </c>
      <c r="U42" s="86"/>
      <c r="V42" s="87"/>
      <c r="W42" s="165"/>
      <c r="X42" s="155"/>
      <c r="Y42" s="156"/>
      <c r="Z42" s="157"/>
    </row>
    <row r="43" spans="1:26" s="4" customFormat="1" ht="27" customHeight="1">
      <c r="A43" s="16"/>
      <c r="B43" s="33" t="s">
        <v>255</v>
      </c>
      <c r="C43" s="34">
        <v>39</v>
      </c>
      <c r="D43" s="33" t="s">
        <v>408</v>
      </c>
      <c r="E43" s="90"/>
      <c r="F43" s="119"/>
      <c r="G43" s="110"/>
      <c r="H43" s="100"/>
      <c r="I43" s="60">
        <f t="shared" si="0"/>
        <v>0</v>
      </c>
      <c r="J43" s="83"/>
      <c r="K43" s="84"/>
      <c r="L43" s="60">
        <f t="shared" si="1"/>
        <v>0</v>
      </c>
      <c r="M43" s="32"/>
      <c r="N43" s="119"/>
      <c r="O43" s="110"/>
      <c r="P43" s="100"/>
      <c r="Q43" s="60">
        <f t="shared" si="2"/>
        <v>0</v>
      </c>
      <c r="R43" s="83"/>
      <c r="S43" s="84"/>
      <c r="T43" s="60">
        <f t="shared" si="3"/>
        <v>0</v>
      </c>
      <c r="U43" s="86"/>
      <c r="V43" s="87"/>
      <c r="W43" s="207" t="s">
        <v>410</v>
      </c>
      <c r="X43" s="155"/>
      <c r="Y43" s="156"/>
      <c r="Z43" s="157"/>
    </row>
    <row r="44" spans="1:26" s="4" customFormat="1" ht="27" customHeight="1">
      <c r="A44" s="16"/>
      <c r="B44" s="33" t="s">
        <v>21</v>
      </c>
      <c r="C44" s="34">
        <v>40</v>
      </c>
      <c r="D44" s="33" t="s">
        <v>186</v>
      </c>
      <c r="E44" s="90"/>
      <c r="F44" s="119"/>
      <c r="G44" s="110"/>
      <c r="H44" s="100"/>
      <c r="I44" s="60">
        <f t="shared" si="0"/>
        <v>0</v>
      </c>
      <c r="J44" s="83"/>
      <c r="K44" s="84"/>
      <c r="L44" s="60">
        <f t="shared" si="1"/>
        <v>0</v>
      </c>
      <c r="M44" s="32"/>
      <c r="N44" s="119"/>
      <c r="O44" s="110"/>
      <c r="P44" s="100"/>
      <c r="Q44" s="60">
        <f t="shared" si="2"/>
        <v>0</v>
      </c>
      <c r="R44" s="83"/>
      <c r="S44" s="84"/>
      <c r="T44" s="60">
        <f t="shared" si="3"/>
        <v>0</v>
      </c>
      <c r="U44" s="86"/>
      <c r="V44" s="87"/>
      <c r="W44" s="165"/>
      <c r="X44" s="155"/>
      <c r="Y44" s="156"/>
      <c r="Z44" s="157"/>
    </row>
    <row r="45" spans="1:26" s="4" customFormat="1" ht="27" customHeight="1">
      <c r="A45" s="16"/>
      <c r="B45" s="33" t="s">
        <v>255</v>
      </c>
      <c r="C45" s="34">
        <v>41</v>
      </c>
      <c r="D45" s="33" t="s">
        <v>245</v>
      </c>
      <c r="E45" s="90"/>
      <c r="F45" s="118"/>
      <c r="G45" s="108"/>
      <c r="H45" s="101"/>
      <c r="I45" s="60">
        <f t="shared" si="0"/>
        <v>0</v>
      </c>
      <c r="J45" s="83"/>
      <c r="K45" s="84"/>
      <c r="L45" s="60">
        <f t="shared" si="1"/>
        <v>0</v>
      </c>
      <c r="M45" s="32"/>
      <c r="N45" s="118"/>
      <c r="O45" s="108"/>
      <c r="P45" s="101"/>
      <c r="Q45" s="60">
        <f t="shared" si="2"/>
        <v>0</v>
      </c>
      <c r="R45" s="83"/>
      <c r="S45" s="84"/>
      <c r="T45" s="60">
        <f t="shared" si="3"/>
        <v>0</v>
      </c>
      <c r="U45" s="86"/>
      <c r="V45" s="87"/>
      <c r="W45" s="165"/>
      <c r="X45" s="155"/>
      <c r="Y45" s="156"/>
      <c r="Z45" s="157"/>
    </row>
    <row r="46" spans="1:26" s="4" customFormat="1" ht="27" customHeight="1">
      <c r="A46" s="16"/>
      <c r="B46" s="33" t="s">
        <v>21</v>
      </c>
      <c r="C46" s="34">
        <v>42</v>
      </c>
      <c r="D46" s="33" t="s">
        <v>246</v>
      </c>
      <c r="E46" s="90"/>
      <c r="F46" s="118"/>
      <c r="G46" s="108"/>
      <c r="H46" s="101"/>
      <c r="I46" s="60">
        <f t="shared" si="0"/>
        <v>0</v>
      </c>
      <c r="J46" s="83"/>
      <c r="K46" s="84"/>
      <c r="L46" s="60">
        <f t="shared" si="1"/>
        <v>0</v>
      </c>
      <c r="M46" s="32"/>
      <c r="N46" s="118"/>
      <c r="O46" s="108"/>
      <c r="P46" s="101"/>
      <c r="Q46" s="60">
        <f t="shared" si="2"/>
        <v>0</v>
      </c>
      <c r="R46" s="83"/>
      <c r="S46" s="84"/>
      <c r="T46" s="60">
        <f t="shared" si="3"/>
        <v>0</v>
      </c>
      <c r="U46" s="86"/>
      <c r="V46" s="87"/>
      <c r="W46" s="165"/>
      <c r="X46" s="155"/>
      <c r="Y46" s="156"/>
      <c r="Z46" s="157"/>
    </row>
    <row r="47" spans="1:26" s="4" customFormat="1" ht="27" customHeight="1">
      <c r="A47" s="16"/>
      <c r="B47" s="33" t="s">
        <v>255</v>
      </c>
      <c r="C47" s="34">
        <v>43</v>
      </c>
      <c r="D47" s="33" t="s">
        <v>247</v>
      </c>
      <c r="E47" s="90"/>
      <c r="F47" s="118"/>
      <c r="G47" s="108"/>
      <c r="H47" s="101"/>
      <c r="I47" s="60">
        <f t="shared" si="0"/>
        <v>0</v>
      </c>
      <c r="J47" s="83"/>
      <c r="K47" s="84"/>
      <c r="L47" s="60">
        <f t="shared" si="1"/>
        <v>0</v>
      </c>
      <c r="M47" s="32"/>
      <c r="N47" s="118"/>
      <c r="O47" s="108"/>
      <c r="P47" s="101"/>
      <c r="Q47" s="60">
        <f t="shared" si="2"/>
        <v>0</v>
      </c>
      <c r="R47" s="83"/>
      <c r="S47" s="84"/>
      <c r="T47" s="60">
        <f t="shared" si="3"/>
        <v>0</v>
      </c>
      <c r="U47" s="86"/>
      <c r="V47" s="87"/>
      <c r="W47" s="165"/>
      <c r="X47" s="155"/>
      <c r="Y47" s="156"/>
      <c r="Z47" s="157"/>
    </row>
    <row r="48" spans="1:26" s="4" customFormat="1" ht="27" customHeight="1">
      <c r="A48" s="16"/>
      <c r="B48" s="33" t="s">
        <v>21</v>
      </c>
      <c r="C48" s="34">
        <v>44</v>
      </c>
      <c r="D48" s="33" t="s">
        <v>248</v>
      </c>
      <c r="E48" s="90"/>
      <c r="F48" s="118"/>
      <c r="G48" s="108"/>
      <c r="H48" s="101"/>
      <c r="I48" s="60">
        <f t="shared" si="0"/>
        <v>0</v>
      </c>
      <c r="J48" s="83"/>
      <c r="K48" s="84"/>
      <c r="L48" s="60">
        <f t="shared" si="1"/>
        <v>0</v>
      </c>
      <c r="M48" s="32"/>
      <c r="N48" s="118"/>
      <c r="O48" s="108"/>
      <c r="P48" s="101"/>
      <c r="Q48" s="60">
        <f t="shared" si="2"/>
        <v>0</v>
      </c>
      <c r="R48" s="83"/>
      <c r="S48" s="84"/>
      <c r="T48" s="60">
        <f t="shared" si="3"/>
        <v>0</v>
      </c>
      <c r="U48" s="86"/>
      <c r="V48" s="87"/>
      <c r="W48" s="165"/>
      <c r="X48" s="155"/>
      <c r="Y48" s="156"/>
      <c r="Z48" s="157"/>
    </row>
    <row r="49" spans="1:26" s="4" customFormat="1" ht="27" customHeight="1">
      <c r="A49" s="16"/>
      <c r="B49" s="33" t="s">
        <v>255</v>
      </c>
      <c r="C49" s="34">
        <v>45</v>
      </c>
      <c r="D49" s="33" t="s">
        <v>249</v>
      </c>
      <c r="E49" s="90"/>
      <c r="F49" s="118"/>
      <c r="G49" s="108"/>
      <c r="H49" s="101"/>
      <c r="I49" s="60">
        <f t="shared" si="0"/>
        <v>0</v>
      </c>
      <c r="J49" s="83"/>
      <c r="K49" s="84"/>
      <c r="L49" s="60">
        <f t="shared" si="1"/>
        <v>0</v>
      </c>
      <c r="M49" s="32"/>
      <c r="N49" s="118"/>
      <c r="O49" s="108"/>
      <c r="P49" s="101"/>
      <c r="Q49" s="60">
        <f t="shared" si="2"/>
        <v>0</v>
      </c>
      <c r="R49" s="83"/>
      <c r="S49" s="84"/>
      <c r="T49" s="60">
        <f t="shared" si="3"/>
        <v>0</v>
      </c>
      <c r="U49" s="86"/>
      <c r="V49" s="87"/>
      <c r="W49" s="165"/>
      <c r="X49" s="155"/>
      <c r="Y49" s="156"/>
      <c r="Z49" s="157"/>
    </row>
    <row r="50" spans="1:26" s="4" customFormat="1" ht="27" customHeight="1">
      <c r="A50" s="16"/>
      <c r="B50" s="33" t="s">
        <v>21</v>
      </c>
      <c r="C50" s="34">
        <v>46</v>
      </c>
      <c r="D50" s="33" t="s">
        <v>250</v>
      </c>
      <c r="E50" s="90"/>
      <c r="F50" s="118"/>
      <c r="G50" s="108"/>
      <c r="H50" s="101"/>
      <c r="I50" s="60">
        <f t="shared" si="0"/>
        <v>0</v>
      </c>
      <c r="J50" s="83"/>
      <c r="K50" s="84"/>
      <c r="L50" s="60">
        <f t="shared" si="1"/>
        <v>0</v>
      </c>
      <c r="M50" s="32"/>
      <c r="N50" s="118"/>
      <c r="O50" s="108"/>
      <c r="P50" s="101"/>
      <c r="Q50" s="60">
        <f t="shared" si="2"/>
        <v>0</v>
      </c>
      <c r="R50" s="83"/>
      <c r="S50" s="84"/>
      <c r="T50" s="60">
        <f t="shared" si="3"/>
        <v>0</v>
      </c>
      <c r="U50" s="86"/>
      <c r="V50" s="87"/>
      <c r="W50" s="165"/>
      <c r="X50" s="155"/>
      <c r="Y50" s="156"/>
      <c r="Z50" s="157"/>
    </row>
    <row r="51" spans="1:26" s="4" customFormat="1" ht="27" customHeight="1">
      <c r="A51" s="16"/>
      <c r="B51" s="33" t="s">
        <v>255</v>
      </c>
      <c r="C51" s="34">
        <v>47</v>
      </c>
      <c r="D51" s="33" t="s">
        <v>251</v>
      </c>
      <c r="E51" s="90"/>
      <c r="F51" s="118"/>
      <c r="G51" s="108"/>
      <c r="H51" s="101"/>
      <c r="I51" s="60">
        <f t="shared" si="0"/>
        <v>0</v>
      </c>
      <c r="J51" s="83"/>
      <c r="K51" s="84"/>
      <c r="L51" s="60">
        <f t="shared" si="1"/>
        <v>0</v>
      </c>
      <c r="M51" s="32"/>
      <c r="N51" s="118"/>
      <c r="O51" s="108"/>
      <c r="P51" s="101"/>
      <c r="Q51" s="60">
        <f t="shared" si="2"/>
        <v>0</v>
      </c>
      <c r="R51" s="83"/>
      <c r="S51" s="84"/>
      <c r="T51" s="60">
        <f t="shared" si="3"/>
        <v>0</v>
      </c>
      <c r="U51" s="86"/>
      <c r="V51" s="87"/>
      <c r="W51" s="165"/>
      <c r="X51" s="155"/>
      <c r="Y51" s="156"/>
      <c r="Z51" s="157"/>
    </row>
    <row r="52" spans="1:26" s="4" customFormat="1" ht="27" customHeight="1">
      <c r="A52" s="16"/>
      <c r="B52" s="33" t="s">
        <v>21</v>
      </c>
      <c r="C52" s="34">
        <v>48</v>
      </c>
      <c r="D52" s="33" t="s">
        <v>252</v>
      </c>
      <c r="E52" s="90"/>
      <c r="F52" s="118"/>
      <c r="G52" s="108"/>
      <c r="H52" s="101"/>
      <c r="I52" s="60">
        <f t="shared" si="0"/>
        <v>0</v>
      </c>
      <c r="J52" s="83"/>
      <c r="K52" s="84"/>
      <c r="L52" s="60">
        <f t="shared" si="1"/>
        <v>0</v>
      </c>
      <c r="M52" s="32"/>
      <c r="N52" s="118"/>
      <c r="O52" s="108"/>
      <c r="P52" s="101"/>
      <c r="Q52" s="60">
        <f t="shared" si="2"/>
        <v>0</v>
      </c>
      <c r="R52" s="83"/>
      <c r="S52" s="84"/>
      <c r="T52" s="60">
        <f t="shared" si="3"/>
        <v>0</v>
      </c>
      <c r="U52" s="86"/>
      <c r="V52" s="87"/>
      <c r="W52" s="165"/>
      <c r="X52" s="155"/>
      <c r="Y52" s="156"/>
      <c r="Z52" s="157"/>
    </row>
    <row r="53" spans="1:26" s="4" customFormat="1" ht="27" customHeight="1">
      <c r="A53" s="16"/>
      <c r="B53" s="33" t="s">
        <v>255</v>
      </c>
      <c r="C53" s="34">
        <v>49</v>
      </c>
      <c r="D53" s="33" t="s">
        <v>253</v>
      </c>
      <c r="E53" s="90"/>
      <c r="F53" s="118"/>
      <c r="G53" s="108"/>
      <c r="H53" s="101"/>
      <c r="I53" s="60">
        <f t="shared" si="0"/>
        <v>0</v>
      </c>
      <c r="J53" s="83"/>
      <c r="K53" s="84"/>
      <c r="L53" s="60">
        <f t="shared" si="1"/>
        <v>0</v>
      </c>
      <c r="M53" s="32"/>
      <c r="N53" s="118"/>
      <c r="O53" s="108"/>
      <c r="P53" s="101"/>
      <c r="Q53" s="60">
        <f t="shared" si="2"/>
        <v>0</v>
      </c>
      <c r="R53" s="83"/>
      <c r="S53" s="84"/>
      <c r="T53" s="60">
        <f t="shared" si="3"/>
        <v>0</v>
      </c>
      <c r="U53" s="86"/>
      <c r="V53" s="87"/>
      <c r="W53" s="165"/>
      <c r="X53" s="155"/>
      <c r="Y53" s="156"/>
      <c r="Z53" s="157"/>
    </row>
    <row r="54" spans="1:26" s="4" customFormat="1" ht="27" customHeight="1">
      <c r="A54" s="16"/>
      <c r="B54" s="33" t="s">
        <v>21</v>
      </c>
      <c r="C54" s="34">
        <v>50</v>
      </c>
      <c r="D54" s="33" t="s">
        <v>254</v>
      </c>
      <c r="E54" s="90"/>
      <c r="F54" s="118"/>
      <c r="G54" s="108"/>
      <c r="H54" s="101"/>
      <c r="I54" s="60">
        <f t="shared" si="0"/>
        <v>0</v>
      </c>
      <c r="J54" s="83"/>
      <c r="K54" s="84"/>
      <c r="L54" s="60">
        <f t="shared" si="1"/>
        <v>0</v>
      </c>
      <c r="M54" s="32"/>
      <c r="N54" s="118"/>
      <c r="O54" s="108"/>
      <c r="P54" s="101"/>
      <c r="Q54" s="60">
        <f t="shared" si="2"/>
        <v>0</v>
      </c>
      <c r="R54" s="83"/>
      <c r="S54" s="84"/>
      <c r="T54" s="60">
        <f t="shared" si="3"/>
        <v>0</v>
      </c>
      <c r="U54" s="86"/>
      <c r="V54" s="87"/>
      <c r="W54" s="165"/>
      <c r="X54" s="155"/>
      <c r="Y54" s="156"/>
      <c r="Z54" s="157"/>
    </row>
    <row r="55" spans="1:26" s="4" customFormat="1" ht="27" customHeight="1">
      <c r="A55" s="16"/>
      <c r="B55" s="33" t="s">
        <v>21</v>
      </c>
      <c r="C55" s="34">
        <v>51</v>
      </c>
      <c r="D55" s="33" t="s">
        <v>90</v>
      </c>
      <c r="E55" s="90"/>
      <c r="F55" s="118"/>
      <c r="G55" s="108"/>
      <c r="H55" s="101"/>
      <c r="I55" s="60">
        <f t="shared" si="0"/>
        <v>0</v>
      </c>
      <c r="J55" s="83"/>
      <c r="K55" s="84"/>
      <c r="L55" s="60">
        <f t="shared" si="1"/>
        <v>0</v>
      </c>
      <c r="M55" s="32"/>
      <c r="N55" s="118"/>
      <c r="O55" s="108"/>
      <c r="P55" s="101"/>
      <c r="Q55" s="60">
        <f t="shared" si="2"/>
        <v>0</v>
      </c>
      <c r="R55" s="83"/>
      <c r="S55" s="84"/>
      <c r="T55" s="60">
        <f t="shared" si="3"/>
        <v>0</v>
      </c>
      <c r="U55" s="86"/>
      <c r="V55" s="87"/>
      <c r="W55" s="165"/>
      <c r="X55" s="155"/>
      <c r="Y55" s="156"/>
      <c r="Z55" s="157"/>
    </row>
    <row r="56" spans="1:26" s="4" customFormat="1" ht="27" customHeight="1">
      <c r="A56" s="16"/>
      <c r="B56" s="33" t="s">
        <v>21</v>
      </c>
      <c r="C56" s="34">
        <v>52</v>
      </c>
      <c r="D56" s="33" t="s">
        <v>345</v>
      </c>
      <c r="E56" s="90"/>
      <c r="F56" s="118"/>
      <c r="G56" s="108"/>
      <c r="H56" s="101"/>
      <c r="I56" s="60">
        <f t="shared" si="0"/>
        <v>0</v>
      </c>
      <c r="J56" s="83"/>
      <c r="K56" s="84"/>
      <c r="L56" s="60">
        <f t="shared" si="1"/>
        <v>0</v>
      </c>
      <c r="M56" s="32"/>
      <c r="N56" s="118"/>
      <c r="O56" s="108"/>
      <c r="P56" s="101"/>
      <c r="Q56" s="60">
        <f t="shared" si="2"/>
        <v>0</v>
      </c>
      <c r="R56" s="83"/>
      <c r="S56" s="84"/>
      <c r="T56" s="60">
        <f t="shared" si="3"/>
        <v>0</v>
      </c>
      <c r="U56" s="86"/>
      <c r="V56" s="87"/>
      <c r="W56" s="165"/>
      <c r="X56" s="155"/>
      <c r="Y56" s="156"/>
      <c r="Z56" s="157"/>
    </row>
    <row r="57" spans="1:26" s="4" customFormat="1" ht="27" customHeight="1">
      <c r="A57" s="16"/>
      <c r="B57" s="33" t="s">
        <v>21</v>
      </c>
      <c r="C57" s="34">
        <v>53</v>
      </c>
      <c r="D57" s="33" t="s">
        <v>346</v>
      </c>
      <c r="E57" s="90"/>
      <c r="F57" s="118"/>
      <c r="G57" s="108"/>
      <c r="H57" s="101"/>
      <c r="I57" s="60">
        <f t="shared" si="0"/>
        <v>0</v>
      </c>
      <c r="J57" s="83"/>
      <c r="K57" s="84"/>
      <c r="L57" s="60">
        <f t="shared" si="1"/>
        <v>0</v>
      </c>
      <c r="M57" s="32"/>
      <c r="N57" s="118"/>
      <c r="O57" s="108"/>
      <c r="P57" s="101"/>
      <c r="Q57" s="60">
        <f t="shared" si="2"/>
        <v>0</v>
      </c>
      <c r="R57" s="83"/>
      <c r="S57" s="84"/>
      <c r="T57" s="60">
        <f t="shared" si="3"/>
        <v>0</v>
      </c>
      <c r="U57" s="86"/>
      <c r="V57" s="87"/>
      <c r="W57" s="165"/>
      <c r="X57" s="155"/>
      <c r="Y57" s="156"/>
      <c r="Z57" s="157"/>
    </row>
    <row r="58" spans="1:26" s="4" customFormat="1" ht="27" customHeight="1">
      <c r="A58" s="16"/>
      <c r="B58" s="33" t="s">
        <v>21</v>
      </c>
      <c r="C58" s="34">
        <v>54</v>
      </c>
      <c r="D58" s="33" t="s">
        <v>347</v>
      </c>
      <c r="E58" s="90"/>
      <c r="F58" s="118"/>
      <c r="G58" s="108"/>
      <c r="H58" s="101"/>
      <c r="I58" s="60">
        <f t="shared" si="0"/>
        <v>0</v>
      </c>
      <c r="J58" s="83"/>
      <c r="K58" s="84"/>
      <c r="L58" s="60">
        <f t="shared" si="1"/>
        <v>0</v>
      </c>
      <c r="M58" s="32"/>
      <c r="N58" s="118"/>
      <c r="O58" s="108"/>
      <c r="P58" s="101"/>
      <c r="Q58" s="60">
        <f t="shared" si="2"/>
        <v>0</v>
      </c>
      <c r="R58" s="83"/>
      <c r="S58" s="84"/>
      <c r="T58" s="60">
        <f t="shared" si="3"/>
        <v>0</v>
      </c>
      <c r="U58" s="86"/>
      <c r="V58" s="87"/>
      <c r="W58" s="165"/>
      <c r="X58" s="155"/>
      <c r="Y58" s="156"/>
      <c r="Z58" s="157"/>
    </row>
    <row r="59" spans="1:26" s="4" customFormat="1" ht="27" customHeight="1">
      <c r="A59" s="16"/>
      <c r="B59" s="33" t="s">
        <v>21</v>
      </c>
      <c r="C59" s="34">
        <v>55</v>
      </c>
      <c r="D59" s="33" t="s">
        <v>348</v>
      </c>
      <c r="E59" s="90"/>
      <c r="F59" s="118"/>
      <c r="G59" s="108"/>
      <c r="H59" s="101"/>
      <c r="I59" s="60">
        <f t="shared" si="0"/>
        <v>0</v>
      </c>
      <c r="J59" s="83"/>
      <c r="K59" s="84"/>
      <c r="L59" s="60">
        <f t="shared" si="1"/>
        <v>0</v>
      </c>
      <c r="M59" s="32"/>
      <c r="N59" s="118"/>
      <c r="O59" s="108"/>
      <c r="P59" s="101"/>
      <c r="Q59" s="60">
        <f t="shared" si="2"/>
        <v>0</v>
      </c>
      <c r="R59" s="83"/>
      <c r="S59" s="84"/>
      <c r="T59" s="60">
        <f t="shared" si="3"/>
        <v>0</v>
      </c>
      <c r="U59" s="86"/>
      <c r="V59" s="87"/>
      <c r="W59" s="165"/>
      <c r="X59" s="155"/>
      <c r="Y59" s="156"/>
      <c r="Z59" s="157"/>
    </row>
    <row r="60" spans="1:26" s="4" customFormat="1" ht="27" customHeight="1">
      <c r="A60" s="16"/>
      <c r="B60" s="33" t="s">
        <v>21</v>
      </c>
      <c r="C60" s="34">
        <v>56</v>
      </c>
      <c r="D60" s="33" t="s">
        <v>349</v>
      </c>
      <c r="E60" s="90"/>
      <c r="F60" s="118"/>
      <c r="G60" s="108"/>
      <c r="H60" s="101"/>
      <c r="I60" s="60">
        <f t="shared" si="0"/>
        <v>0</v>
      </c>
      <c r="J60" s="83"/>
      <c r="K60" s="84"/>
      <c r="L60" s="60">
        <f t="shared" si="1"/>
        <v>0</v>
      </c>
      <c r="M60" s="32"/>
      <c r="N60" s="118"/>
      <c r="O60" s="108"/>
      <c r="P60" s="101"/>
      <c r="Q60" s="60">
        <f t="shared" si="2"/>
        <v>0</v>
      </c>
      <c r="R60" s="83"/>
      <c r="S60" s="84"/>
      <c r="T60" s="60">
        <f t="shared" si="3"/>
        <v>0</v>
      </c>
      <c r="U60" s="86"/>
      <c r="V60" s="87"/>
      <c r="W60" s="165"/>
      <c r="X60" s="155"/>
      <c r="Y60" s="156"/>
      <c r="Z60" s="157"/>
    </row>
    <row r="61" spans="1:26" s="4" customFormat="1" ht="27" customHeight="1">
      <c r="A61" s="16"/>
      <c r="B61" s="33" t="s">
        <v>21</v>
      </c>
      <c r="C61" s="34">
        <v>57</v>
      </c>
      <c r="D61" s="33" t="s">
        <v>350</v>
      </c>
      <c r="E61" s="90"/>
      <c r="F61" s="118"/>
      <c r="G61" s="108"/>
      <c r="H61" s="101"/>
      <c r="I61" s="60">
        <f t="shared" si="0"/>
        <v>0</v>
      </c>
      <c r="J61" s="83"/>
      <c r="K61" s="84"/>
      <c r="L61" s="60">
        <f t="shared" si="1"/>
        <v>0</v>
      </c>
      <c r="M61" s="32"/>
      <c r="N61" s="118"/>
      <c r="O61" s="108"/>
      <c r="P61" s="101"/>
      <c r="Q61" s="60">
        <f t="shared" si="2"/>
        <v>0</v>
      </c>
      <c r="R61" s="83"/>
      <c r="S61" s="84"/>
      <c r="T61" s="60">
        <f t="shared" si="3"/>
        <v>0</v>
      </c>
      <c r="U61" s="86"/>
      <c r="V61" s="87"/>
      <c r="W61" s="165"/>
      <c r="X61" s="155"/>
      <c r="Y61" s="156"/>
      <c r="Z61" s="157"/>
    </row>
    <row r="62" spans="1:26" s="4" customFormat="1" ht="27" customHeight="1">
      <c r="A62" s="16"/>
      <c r="B62" s="33" t="s">
        <v>21</v>
      </c>
      <c r="C62" s="34">
        <v>58</v>
      </c>
      <c r="D62" s="33" t="s">
        <v>351</v>
      </c>
      <c r="E62" s="90"/>
      <c r="F62" s="118"/>
      <c r="G62" s="108"/>
      <c r="H62" s="101"/>
      <c r="I62" s="60">
        <f t="shared" si="0"/>
        <v>0</v>
      </c>
      <c r="J62" s="83"/>
      <c r="K62" s="84"/>
      <c r="L62" s="60">
        <f t="shared" si="1"/>
        <v>0</v>
      </c>
      <c r="M62" s="32"/>
      <c r="N62" s="118"/>
      <c r="O62" s="108"/>
      <c r="P62" s="101"/>
      <c r="Q62" s="60">
        <f t="shared" si="2"/>
        <v>0</v>
      </c>
      <c r="R62" s="83"/>
      <c r="S62" s="84"/>
      <c r="T62" s="60">
        <f t="shared" si="3"/>
        <v>0</v>
      </c>
      <c r="U62" s="86"/>
      <c r="V62" s="87"/>
      <c r="W62" s="165"/>
      <c r="X62" s="155"/>
      <c r="Y62" s="156"/>
      <c r="Z62" s="157"/>
    </row>
    <row r="63" spans="1:26" s="4" customFormat="1" ht="27" customHeight="1">
      <c r="A63" s="16"/>
      <c r="B63" s="33" t="s">
        <v>21</v>
      </c>
      <c r="C63" s="34">
        <v>59</v>
      </c>
      <c r="D63" s="33" t="s">
        <v>352</v>
      </c>
      <c r="E63" s="90"/>
      <c r="F63" s="118"/>
      <c r="G63" s="108"/>
      <c r="H63" s="101"/>
      <c r="I63" s="60">
        <f t="shared" si="0"/>
        <v>0</v>
      </c>
      <c r="J63" s="83"/>
      <c r="K63" s="84"/>
      <c r="L63" s="60">
        <f t="shared" si="1"/>
        <v>0</v>
      </c>
      <c r="M63" s="32"/>
      <c r="N63" s="118"/>
      <c r="O63" s="108"/>
      <c r="P63" s="101"/>
      <c r="Q63" s="60">
        <f t="shared" si="2"/>
        <v>0</v>
      </c>
      <c r="R63" s="83"/>
      <c r="S63" s="84"/>
      <c r="T63" s="60">
        <f t="shared" si="3"/>
        <v>0</v>
      </c>
      <c r="U63" s="86"/>
      <c r="V63" s="87"/>
      <c r="W63" s="165"/>
      <c r="X63" s="155"/>
      <c r="Y63" s="156"/>
      <c r="Z63" s="157"/>
    </row>
    <row r="64" spans="1:26" s="4" customFormat="1" ht="27" customHeight="1">
      <c r="A64" s="16"/>
      <c r="B64" s="33" t="s">
        <v>21</v>
      </c>
      <c r="C64" s="34">
        <v>60</v>
      </c>
      <c r="D64" s="33" t="s">
        <v>353</v>
      </c>
      <c r="E64" s="90"/>
      <c r="F64" s="118"/>
      <c r="G64" s="108"/>
      <c r="H64" s="101"/>
      <c r="I64" s="60">
        <f t="shared" si="0"/>
        <v>0</v>
      </c>
      <c r="J64" s="83"/>
      <c r="K64" s="84"/>
      <c r="L64" s="60">
        <f t="shared" si="1"/>
        <v>0</v>
      </c>
      <c r="M64" s="32"/>
      <c r="N64" s="118"/>
      <c r="O64" s="108"/>
      <c r="P64" s="101"/>
      <c r="Q64" s="60">
        <f t="shared" si="2"/>
        <v>0</v>
      </c>
      <c r="R64" s="83"/>
      <c r="S64" s="84"/>
      <c r="T64" s="60">
        <f t="shared" si="3"/>
        <v>0</v>
      </c>
      <c r="U64" s="86"/>
      <c r="V64" s="87"/>
      <c r="W64" s="165"/>
      <c r="X64" s="155"/>
      <c r="Y64" s="156"/>
      <c r="Z64" s="157"/>
    </row>
    <row r="65" spans="1:26" s="4" customFormat="1" ht="27" customHeight="1">
      <c r="A65" s="16"/>
      <c r="B65" s="33" t="s">
        <v>21</v>
      </c>
      <c r="C65" s="34">
        <v>61</v>
      </c>
      <c r="D65" s="33" t="s">
        <v>354</v>
      </c>
      <c r="E65" s="90"/>
      <c r="F65" s="118"/>
      <c r="G65" s="108"/>
      <c r="H65" s="101"/>
      <c r="I65" s="60">
        <f t="shared" si="0"/>
        <v>0</v>
      </c>
      <c r="J65" s="83"/>
      <c r="K65" s="84"/>
      <c r="L65" s="60">
        <f t="shared" si="1"/>
        <v>0</v>
      </c>
      <c r="M65" s="32"/>
      <c r="N65" s="118"/>
      <c r="O65" s="108"/>
      <c r="P65" s="101"/>
      <c r="Q65" s="60">
        <f t="shared" si="2"/>
        <v>0</v>
      </c>
      <c r="R65" s="83"/>
      <c r="S65" s="84"/>
      <c r="T65" s="60">
        <f t="shared" si="3"/>
        <v>0</v>
      </c>
      <c r="U65" s="86"/>
      <c r="V65" s="87"/>
      <c r="W65" s="165"/>
      <c r="X65" s="155"/>
      <c r="Y65" s="156"/>
      <c r="Z65" s="157"/>
    </row>
    <row r="66" spans="1:26" s="4" customFormat="1" ht="27" customHeight="1">
      <c r="A66" s="16"/>
      <c r="B66" s="33" t="s">
        <v>21</v>
      </c>
      <c r="C66" s="34">
        <v>62</v>
      </c>
      <c r="D66" s="33" t="s">
        <v>355</v>
      </c>
      <c r="E66" s="90"/>
      <c r="F66" s="118"/>
      <c r="G66" s="108"/>
      <c r="H66" s="101"/>
      <c r="I66" s="60">
        <f t="shared" si="0"/>
        <v>0</v>
      </c>
      <c r="J66" s="83"/>
      <c r="K66" s="84"/>
      <c r="L66" s="60">
        <f t="shared" si="1"/>
        <v>0</v>
      </c>
      <c r="M66" s="32"/>
      <c r="N66" s="118"/>
      <c r="O66" s="108"/>
      <c r="P66" s="101"/>
      <c r="Q66" s="60">
        <f t="shared" si="2"/>
        <v>0</v>
      </c>
      <c r="R66" s="83"/>
      <c r="S66" s="84"/>
      <c r="T66" s="60">
        <f t="shared" si="3"/>
        <v>0</v>
      </c>
      <c r="U66" s="86"/>
      <c r="V66" s="87"/>
      <c r="W66" s="165"/>
      <c r="X66" s="155"/>
      <c r="Y66" s="156"/>
      <c r="Z66" s="157"/>
    </row>
    <row r="67" spans="1:26" s="4" customFormat="1" ht="27" customHeight="1">
      <c r="A67" s="16"/>
      <c r="B67" s="33" t="s">
        <v>21</v>
      </c>
      <c r="C67" s="34">
        <v>63</v>
      </c>
      <c r="D67" s="33" t="s">
        <v>356</v>
      </c>
      <c r="E67" s="90"/>
      <c r="F67" s="118"/>
      <c r="G67" s="108"/>
      <c r="H67" s="101"/>
      <c r="I67" s="60">
        <f t="shared" si="0"/>
        <v>0</v>
      </c>
      <c r="J67" s="83"/>
      <c r="K67" s="84"/>
      <c r="L67" s="60">
        <f t="shared" si="1"/>
        <v>0</v>
      </c>
      <c r="M67" s="32"/>
      <c r="N67" s="118"/>
      <c r="O67" s="108"/>
      <c r="P67" s="101"/>
      <c r="Q67" s="60">
        <f t="shared" si="2"/>
        <v>0</v>
      </c>
      <c r="R67" s="83"/>
      <c r="S67" s="84"/>
      <c r="T67" s="60">
        <f t="shared" si="3"/>
        <v>0</v>
      </c>
      <c r="U67" s="86"/>
      <c r="V67" s="87"/>
      <c r="W67" s="165"/>
      <c r="X67" s="155"/>
      <c r="Y67" s="156"/>
      <c r="Z67" s="157"/>
    </row>
    <row r="68" spans="1:26" s="4" customFormat="1" ht="27" customHeight="1">
      <c r="A68" s="16"/>
      <c r="B68" s="33" t="s">
        <v>21</v>
      </c>
      <c r="C68" s="34">
        <v>64</v>
      </c>
      <c r="D68" s="33" t="s">
        <v>412</v>
      </c>
      <c r="E68" s="90"/>
      <c r="F68" s="118"/>
      <c r="G68" s="108"/>
      <c r="H68" s="101"/>
      <c r="I68" s="60">
        <f t="shared" si="0"/>
        <v>0</v>
      </c>
      <c r="J68" s="83"/>
      <c r="K68" s="84"/>
      <c r="L68" s="60">
        <f t="shared" si="1"/>
        <v>0</v>
      </c>
      <c r="M68" s="32"/>
      <c r="N68" s="118"/>
      <c r="O68" s="108"/>
      <c r="P68" s="101"/>
      <c r="Q68" s="60">
        <f t="shared" si="2"/>
        <v>0</v>
      </c>
      <c r="R68" s="83"/>
      <c r="S68" s="84"/>
      <c r="T68" s="60">
        <f t="shared" si="3"/>
        <v>0</v>
      </c>
      <c r="U68" s="86"/>
      <c r="V68" s="87"/>
      <c r="W68" s="165"/>
      <c r="X68" s="155"/>
      <c r="Y68" s="156"/>
      <c r="Z68" s="157"/>
    </row>
    <row r="69" spans="1:26" s="4" customFormat="1" ht="27" customHeight="1">
      <c r="A69" s="16"/>
      <c r="B69" s="33" t="s">
        <v>21</v>
      </c>
      <c r="C69" s="34">
        <v>65</v>
      </c>
      <c r="D69" s="33" t="s">
        <v>357</v>
      </c>
      <c r="E69" s="90"/>
      <c r="F69" s="118"/>
      <c r="G69" s="108"/>
      <c r="H69" s="101"/>
      <c r="I69" s="60">
        <f t="shared" si="0"/>
        <v>0</v>
      </c>
      <c r="J69" s="83"/>
      <c r="K69" s="84"/>
      <c r="L69" s="60">
        <f t="shared" si="1"/>
        <v>0</v>
      </c>
      <c r="M69" s="32"/>
      <c r="N69" s="118"/>
      <c r="O69" s="108"/>
      <c r="P69" s="101"/>
      <c r="Q69" s="60">
        <f t="shared" si="2"/>
        <v>0</v>
      </c>
      <c r="R69" s="83"/>
      <c r="S69" s="84"/>
      <c r="T69" s="60">
        <f t="shared" si="3"/>
        <v>0</v>
      </c>
      <c r="U69" s="86"/>
      <c r="V69" s="87"/>
      <c r="W69" s="165"/>
      <c r="X69" s="155"/>
      <c r="Y69" s="156"/>
      <c r="Z69" s="157"/>
    </row>
    <row r="70" spans="1:26" s="4" customFormat="1" ht="27" customHeight="1">
      <c r="A70" s="16"/>
      <c r="B70" s="33" t="s">
        <v>21</v>
      </c>
      <c r="C70" s="34">
        <v>66</v>
      </c>
      <c r="D70" s="33" t="s">
        <v>358</v>
      </c>
      <c r="E70" s="90"/>
      <c r="F70" s="118"/>
      <c r="G70" s="108"/>
      <c r="H70" s="101"/>
      <c r="I70" s="60">
        <f>IF(AND(G70&gt;0,H70&gt;0),H70/G70,0)</f>
        <v>0</v>
      </c>
      <c r="J70" s="83"/>
      <c r="K70" s="84"/>
      <c r="L70" s="60">
        <f>IF(AND(J70&gt;0,K70&gt;0),K70/J70,0)</f>
        <v>0</v>
      </c>
      <c r="M70" s="32"/>
      <c r="N70" s="118"/>
      <c r="O70" s="108"/>
      <c r="P70" s="101"/>
      <c r="Q70" s="60">
        <f>IF(AND(O70&gt;0,P70&gt;0),P70/O70,0)</f>
        <v>0</v>
      </c>
      <c r="R70" s="83"/>
      <c r="S70" s="84"/>
      <c r="T70" s="60">
        <f>IF(AND(R70&gt;0,S70&gt;0),S70/R70,0)</f>
        <v>0</v>
      </c>
      <c r="U70" s="86"/>
      <c r="V70" s="87"/>
      <c r="W70" s="165"/>
      <c r="X70" s="155"/>
      <c r="Y70" s="156"/>
      <c r="Z70" s="157"/>
    </row>
    <row r="71" spans="1:26" s="4" customFormat="1" ht="27" customHeight="1">
      <c r="A71" s="16"/>
      <c r="B71" s="33" t="s">
        <v>21</v>
      </c>
      <c r="C71" s="34">
        <v>67</v>
      </c>
      <c r="D71" s="33" t="s">
        <v>413</v>
      </c>
      <c r="E71" s="90"/>
      <c r="F71" s="118"/>
      <c r="G71" s="108"/>
      <c r="H71" s="101"/>
      <c r="I71" s="60">
        <f>IF(AND(G71&gt;0,H71&gt;0),H71/G71,0)</f>
        <v>0</v>
      </c>
      <c r="J71" s="83"/>
      <c r="K71" s="84"/>
      <c r="L71" s="60">
        <f>IF(AND(J71&gt;0,K71&gt;0),K71/J71,0)</f>
        <v>0</v>
      </c>
      <c r="M71" s="32"/>
      <c r="N71" s="118"/>
      <c r="O71" s="108"/>
      <c r="P71" s="101"/>
      <c r="Q71" s="60">
        <f>IF(AND(O71&gt;0,P71&gt;0),P71/O71,0)</f>
        <v>0</v>
      </c>
      <c r="R71" s="83"/>
      <c r="S71" s="84"/>
      <c r="T71" s="60">
        <f>IF(AND(R71&gt;0,S71&gt;0),S71/R71,0)</f>
        <v>0</v>
      </c>
      <c r="U71" s="86"/>
      <c r="V71" s="87"/>
      <c r="W71" s="165"/>
      <c r="X71" s="155"/>
      <c r="Y71" s="156"/>
      <c r="Z71" s="157"/>
    </row>
    <row r="72" spans="1:26" s="4" customFormat="1" ht="27" customHeight="1">
      <c r="A72" s="16"/>
      <c r="B72" s="33" t="s">
        <v>21</v>
      </c>
      <c r="C72" s="34">
        <v>68</v>
      </c>
      <c r="D72" s="33" t="s">
        <v>359</v>
      </c>
      <c r="E72" s="90"/>
      <c r="F72" s="118"/>
      <c r="G72" s="108"/>
      <c r="H72" s="101"/>
      <c r="I72" s="60">
        <f>IF(AND(G72&gt;0,H72&gt;0),H72/G72,0)</f>
        <v>0</v>
      </c>
      <c r="J72" s="83"/>
      <c r="K72" s="84"/>
      <c r="L72" s="60">
        <f>IF(AND(J72&gt;0,K72&gt;0),K72/J72,0)</f>
        <v>0</v>
      </c>
      <c r="M72" s="32"/>
      <c r="N72" s="118"/>
      <c r="O72" s="108"/>
      <c r="P72" s="101"/>
      <c r="Q72" s="60">
        <f>IF(AND(O72&gt;0,P72&gt;0),P72/O72,0)</f>
        <v>0</v>
      </c>
      <c r="R72" s="83"/>
      <c r="S72" s="84"/>
      <c r="T72" s="60">
        <f>IF(AND(R72&gt;0,S72&gt;0),S72/R72,0)</f>
        <v>0</v>
      </c>
      <c r="U72" s="86"/>
      <c r="V72" s="87"/>
      <c r="W72" s="165"/>
      <c r="X72" s="155"/>
      <c r="Y72" s="156"/>
      <c r="Z72" s="157"/>
    </row>
    <row r="73" spans="1:26" s="4" customFormat="1" ht="27" customHeight="1">
      <c r="A73" s="16"/>
      <c r="B73" s="33"/>
      <c r="C73" s="34"/>
      <c r="D73" s="33"/>
      <c r="E73" s="90"/>
      <c r="F73" s="118"/>
      <c r="G73" s="108"/>
      <c r="H73" s="101"/>
      <c r="I73" s="85"/>
      <c r="J73" s="83"/>
      <c r="K73" s="84"/>
      <c r="L73" s="85"/>
      <c r="M73" s="32"/>
      <c r="N73" s="118"/>
      <c r="O73" s="108"/>
      <c r="P73" s="101"/>
      <c r="Q73" s="60"/>
      <c r="R73" s="83"/>
      <c r="S73" s="84"/>
      <c r="T73" s="85"/>
      <c r="U73" s="86"/>
      <c r="V73" s="87"/>
      <c r="W73" s="87"/>
      <c r="X73" s="155"/>
      <c r="Y73" s="156"/>
      <c r="Z73" s="157"/>
    </row>
    <row r="74" spans="1:26" s="4" customFormat="1" ht="27" customHeight="1" thickBot="1">
      <c r="A74" s="16"/>
      <c r="B74" s="16"/>
      <c r="C74" s="34"/>
      <c r="D74" s="24"/>
      <c r="E74" s="75"/>
      <c r="F74" s="65"/>
      <c r="G74" s="66"/>
      <c r="H74" s="67"/>
      <c r="I74" s="71">
        <f>IF(AND(G74&gt;0,H74&gt;0),H74/G74,0)</f>
        <v>0</v>
      </c>
      <c r="J74" s="69"/>
      <c r="K74" s="70"/>
      <c r="L74" s="71">
        <f>IF(AND(J74&gt;0,K74&gt;0),K74/J74,0)</f>
        <v>0</v>
      </c>
      <c r="M74" s="32"/>
      <c r="N74" s="65"/>
      <c r="O74" s="66"/>
      <c r="P74" s="67"/>
      <c r="Q74" s="71">
        <f>IF(AND(O74&gt;0,P74&gt;0),P74/O74,0)</f>
        <v>0</v>
      </c>
      <c r="R74" s="69"/>
      <c r="S74" s="70"/>
      <c r="T74" s="71">
        <f>IF(AND(R74&gt;0,S74&gt;0),S74/R74,0)</f>
        <v>0</v>
      </c>
      <c r="U74" s="72"/>
      <c r="V74" s="73"/>
      <c r="W74" s="73"/>
      <c r="X74" s="158"/>
      <c r="Y74" s="159"/>
      <c r="Z74" s="160"/>
    </row>
    <row r="75" spans="1:20" s="4" customFormat="1" ht="27" customHeight="1">
      <c r="A75" s="16"/>
      <c r="B75" s="30" t="s">
        <v>20</v>
      </c>
      <c r="C75" s="19">
        <f>COUNTA(D5:D74)</f>
        <v>68</v>
      </c>
      <c r="D75" s="78">
        <v>1</v>
      </c>
      <c r="E75" s="76">
        <f>COUNTIF(E5:E74,1)</f>
        <v>0</v>
      </c>
      <c r="F75" s="20">
        <f>SUM(F5:F74)</f>
        <v>25</v>
      </c>
      <c r="G75" s="20">
        <f>SUM(G5:G74)</f>
        <v>111</v>
      </c>
      <c r="H75" s="20">
        <f>SUM(H5:H74)</f>
        <v>3350410</v>
      </c>
      <c r="I75" s="22">
        <f>IF(AND(G75&gt;0,H75&gt;0),H75/G75,0)</f>
        <v>30183.873873873872</v>
      </c>
      <c r="J75" s="20">
        <f>SUM(J5:J74)</f>
        <v>10643.220000000001</v>
      </c>
      <c r="K75" s="20">
        <f>SUM(K5:K74)</f>
        <v>3350410</v>
      </c>
      <c r="L75" s="22">
        <f>IF(AND(J75&gt;0,K75&gt;0),K75/J75,0)</f>
        <v>314.79289162490295</v>
      </c>
      <c r="M75" s="22"/>
      <c r="N75" s="20">
        <f>SUM(N5:N74)</f>
        <v>25</v>
      </c>
      <c r="O75" s="20">
        <f>SUM(O5:O74)</f>
        <v>120</v>
      </c>
      <c r="P75" s="20">
        <f>SUM(P5:P74)</f>
        <v>3323651</v>
      </c>
      <c r="Q75" s="22">
        <f>IF(AND(O75&gt;0,P75&gt;0),P75/O75,0)</f>
        <v>27697.091666666667</v>
      </c>
      <c r="R75" s="20">
        <f>SUM(R5:R74)</f>
        <v>10735.05</v>
      </c>
      <c r="S75" s="20">
        <f>SUM(S5:S74)</f>
        <v>3323651</v>
      </c>
      <c r="T75" s="22">
        <f>IF(AND(R75&gt;0,S75&gt;0),S75/R75,0)</f>
        <v>309.60740751091055</v>
      </c>
    </row>
    <row r="76" spans="1:20" s="4" customFormat="1" ht="27" customHeight="1">
      <c r="A76" s="16"/>
      <c r="D76" s="79">
        <v>2</v>
      </c>
      <c r="E76" s="76">
        <f>COUNTIF(E5:E74,2)</f>
        <v>1</v>
      </c>
      <c r="F76" s="20"/>
      <c r="G76" s="20"/>
      <c r="H76" s="20"/>
      <c r="I76" s="21"/>
      <c r="J76" s="21"/>
      <c r="K76" s="21"/>
      <c r="L76" s="21"/>
      <c r="M76" s="21"/>
      <c r="N76" s="20"/>
      <c r="O76" s="20"/>
      <c r="P76" s="20"/>
      <c r="Q76" s="21"/>
      <c r="R76" s="21"/>
      <c r="S76" s="21"/>
      <c r="T76" s="21"/>
    </row>
    <row r="77" spans="1:20" s="4" customFormat="1" ht="27" customHeight="1">
      <c r="A77" s="16"/>
      <c r="D77" s="79">
        <v>3</v>
      </c>
      <c r="E77" s="76">
        <f>COUNTIF(E5:E74,3)</f>
        <v>0</v>
      </c>
      <c r="F77" s="20">
        <f>COUNTA(F5:F74)</f>
        <v>2</v>
      </c>
      <c r="G77" s="20"/>
      <c r="H77" s="20"/>
      <c r="I77" s="21"/>
      <c r="J77" s="21"/>
      <c r="K77" s="21"/>
      <c r="L77" s="21"/>
      <c r="M77" s="21"/>
      <c r="N77" s="20">
        <f>COUNTA(N5:N74)</f>
        <v>2</v>
      </c>
      <c r="O77" s="20"/>
      <c r="P77" s="20"/>
      <c r="Q77" s="21"/>
      <c r="R77" s="21"/>
      <c r="S77" s="21"/>
      <c r="T77" s="21"/>
    </row>
    <row r="78" spans="1:20" s="4" customFormat="1" ht="27" customHeight="1">
      <c r="A78" s="16"/>
      <c r="D78" s="79">
        <v>4</v>
      </c>
      <c r="E78" s="76">
        <f>COUNTIF(E5:E74,4)</f>
        <v>2</v>
      </c>
      <c r="F78" s="20"/>
      <c r="G78" s="20"/>
      <c r="H78" s="20"/>
      <c r="I78" s="21"/>
      <c r="J78" s="21"/>
      <c r="K78" s="21"/>
      <c r="L78" s="21"/>
      <c r="M78" s="21"/>
      <c r="N78" s="20"/>
      <c r="O78" s="20"/>
      <c r="P78" s="20"/>
      <c r="Q78" s="21"/>
      <c r="R78" s="21"/>
      <c r="S78" s="21"/>
      <c r="T78" s="21"/>
    </row>
    <row r="79" spans="1:20" s="4" customFormat="1" ht="15" customHeight="1">
      <c r="A79" s="18"/>
      <c r="D79" s="79">
        <v>5</v>
      </c>
      <c r="E79" s="76">
        <f>COUNTIF(E5:E74,5)</f>
        <v>0</v>
      </c>
      <c r="F79" s="20"/>
      <c r="G79" s="20"/>
      <c r="H79" s="20"/>
      <c r="I79" s="21"/>
      <c r="J79" s="21"/>
      <c r="K79" s="21"/>
      <c r="L79" s="21"/>
      <c r="M79" s="21"/>
      <c r="N79" s="20"/>
      <c r="O79" s="20"/>
      <c r="P79" s="20"/>
      <c r="Q79" s="21"/>
      <c r="R79" s="21"/>
      <c r="S79" s="21"/>
      <c r="T79" s="21"/>
    </row>
    <row r="80" spans="1:20" s="4" customFormat="1" ht="15" customHeight="1">
      <c r="A80" s="18"/>
      <c r="D80" s="79">
        <v>6</v>
      </c>
      <c r="E80" s="76">
        <f>COUNTIF(E5:E74,6)</f>
        <v>0</v>
      </c>
      <c r="F80" s="20"/>
      <c r="G80" s="20"/>
      <c r="H80" s="20"/>
      <c r="I80" s="21"/>
      <c r="J80" s="21"/>
      <c r="K80" s="21"/>
      <c r="L80" s="21"/>
      <c r="M80" s="21"/>
      <c r="N80" s="20"/>
      <c r="O80" s="20"/>
      <c r="P80" s="20"/>
      <c r="Q80" s="21"/>
      <c r="R80" s="21"/>
      <c r="S80" s="21"/>
      <c r="T80" s="21"/>
    </row>
    <row r="81" spans="1:20" s="4" customFormat="1" ht="15" customHeight="1">
      <c r="A81" s="18"/>
      <c r="D81" s="19"/>
      <c r="E81" s="76"/>
      <c r="F81" s="20"/>
      <c r="G81" s="20"/>
      <c r="H81" s="20"/>
      <c r="I81" s="21"/>
      <c r="J81" s="21"/>
      <c r="K81" s="21"/>
      <c r="L81" s="21"/>
      <c r="M81" s="21"/>
      <c r="N81" s="20"/>
      <c r="O81" s="20"/>
      <c r="P81" s="20"/>
      <c r="Q81" s="21"/>
      <c r="R81" s="21"/>
      <c r="S81" s="21"/>
      <c r="T81" s="21"/>
    </row>
    <row r="82" spans="1:20" s="4" customFormat="1" ht="15" customHeight="1">
      <c r="A82" s="18"/>
      <c r="D82" s="19"/>
      <c r="E82" s="76"/>
      <c r="F82" s="20"/>
      <c r="G82" s="20"/>
      <c r="H82" s="20"/>
      <c r="I82" s="21"/>
      <c r="J82" s="21"/>
      <c r="K82" s="21"/>
      <c r="L82" s="21"/>
      <c r="M82" s="21"/>
      <c r="N82" s="20"/>
      <c r="O82" s="20"/>
      <c r="P82" s="20"/>
      <c r="Q82" s="21"/>
      <c r="R82" s="21"/>
      <c r="S82" s="21"/>
      <c r="T82" s="21"/>
    </row>
    <row r="83" spans="1:20" s="4" customFormat="1" ht="15" customHeight="1">
      <c r="A83" s="18"/>
      <c r="D83" s="19"/>
      <c r="E83" s="76"/>
      <c r="F83" s="20"/>
      <c r="G83" s="20"/>
      <c r="H83" s="20"/>
      <c r="I83" s="21"/>
      <c r="J83" s="21"/>
      <c r="K83" s="21"/>
      <c r="L83" s="21"/>
      <c r="M83" s="21"/>
      <c r="N83" s="20"/>
      <c r="O83" s="20"/>
      <c r="P83" s="20"/>
      <c r="Q83" s="21"/>
      <c r="R83" s="21"/>
      <c r="S83" s="21"/>
      <c r="T83" s="21"/>
    </row>
    <row r="84" spans="1:20" s="4" customFormat="1" ht="15" customHeight="1">
      <c r="A84" s="18"/>
      <c r="D84" s="19"/>
      <c r="E84" s="76"/>
      <c r="F84" s="20"/>
      <c r="G84" s="20"/>
      <c r="H84" s="20"/>
      <c r="I84" s="21"/>
      <c r="J84" s="21"/>
      <c r="K84" s="21"/>
      <c r="L84" s="21"/>
      <c r="M84" s="21"/>
      <c r="N84" s="20"/>
      <c r="O84" s="20"/>
      <c r="P84" s="20"/>
      <c r="Q84" s="21"/>
      <c r="R84" s="21"/>
      <c r="S84" s="21"/>
      <c r="T84" s="21"/>
    </row>
    <row r="85" spans="1:20" s="4" customFormat="1" ht="15" customHeight="1">
      <c r="A85" s="18"/>
      <c r="D85" s="19"/>
      <c r="E85" s="76"/>
      <c r="F85" s="20"/>
      <c r="G85" s="20"/>
      <c r="H85" s="20"/>
      <c r="I85" s="21"/>
      <c r="J85" s="21"/>
      <c r="K85" s="21"/>
      <c r="L85" s="21"/>
      <c r="M85" s="21"/>
      <c r="N85" s="20"/>
      <c r="O85" s="20"/>
      <c r="P85" s="20"/>
      <c r="Q85" s="21"/>
      <c r="R85" s="21"/>
      <c r="S85" s="21"/>
      <c r="T85" s="21"/>
    </row>
    <row r="86" spans="1:20" s="4" customFormat="1" ht="15" customHeight="1">
      <c r="A86" s="18"/>
      <c r="D86" s="19"/>
      <c r="E86" s="76"/>
      <c r="F86" s="20"/>
      <c r="G86" s="20"/>
      <c r="H86" s="20"/>
      <c r="I86" s="21"/>
      <c r="J86" s="21"/>
      <c r="K86" s="21"/>
      <c r="L86" s="21"/>
      <c r="M86" s="21"/>
      <c r="N86" s="20"/>
      <c r="O86" s="20"/>
      <c r="P86" s="20"/>
      <c r="Q86" s="21"/>
      <c r="R86" s="21"/>
      <c r="S86" s="21"/>
      <c r="T86" s="21"/>
    </row>
    <row r="87" spans="1:20" s="4" customFormat="1" ht="15" customHeight="1">
      <c r="A87" s="18"/>
      <c r="D87" s="19"/>
      <c r="E87" s="76"/>
      <c r="F87" s="20"/>
      <c r="G87" s="20"/>
      <c r="H87" s="20"/>
      <c r="I87" s="21"/>
      <c r="J87" s="21"/>
      <c r="K87" s="21"/>
      <c r="L87" s="21"/>
      <c r="M87" s="21"/>
      <c r="N87" s="20"/>
      <c r="O87" s="20"/>
      <c r="P87" s="20"/>
      <c r="Q87" s="21"/>
      <c r="R87" s="21"/>
      <c r="S87" s="21"/>
      <c r="T87" s="21"/>
    </row>
    <row r="88" spans="1:20" s="4" customFormat="1" ht="15" customHeight="1">
      <c r="A88" s="18"/>
      <c r="D88" s="19"/>
      <c r="E88" s="76"/>
      <c r="F88" s="20"/>
      <c r="G88" s="20"/>
      <c r="H88" s="20"/>
      <c r="I88" s="21"/>
      <c r="J88" s="21"/>
      <c r="K88" s="21"/>
      <c r="L88" s="21"/>
      <c r="M88" s="21"/>
      <c r="N88" s="20"/>
      <c r="O88" s="20"/>
      <c r="P88" s="20"/>
      <c r="Q88" s="21"/>
      <c r="R88" s="21"/>
      <c r="S88" s="21"/>
      <c r="T88" s="21"/>
    </row>
    <row r="89" spans="1:20" s="4" customFormat="1" ht="15" customHeight="1">
      <c r="A89" s="18"/>
      <c r="D89" s="19"/>
      <c r="E89" s="76"/>
      <c r="F89" s="20"/>
      <c r="G89" s="20"/>
      <c r="H89" s="20"/>
      <c r="I89" s="21"/>
      <c r="J89" s="21"/>
      <c r="K89" s="21"/>
      <c r="L89" s="21"/>
      <c r="M89" s="21"/>
      <c r="N89" s="20"/>
      <c r="O89" s="20"/>
      <c r="P89" s="20"/>
      <c r="Q89" s="21"/>
      <c r="R89" s="21"/>
      <c r="S89" s="21"/>
      <c r="T89" s="21"/>
    </row>
    <row r="90" spans="1:20" s="4" customFormat="1" ht="15" customHeight="1">
      <c r="A90" s="18"/>
      <c r="D90" s="19"/>
      <c r="E90" s="76"/>
      <c r="F90" s="20"/>
      <c r="G90" s="20"/>
      <c r="H90" s="20"/>
      <c r="I90" s="21"/>
      <c r="J90" s="21"/>
      <c r="K90" s="21"/>
      <c r="L90" s="21"/>
      <c r="M90" s="21"/>
      <c r="N90" s="20"/>
      <c r="O90" s="20"/>
      <c r="P90" s="20"/>
      <c r="Q90" s="21"/>
      <c r="R90" s="21"/>
      <c r="S90" s="21"/>
      <c r="T90" s="21"/>
    </row>
    <row r="91" spans="1:20" s="4" customFormat="1" ht="15" customHeight="1">
      <c r="A91" s="18"/>
      <c r="D91" s="19"/>
      <c r="E91" s="76"/>
      <c r="F91" s="20"/>
      <c r="G91" s="20"/>
      <c r="H91" s="20"/>
      <c r="I91" s="21"/>
      <c r="J91" s="21"/>
      <c r="K91" s="21"/>
      <c r="L91" s="21"/>
      <c r="M91" s="21"/>
      <c r="N91" s="20"/>
      <c r="O91" s="20"/>
      <c r="P91" s="20"/>
      <c r="Q91" s="21"/>
      <c r="R91" s="21"/>
      <c r="S91" s="21"/>
      <c r="T91" s="21"/>
    </row>
    <row r="92" spans="1:20" s="4" customFormat="1" ht="15" customHeight="1">
      <c r="A92" s="18"/>
      <c r="D92" s="19"/>
      <c r="E92" s="76"/>
      <c r="F92" s="20"/>
      <c r="G92" s="20"/>
      <c r="H92" s="20"/>
      <c r="I92" s="21"/>
      <c r="J92" s="21"/>
      <c r="K92" s="21"/>
      <c r="L92" s="21"/>
      <c r="M92" s="21"/>
      <c r="N92" s="20"/>
      <c r="O92" s="20"/>
      <c r="P92" s="20"/>
      <c r="Q92" s="21"/>
      <c r="R92" s="21"/>
      <c r="S92" s="21"/>
      <c r="T92" s="21"/>
    </row>
    <row r="93" spans="1:20" s="4" customFormat="1" ht="15" customHeight="1">
      <c r="A93" s="18"/>
      <c r="D93" s="19"/>
      <c r="E93" s="76"/>
      <c r="F93" s="20"/>
      <c r="G93" s="20"/>
      <c r="H93" s="20"/>
      <c r="I93" s="21"/>
      <c r="J93" s="21"/>
      <c r="K93" s="21"/>
      <c r="L93" s="21"/>
      <c r="M93" s="21"/>
      <c r="N93" s="20"/>
      <c r="O93" s="20"/>
      <c r="P93" s="20"/>
      <c r="Q93" s="21"/>
      <c r="R93" s="21"/>
      <c r="S93" s="21"/>
      <c r="T93" s="21"/>
    </row>
    <row r="94" spans="1:20" s="4" customFormat="1" ht="15" customHeight="1">
      <c r="A94" s="18"/>
      <c r="D94" s="19"/>
      <c r="E94" s="76"/>
      <c r="F94" s="20"/>
      <c r="G94" s="20"/>
      <c r="H94" s="20"/>
      <c r="I94" s="21"/>
      <c r="J94" s="21"/>
      <c r="K94" s="21"/>
      <c r="L94" s="21"/>
      <c r="M94" s="21"/>
      <c r="N94" s="20"/>
      <c r="O94" s="20"/>
      <c r="P94" s="20"/>
      <c r="Q94" s="21"/>
      <c r="R94" s="21"/>
      <c r="S94" s="21"/>
      <c r="T94" s="21"/>
    </row>
    <row r="95" spans="1:20" s="4" customFormat="1" ht="15" customHeight="1">
      <c r="A95" s="18"/>
      <c r="D95" s="19"/>
      <c r="E95" s="76"/>
      <c r="F95" s="20"/>
      <c r="G95" s="20"/>
      <c r="H95" s="20"/>
      <c r="I95" s="21"/>
      <c r="J95" s="21"/>
      <c r="K95" s="21"/>
      <c r="L95" s="21"/>
      <c r="M95" s="21"/>
      <c r="N95" s="20"/>
      <c r="O95" s="20"/>
      <c r="P95" s="20"/>
      <c r="Q95" s="21"/>
      <c r="R95" s="21"/>
      <c r="S95" s="21"/>
      <c r="T95" s="21"/>
    </row>
    <row r="96" spans="1:20" s="4" customFormat="1" ht="15" customHeight="1">
      <c r="A96" s="18"/>
      <c r="D96" s="19"/>
      <c r="E96" s="76"/>
      <c r="F96" s="20"/>
      <c r="G96" s="20"/>
      <c r="H96" s="20"/>
      <c r="I96" s="21"/>
      <c r="J96" s="21"/>
      <c r="K96" s="21"/>
      <c r="L96" s="21"/>
      <c r="M96" s="21"/>
      <c r="N96" s="20"/>
      <c r="O96" s="20"/>
      <c r="P96" s="20"/>
      <c r="Q96" s="21"/>
      <c r="R96" s="21"/>
      <c r="S96" s="21"/>
      <c r="T96" s="21"/>
    </row>
    <row r="97" spans="1:20" s="4" customFormat="1" ht="15" customHeight="1">
      <c r="A97" s="18"/>
      <c r="D97" s="19"/>
      <c r="E97" s="76"/>
      <c r="F97" s="20"/>
      <c r="G97" s="20"/>
      <c r="H97" s="20"/>
      <c r="I97" s="21"/>
      <c r="J97" s="21"/>
      <c r="K97" s="21"/>
      <c r="L97" s="21"/>
      <c r="M97" s="21"/>
      <c r="N97" s="20"/>
      <c r="O97" s="20"/>
      <c r="P97" s="20"/>
      <c r="Q97" s="21"/>
      <c r="R97" s="21"/>
      <c r="S97" s="21"/>
      <c r="T97" s="21"/>
    </row>
    <row r="98" spans="1:20" s="4" customFormat="1" ht="15" customHeight="1">
      <c r="A98" s="18"/>
      <c r="D98" s="19"/>
      <c r="E98" s="76"/>
      <c r="F98" s="20"/>
      <c r="G98" s="20"/>
      <c r="H98" s="20"/>
      <c r="I98" s="21"/>
      <c r="J98" s="21"/>
      <c r="K98" s="21"/>
      <c r="L98" s="21"/>
      <c r="M98" s="21"/>
      <c r="N98" s="20"/>
      <c r="O98" s="20"/>
      <c r="P98" s="20"/>
      <c r="Q98" s="21"/>
      <c r="R98" s="21"/>
      <c r="S98" s="21"/>
      <c r="T98" s="21"/>
    </row>
    <row r="99" spans="1:20" s="4" customFormat="1" ht="15" customHeight="1">
      <c r="A99" s="18"/>
      <c r="D99" s="19"/>
      <c r="E99" s="76"/>
      <c r="F99" s="20"/>
      <c r="G99" s="20"/>
      <c r="H99" s="20"/>
      <c r="I99" s="21"/>
      <c r="J99" s="21"/>
      <c r="K99" s="21"/>
      <c r="L99" s="21"/>
      <c r="M99" s="21"/>
      <c r="N99" s="20"/>
      <c r="O99" s="20"/>
      <c r="P99" s="20"/>
      <c r="Q99" s="21"/>
      <c r="R99" s="21"/>
      <c r="S99" s="21"/>
      <c r="T99" s="21"/>
    </row>
    <row r="100" spans="1:20" s="4" customFormat="1" ht="15" customHeight="1">
      <c r="A100" s="18"/>
      <c r="D100" s="19"/>
      <c r="E100" s="76"/>
      <c r="F100" s="20"/>
      <c r="G100" s="20"/>
      <c r="H100" s="20"/>
      <c r="I100" s="21"/>
      <c r="J100" s="21"/>
      <c r="K100" s="21"/>
      <c r="L100" s="21"/>
      <c r="M100" s="21"/>
      <c r="N100" s="20"/>
      <c r="O100" s="20"/>
      <c r="P100" s="20"/>
      <c r="Q100" s="21"/>
      <c r="R100" s="21"/>
      <c r="S100" s="21"/>
      <c r="T100" s="21"/>
    </row>
    <row r="101" spans="1:20" s="4" customFormat="1" ht="15" customHeight="1">
      <c r="A101" s="18"/>
      <c r="D101" s="19"/>
      <c r="E101" s="76"/>
      <c r="F101" s="20"/>
      <c r="G101" s="20"/>
      <c r="H101" s="20"/>
      <c r="I101" s="21"/>
      <c r="J101" s="21"/>
      <c r="K101" s="21"/>
      <c r="L101" s="21"/>
      <c r="M101" s="21"/>
      <c r="N101" s="20"/>
      <c r="O101" s="20"/>
      <c r="P101" s="20"/>
      <c r="Q101" s="21"/>
      <c r="R101" s="21"/>
      <c r="S101" s="21"/>
      <c r="T101" s="21"/>
    </row>
    <row r="102" spans="1:20" s="4" customFormat="1" ht="15" customHeight="1">
      <c r="A102" s="18"/>
      <c r="D102" s="19"/>
      <c r="E102" s="76"/>
      <c r="F102" s="20"/>
      <c r="G102" s="20"/>
      <c r="H102" s="20"/>
      <c r="I102" s="21"/>
      <c r="J102" s="21"/>
      <c r="K102" s="21"/>
      <c r="L102" s="21"/>
      <c r="M102" s="21"/>
      <c r="N102" s="20"/>
      <c r="O102" s="20"/>
      <c r="P102" s="20"/>
      <c r="Q102" s="21"/>
      <c r="R102" s="21"/>
      <c r="S102" s="21"/>
      <c r="T102" s="21"/>
    </row>
    <row r="103" spans="1:20" s="4" customFormat="1" ht="15" customHeight="1">
      <c r="A103" s="18"/>
      <c r="D103" s="19"/>
      <c r="E103" s="76"/>
      <c r="F103" s="20"/>
      <c r="G103" s="20"/>
      <c r="H103" s="20"/>
      <c r="I103" s="21"/>
      <c r="J103" s="21"/>
      <c r="K103" s="21"/>
      <c r="L103" s="21"/>
      <c r="M103" s="21"/>
      <c r="N103" s="20"/>
      <c r="O103" s="20"/>
      <c r="P103" s="20"/>
      <c r="Q103" s="21"/>
      <c r="R103" s="21"/>
      <c r="S103" s="21"/>
      <c r="T103" s="21"/>
    </row>
    <row r="104" spans="1:20" s="4" customFormat="1" ht="15" customHeight="1">
      <c r="A104" s="18"/>
      <c r="D104" s="19"/>
      <c r="E104" s="76"/>
      <c r="F104" s="20"/>
      <c r="G104" s="20"/>
      <c r="H104" s="20"/>
      <c r="I104" s="21"/>
      <c r="J104" s="21"/>
      <c r="K104" s="21"/>
      <c r="L104" s="21"/>
      <c r="M104" s="21"/>
      <c r="N104" s="20"/>
      <c r="O104" s="20"/>
      <c r="P104" s="20"/>
      <c r="Q104" s="21"/>
      <c r="R104" s="21"/>
      <c r="S104" s="21"/>
      <c r="T104" s="21"/>
    </row>
    <row r="105" spans="1:20" s="4" customFormat="1" ht="15" customHeight="1">
      <c r="A105" s="18"/>
      <c r="D105" s="19"/>
      <c r="E105" s="76"/>
      <c r="F105" s="20"/>
      <c r="G105" s="20"/>
      <c r="H105" s="20"/>
      <c r="I105" s="21"/>
      <c r="J105" s="21"/>
      <c r="K105" s="21"/>
      <c r="L105" s="21"/>
      <c r="M105" s="21"/>
      <c r="N105" s="20"/>
      <c r="O105" s="20"/>
      <c r="P105" s="20"/>
      <c r="Q105" s="21"/>
      <c r="R105" s="21"/>
      <c r="S105" s="21"/>
      <c r="T105" s="21"/>
    </row>
    <row r="106" spans="1:20" s="4" customFormat="1" ht="15" customHeight="1">
      <c r="A106" s="18"/>
      <c r="D106" s="19"/>
      <c r="E106" s="76"/>
      <c r="F106" s="20"/>
      <c r="G106" s="20"/>
      <c r="H106" s="20"/>
      <c r="I106" s="21"/>
      <c r="J106" s="21"/>
      <c r="K106" s="21"/>
      <c r="L106" s="21"/>
      <c r="M106" s="21"/>
      <c r="N106" s="20"/>
      <c r="O106" s="20"/>
      <c r="P106" s="20"/>
      <c r="Q106" s="21"/>
      <c r="R106" s="21"/>
      <c r="S106" s="21"/>
      <c r="T106" s="21"/>
    </row>
    <row r="107" spans="1:20" s="4" customFormat="1" ht="15" customHeight="1">
      <c r="A107" s="18"/>
      <c r="D107" s="19"/>
      <c r="E107" s="76"/>
      <c r="F107" s="20"/>
      <c r="G107" s="20"/>
      <c r="H107" s="20"/>
      <c r="I107" s="21"/>
      <c r="J107" s="21"/>
      <c r="K107" s="21"/>
      <c r="L107" s="21"/>
      <c r="M107" s="21"/>
      <c r="N107" s="20"/>
      <c r="O107" s="20"/>
      <c r="P107" s="20"/>
      <c r="Q107" s="21"/>
      <c r="R107" s="21"/>
      <c r="S107" s="21"/>
      <c r="T107" s="21"/>
    </row>
    <row r="108" spans="1:20" s="4" customFormat="1" ht="15" customHeight="1">
      <c r="A108" s="18"/>
      <c r="D108" s="19"/>
      <c r="E108" s="76"/>
      <c r="F108" s="20"/>
      <c r="G108" s="20"/>
      <c r="H108" s="20"/>
      <c r="I108" s="21"/>
      <c r="J108" s="21"/>
      <c r="K108" s="21"/>
      <c r="L108" s="21"/>
      <c r="M108" s="21"/>
      <c r="N108" s="20"/>
      <c r="O108" s="20"/>
      <c r="P108" s="20"/>
      <c r="Q108" s="21"/>
      <c r="R108" s="21"/>
      <c r="S108" s="21"/>
      <c r="T108" s="21"/>
    </row>
    <row r="109" spans="1:20" s="4" customFormat="1" ht="15" customHeight="1">
      <c r="A109" s="18"/>
      <c r="D109" s="19"/>
      <c r="E109" s="76"/>
      <c r="F109" s="20"/>
      <c r="G109" s="20"/>
      <c r="H109" s="20"/>
      <c r="I109" s="21"/>
      <c r="J109" s="21"/>
      <c r="K109" s="21"/>
      <c r="L109" s="21"/>
      <c r="M109" s="21"/>
      <c r="N109" s="20"/>
      <c r="O109" s="20"/>
      <c r="P109" s="20"/>
      <c r="Q109" s="21"/>
      <c r="R109" s="21"/>
      <c r="S109" s="21"/>
      <c r="T109" s="21"/>
    </row>
    <row r="110" spans="1:20" s="4" customFormat="1" ht="15" customHeight="1">
      <c r="A110" s="18"/>
      <c r="D110" s="19"/>
      <c r="E110" s="76"/>
      <c r="F110" s="20"/>
      <c r="G110" s="20"/>
      <c r="H110" s="20"/>
      <c r="I110" s="21"/>
      <c r="J110" s="21"/>
      <c r="K110" s="21"/>
      <c r="L110" s="21"/>
      <c r="M110" s="21"/>
      <c r="N110" s="20"/>
      <c r="O110" s="20"/>
      <c r="P110" s="20"/>
      <c r="Q110" s="21"/>
      <c r="R110" s="21"/>
      <c r="S110" s="21"/>
      <c r="T110" s="21"/>
    </row>
    <row r="111" spans="1:20" s="4" customFormat="1" ht="15" customHeight="1">
      <c r="A111" s="18"/>
      <c r="D111" s="19"/>
      <c r="E111" s="76"/>
      <c r="F111" s="20"/>
      <c r="G111" s="20"/>
      <c r="H111" s="20"/>
      <c r="I111" s="21"/>
      <c r="J111" s="21"/>
      <c r="K111" s="21"/>
      <c r="L111" s="21"/>
      <c r="M111" s="21"/>
      <c r="N111" s="20"/>
      <c r="O111" s="20"/>
      <c r="P111" s="20"/>
      <c r="Q111" s="21"/>
      <c r="R111" s="21"/>
      <c r="S111" s="21"/>
      <c r="T111" s="21"/>
    </row>
    <row r="112" spans="1:20" s="4" customFormat="1" ht="15" customHeight="1">
      <c r="A112" s="18"/>
      <c r="D112" s="19"/>
      <c r="E112" s="76"/>
      <c r="F112" s="20"/>
      <c r="G112" s="20"/>
      <c r="H112" s="20"/>
      <c r="I112" s="21"/>
      <c r="J112" s="21"/>
      <c r="K112" s="21"/>
      <c r="L112" s="21"/>
      <c r="M112" s="21"/>
      <c r="N112" s="20"/>
      <c r="O112" s="20"/>
      <c r="P112" s="20"/>
      <c r="Q112" s="21"/>
      <c r="R112" s="21"/>
      <c r="S112" s="21"/>
      <c r="T112" s="21"/>
    </row>
    <row r="113" spans="1:20" s="4" customFormat="1" ht="15" customHeight="1">
      <c r="A113" s="18"/>
      <c r="D113" s="19"/>
      <c r="E113" s="76"/>
      <c r="F113" s="20"/>
      <c r="G113" s="20"/>
      <c r="H113" s="20"/>
      <c r="I113" s="21"/>
      <c r="J113" s="21"/>
      <c r="K113" s="21"/>
      <c r="L113" s="21"/>
      <c r="M113" s="21"/>
      <c r="N113" s="20"/>
      <c r="O113" s="20"/>
      <c r="P113" s="20"/>
      <c r="Q113" s="21"/>
      <c r="R113" s="21"/>
      <c r="S113" s="21"/>
      <c r="T113" s="21"/>
    </row>
    <row r="114" spans="1:20" s="4" customFormat="1" ht="15" customHeight="1">
      <c r="A114" s="18"/>
      <c r="D114" s="19"/>
      <c r="E114" s="76"/>
      <c r="F114" s="20"/>
      <c r="G114" s="20"/>
      <c r="H114" s="20"/>
      <c r="I114" s="21"/>
      <c r="J114" s="21"/>
      <c r="K114" s="21"/>
      <c r="L114" s="21"/>
      <c r="M114" s="21"/>
      <c r="N114" s="20"/>
      <c r="O114" s="20"/>
      <c r="P114" s="20"/>
      <c r="Q114" s="21"/>
      <c r="R114" s="21"/>
      <c r="S114" s="21"/>
      <c r="T114" s="21"/>
    </row>
    <row r="115" spans="1:20" s="4" customFormat="1" ht="15" customHeight="1">
      <c r="A115" s="18"/>
      <c r="D115" s="19"/>
      <c r="E115" s="76"/>
      <c r="F115" s="20"/>
      <c r="G115" s="20"/>
      <c r="H115" s="20"/>
      <c r="I115" s="21"/>
      <c r="J115" s="21"/>
      <c r="K115" s="21"/>
      <c r="L115" s="21"/>
      <c r="M115" s="21"/>
      <c r="N115" s="20"/>
      <c r="O115" s="20"/>
      <c r="P115" s="20"/>
      <c r="Q115" s="21"/>
      <c r="R115" s="21"/>
      <c r="S115" s="21"/>
      <c r="T115" s="21"/>
    </row>
    <row r="116" spans="1:20" s="4" customFormat="1" ht="15" customHeight="1">
      <c r="A116" s="18"/>
      <c r="D116" s="19"/>
      <c r="E116" s="76"/>
      <c r="F116" s="20"/>
      <c r="G116" s="20"/>
      <c r="H116" s="20"/>
      <c r="I116" s="21"/>
      <c r="J116" s="21"/>
      <c r="K116" s="21"/>
      <c r="L116" s="21"/>
      <c r="M116" s="21"/>
      <c r="N116" s="20"/>
      <c r="O116" s="20"/>
      <c r="P116" s="20"/>
      <c r="Q116" s="21"/>
      <c r="R116" s="21"/>
      <c r="S116" s="21"/>
      <c r="T116" s="21"/>
    </row>
    <row r="117" spans="1:20" s="4" customFormat="1" ht="15" customHeight="1">
      <c r="A117" s="18"/>
      <c r="D117" s="19"/>
      <c r="E117" s="76"/>
      <c r="F117" s="20"/>
      <c r="G117" s="20"/>
      <c r="H117" s="20"/>
      <c r="I117" s="21"/>
      <c r="J117" s="21"/>
      <c r="K117" s="21"/>
      <c r="L117" s="21"/>
      <c r="M117" s="21"/>
      <c r="N117" s="20"/>
      <c r="O117" s="20"/>
      <c r="P117" s="20"/>
      <c r="Q117" s="21"/>
      <c r="R117" s="21"/>
      <c r="S117" s="21"/>
      <c r="T117" s="21"/>
    </row>
    <row r="118" spans="1:20" s="4" customFormat="1" ht="15" customHeight="1">
      <c r="A118" s="18"/>
      <c r="D118" s="19"/>
      <c r="E118" s="76"/>
      <c r="F118" s="20"/>
      <c r="G118" s="20"/>
      <c r="H118" s="20"/>
      <c r="I118" s="21"/>
      <c r="J118" s="21"/>
      <c r="K118" s="21"/>
      <c r="L118" s="21"/>
      <c r="M118" s="21"/>
      <c r="N118" s="20"/>
      <c r="O118" s="20"/>
      <c r="P118" s="20"/>
      <c r="Q118" s="21"/>
      <c r="R118" s="21"/>
      <c r="S118" s="21"/>
      <c r="T118" s="21"/>
    </row>
    <row r="119" spans="1:20" s="4" customFormat="1" ht="15" customHeight="1">
      <c r="A119" s="18"/>
      <c r="D119" s="19"/>
      <c r="E119" s="76"/>
      <c r="F119" s="20"/>
      <c r="G119" s="20"/>
      <c r="H119" s="20"/>
      <c r="I119" s="21"/>
      <c r="J119" s="21"/>
      <c r="K119" s="21"/>
      <c r="L119" s="21"/>
      <c r="M119" s="21"/>
      <c r="N119" s="20"/>
      <c r="O119" s="20"/>
      <c r="P119" s="20"/>
      <c r="Q119" s="21"/>
      <c r="R119" s="21"/>
      <c r="S119" s="21"/>
      <c r="T119" s="21"/>
    </row>
    <row r="120" spans="1:20" s="4" customFormat="1" ht="15" customHeight="1">
      <c r="A120" s="18"/>
      <c r="D120" s="19"/>
      <c r="E120" s="76"/>
      <c r="F120" s="20"/>
      <c r="G120" s="20"/>
      <c r="H120" s="20"/>
      <c r="I120" s="21"/>
      <c r="J120" s="21"/>
      <c r="K120" s="21"/>
      <c r="L120" s="21"/>
      <c r="M120" s="21"/>
      <c r="N120" s="20"/>
      <c r="O120" s="20"/>
      <c r="P120" s="20"/>
      <c r="Q120" s="21"/>
      <c r="R120" s="21"/>
      <c r="S120" s="21"/>
      <c r="T120" s="21"/>
    </row>
    <row r="121" spans="1:20" s="4" customFormat="1" ht="15" customHeight="1">
      <c r="A121" s="18"/>
      <c r="D121" s="19"/>
      <c r="E121" s="76"/>
      <c r="F121" s="20"/>
      <c r="G121" s="20"/>
      <c r="H121" s="20"/>
      <c r="I121" s="21"/>
      <c r="J121" s="21"/>
      <c r="K121" s="21"/>
      <c r="L121" s="21"/>
      <c r="M121" s="21"/>
      <c r="N121" s="20"/>
      <c r="O121" s="20"/>
      <c r="P121" s="20"/>
      <c r="Q121" s="21"/>
      <c r="R121" s="21"/>
      <c r="S121" s="21"/>
      <c r="T121" s="21"/>
    </row>
    <row r="122" spans="1:20" s="4" customFormat="1" ht="15" customHeight="1">
      <c r="A122" s="18"/>
      <c r="D122" s="19"/>
      <c r="E122" s="76"/>
      <c r="F122" s="20"/>
      <c r="G122" s="20"/>
      <c r="H122" s="20"/>
      <c r="I122" s="21"/>
      <c r="J122" s="21"/>
      <c r="K122" s="21"/>
      <c r="L122" s="21"/>
      <c r="M122" s="21"/>
      <c r="N122" s="20"/>
      <c r="O122" s="20"/>
      <c r="P122" s="20"/>
      <c r="Q122" s="21"/>
      <c r="R122" s="21"/>
      <c r="S122" s="21"/>
      <c r="T122" s="21"/>
    </row>
    <row r="123" spans="1:20" s="4" customFormat="1" ht="15" customHeight="1">
      <c r="A123" s="18"/>
      <c r="D123" s="19"/>
      <c r="E123" s="76"/>
      <c r="F123" s="20"/>
      <c r="G123" s="20"/>
      <c r="H123" s="20"/>
      <c r="I123" s="21"/>
      <c r="J123" s="21"/>
      <c r="K123" s="21"/>
      <c r="L123" s="21"/>
      <c r="M123" s="21"/>
      <c r="N123" s="20"/>
      <c r="O123" s="20"/>
      <c r="P123" s="20"/>
      <c r="Q123" s="21"/>
      <c r="R123" s="21"/>
      <c r="S123" s="21"/>
      <c r="T123" s="21"/>
    </row>
    <row r="124" spans="1:20" s="4" customFormat="1" ht="15" customHeight="1">
      <c r="A124" s="18"/>
      <c r="D124" s="19"/>
      <c r="E124" s="76"/>
      <c r="F124" s="20"/>
      <c r="G124" s="20"/>
      <c r="H124" s="20"/>
      <c r="I124" s="21"/>
      <c r="J124" s="21"/>
      <c r="K124" s="21"/>
      <c r="L124" s="21"/>
      <c r="M124" s="21"/>
      <c r="N124" s="20"/>
      <c r="O124" s="20"/>
      <c r="P124" s="20"/>
      <c r="Q124" s="21"/>
      <c r="R124" s="21"/>
      <c r="S124" s="21"/>
      <c r="T124" s="21"/>
    </row>
    <row r="125" spans="1:20" s="4" customFormat="1" ht="15" customHeight="1">
      <c r="A125" s="18"/>
      <c r="D125" s="19"/>
      <c r="E125" s="76"/>
      <c r="F125" s="20"/>
      <c r="G125" s="20"/>
      <c r="H125" s="20"/>
      <c r="I125" s="21"/>
      <c r="J125" s="21"/>
      <c r="K125" s="21"/>
      <c r="L125" s="21"/>
      <c r="M125" s="21"/>
      <c r="N125" s="20"/>
      <c r="O125" s="20"/>
      <c r="P125" s="20"/>
      <c r="Q125" s="21"/>
      <c r="R125" s="21"/>
      <c r="S125" s="21"/>
      <c r="T125" s="21"/>
    </row>
    <row r="126" spans="1:20" s="4" customFormat="1" ht="15" customHeight="1">
      <c r="A126" s="18"/>
      <c r="D126" s="19"/>
      <c r="E126" s="76"/>
      <c r="F126" s="20"/>
      <c r="G126" s="20"/>
      <c r="H126" s="20"/>
      <c r="I126" s="21"/>
      <c r="J126" s="21"/>
      <c r="K126" s="21"/>
      <c r="L126" s="21"/>
      <c r="M126" s="21"/>
      <c r="N126" s="20"/>
      <c r="O126" s="20"/>
      <c r="P126" s="20"/>
      <c r="Q126" s="21"/>
      <c r="R126" s="21"/>
      <c r="S126" s="21"/>
      <c r="T126" s="21"/>
    </row>
    <row r="127" spans="1:20" s="4" customFormat="1" ht="15" customHeight="1">
      <c r="A127" s="18"/>
      <c r="D127" s="19"/>
      <c r="E127" s="76"/>
      <c r="F127" s="20"/>
      <c r="G127" s="20"/>
      <c r="H127" s="20"/>
      <c r="I127" s="21"/>
      <c r="J127" s="21"/>
      <c r="K127" s="21"/>
      <c r="L127" s="21"/>
      <c r="M127" s="21"/>
      <c r="N127" s="20"/>
      <c r="O127" s="20"/>
      <c r="P127" s="20"/>
      <c r="Q127" s="21"/>
      <c r="R127" s="21"/>
      <c r="S127" s="21"/>
      <c r="T127" s="21"/>
    </row>
    <row r="128" spans="1:20" s="4" customFormat="1" ht="15" customHeight="1">
      <c r="A128" s="18"/>
      <c r="D128" s="19"/>
      <c r="E128" s="76"/>
      <c r="F128" s="20"/>
      <c r="G128" s="20"/>
      <c r="H128" s="20"/>
      <c r="I128" s="21"/>
      <c r="J128" s="21"/>
      <c r="K128" s="21"/>
      <c r="L128" s="21"/>
      <c r="M128" s="21"/>
      <c r="N128" s="20"/>
      <c r="O128" s="20"/>
      <c r="P128" s="20"/>
      <c r="Q128" s="21"/>
      <c r="R128" s="21"/>
      <c r="S128" s="21"/>
      <c r="T128" s="21"/>
    </row>
    <row r="129" spans="1:20" s="4" customFormat="1" ht="15" customHeight="1">
      <c r="A129" s="18"/>
      <c r="D129" s="19"/>
      <c r="E129" s="76"/>
      <c r="F129" s="20"/>
      <c r="G129" s="20"/>
      <c r="H129" s="20"/>
      <c r="I129" s="21"/>
      <c r="J129" s="21"/>
      <c r="K129" s="21"/>
      <c r="L129" s="21"/>
      <c r="M129" s="21"/>
      <c r="N129" s="20"/>
      <c r="O129" s="20"/>
      <c r="P129" s="20"/>
      <c r="Q129" s="21"/>
      <c r="R129" s="21"/>
      <c r="S129" s="21"/>
      <c r="T129" s="21"/>
    </row>
    <row r="130" spans="1:20" s="4" customFormat="1" ht="15" customHeight="1">
      <c r="A130" s="18"/>
      <c r="D130" s="19"/>
      <c r="E130" s="76"/>
      <c r="F130" s="20"/>
      <c r="G130" s="20"/>
      <c r="H130" s="20"/>
      <c r="I130" s="21"/>
      <c r="J130" s="21"/>
      <c r="K130" s="21"/>
      <c r="L130" s="21"/>
      <c r="M130" s="21"/>
      <c r="N130" s="20"/>
      <c r="O130" s="20"/>
      <c r="P130" s="20"/>
      <c r="Q130" s="21"/>
      <c r="R130" s="21"/>
      <c r="S130" s="21"/>
      <c r="T130" s="21"/>
    </row>
    <row r="131" spans="1:20" s="4" customFormat="1" ht="15" customHeight="1">
      <c r="A131" s="18"/>
      <c r="D131" s="19"/>
      <c r="E131" s="76"/>
      <c r="F131" s="20"/>
      <c r="G131" s="20"/>
      <c r="H131" s="20"/>
      <c r="I131" s="21"/>
      <c r="J131" s="21"/>
      <c r="K131" s="21"/>
      <c r="L131" s="21"/>
      <c r="M131" s="21"/>
      <c r="N131" s="20"/>
      <c r="O131" s="20"/>
      <c r="P131" s="20"/>
      <c r="Q131" s="21"/>
      <c r="R131" s="21"/>
      <c r="S131" s="21"/>
      <c r="T131" s="21"/>
    </row>
    <row r="132" spans="1:20" s="4" customFormat="1" ht="15" customHeight="1">
      <c r="A132" s="18"/>
      <c r="D132" s="19"/>
      <c r="E132" s="76"/>
      <c r="F132" s="20"/>
      <c r="G132" s="20"/>
      <c r="H132" s="20"/>
      <c r="I132" s="21"/>
      <c r="J132" s="21"/>
      <c r="K132" s="21"/>
      <c r="L132" s="21"/>
      <c r="M132" s="21"/>
      <c r="N132" s="20"/>
      <c r="O132" s="20"/>
      <c r="P132" s="20"/>
      <c r="Q132" s="21"/>
      <c r="R132" s="21"/>
      <c r="S132" s="21"/>
      <c r="T132" s="21"/>
    </row>
    <row r="133" spans="1:20" s="4" customFormat="1" ht="15" customHeight="1">
      <c r="A133" s="18"/>
      <c r="D133" s="19"/>
      <c r="E133" s="76"/>
      <c r="F133" s="20"/>
      <c r="G133" s="20"/>
      <c r="H133" s="20"/>
      <c r="I133" s="21"/>
      <c r="J133" s="21"/>
      <c r="K133" s="21"/>
      <c r="L133" s="21"/>
      <c r="M133" s="21"/>
      <c r="N133" s="20"/>
      <c r="O133" s="20"/>
      <c r="P133" s="20"/>
      <c r="Q133" s="21"/>
      <c r="R133" s="21"/>
      <c r="S133" s="21"/>
      <c r="T133" s="21"/>
    </row>
    <row r="134" spans="1:20" s="4" customFormat="1" ht="15" customHeight="1">
      <c r="A134" s="18"/>
      <c r="D134" s="19"/>
      <c r="E134" s="76"/>
      <c r="F134" s="20"/>
      <c r="G134" s="20"/>
      <c r="H134" s="20"/>
      <c r="I134" s="21"/>
      <c r="J134" s="21"/>
      <c r="K134" s="21"/>
      <c r="L134" s="21"/>
      <c r="M134" s="21"/>
      <c r="N134" s="20"/>
      <c r="O134" s="20"/>
      <c r="P134" s="20"/>
      <c r="Q134" s="21"/>
      <c r="R134" s="21"/>
      <c r="S134" s="21"/>
      <c r="T134" s="21"/>
    </row>
    <row r="135" spans="1:20" s="4" customFormat="1" ht="15" customHeight="1">
      <c r="A135" s="18"/>
      <c r="D135" s="19"/>
      <c r="E135" s="76"/>
      <c r="F135" s="20"/>
      <c r="G135" s="20"/>
      <c r="H135" s="20"/>
      <c r="I135" s="21"/>
      <c r="J135" s="21"/>
      <c r="K135" s="21"/>
      <c r="L135" s="21"/>
      <c r="M135" s="21"/>
      <c r="N135" s="20"/>
      <c r="O135" s="20"/>
      <c r="P135" s="20"/>
      <c r="Q135" s="21"/>
      <c r="R135" s="21"/>
      <c r="S135" s="21"/>
      <c r="T135" s="21"/>
    </row>
    <row r="136" spans="1:20" s="4" customFormat="1" ht="15" customHeight="1">
      <c r="A136" s="18"/>
      <c r="D136" s="19"/>
      <c r="E136" s="76"/>
      <c r="F136" s="20"/>
      <c r="G136" s="20"/>
      <c r="H136" s="20"/>
      <c r="I136" s="21"/>
      <c r="J136" s="21"/>
      <c r="K136" s="21"/>
      <c r="L136" s="21"/>
      <c r="M136" s="21"/>
      <c r="N136" s="20"/>
      <c r="O136" s="20"/>
      <c r="P136" s="20"/>
      <c r="Q136" s="21"/>
      <c r="R136" s="21"/>
      <c r="S136" s="21"/>
      <c r="T136" s="21"/>
    </row>
    <row r="137" spans="1:20" s="4" customFormat="1" ht="15" customHeight="1">
      <c r="A137" s="18"/>
      <c r="D137" s="19"/>
      <c r="E137" s="76"/>
      <c r="F137" s="20"/>
      <c r="G137" s="20"/>
      <c r="H137" s="20"/>
      <c r="I137" s="21"/>
      <c r="J137" s="21"/>
      <c r="K137" s="21"/>
      <c r="L137" s="21"/>
      <c r="M137" s="21"/>
      <c r="N137" s="20"/>
      <c r="O137" s="20"/>
      <c r="P137" s="20"/>
      <c r="Q137" s="21"/>
      <c r="R137" s="21"/>
      <c r="S137" s="21"/>
      <c r="T137" s="21"/>
    </row>
    <row r="138" spans="1:20" s="4" customFormat="1" ht="15" customHeight="1">
      <c r="A138" s="18"/>
      <c r="D138" s="19"/>
      <c r="E138" s="76"/>
      <c r="F138" s="20"/>
      <c r="G138" s="20"/>
      <c r="H138" s="20"/>
      <c r="I138" s="21"/>
      <c r="J138" s="21"/>
      <c r="K138" s="21"/>
      <c r="L138" s="21"/>
      <c r="M138" s="21"/>
      <c r="N138" s="20"/>
      <c r="O138" s="20"/>
      <c r="P138" s="20"/>
      <c r="Q138" s="21"/>
      <c r="R138" s="21"/>
      <c r="S138" s="21"/>
      <c r="T138" s="21"/>
    </row>
    <row r="139" spans="1:20" s="4" customFormat="1" ht="15" customHeight="1">
      <c r="A139" s="18"/>
      <c r="D139" s="19"/>
      <c r="E139" s="76"/>
      <c r="F139" s="20"/>
      <c r="G139" s="20"/>
      <c r="H139" s="20"/>
      <c r="I139" s="21"/>
      <c r="J139" s="21"/>
      <c r="K139" s="21"/>
      <c r="L139" s="21"/>
      <c r="M139" s="21"/>
      <c r="N139" s="20"/>
      <c r="O139" s="20"/>
      <c r="P139" s="20"/>
      <c r="Q139" s="21"/>
      <c r="R139" s="21"/>
      <c r="S139" s="21"/>
      <c r="T139" s="21"/>
    </row>
    <row r="140" spans="1:20" s="4" customFormat="1" ht="15" customHeight="1">
      <c r="A140" s="18"/>
      <c r="D140" s="19"/>
      <c r="E140" s="76"/>
      <c r="F140" s="20"/>
      <c r="G140" s="20"/>
      <c r="H140" s="20"/>
      <c r="I140" s="21"/>
      <c r="J140" s="21"/>
      <c r="K140" s="21"/>
      <c r="L140" s="21"/>
      <c r="M140" s="21"/>
      <c r="N140" s="20"/>
      <c r="O140" s="20"/>
      <c r="P140" s="20"/>
      <c r="Q140" s="21"/>
      <c r="R140" s="21"/>
      <c r="S140" s="21"/>
      <c r="T140" s="21"/>
    </row>
    <row r="141" spans="1:20" s="4" customFormat="1" ht="15" customHeight="1">
      <c r="A141" s="18"/>
      <c r="D141" s="19"/>
      <c r="E141" s="76"/>
      <c r="F141" s="20"/>
      <c r="G141" s="20"/>
      <c r="H141" s="20"/>
      <c r="I141" s="21"/>
      <c r="J141" s="21"/>
      <c r="K141" s="21"/>
      <c r="L141" s="21"/>
      <c r="M141" s="21"/>
      <c r="N141" s="20"/>
      <c r="O141" s="20"/>
      <c r="P141" s="20"/>
      <c r="Q141" s="21"/>
      <c r="R141" s="21"/>
      <c r="S141" s="21"/>
      <c r="T141" s="21"/>
    </row>
    <row r="142" spans="1:20" s="4" customFormat="1" ht="15" customHeight="1">
      <c r="A142" s="18"/>
      <c r="D142" s="19"/>
      <c r="E142" s="76"/>
      <c r="F142" s="20"/>
      <c r="G142" s="20"/>
      <c r="H142" s="20"/>
      <c r="I142" s="21"/>
      <c r="J142" s="21"/>
      <c r="K142" s="21"/>
      <c r="L142" s="21"/>
      <c r="M142" s="21"/>
      <c r="N142" s="20"/>
      <c r="O142" s="20"/>
      <c r="P142" s="20"/>
      <c r="Q142" s="21"/>
      <c r="R142" s="21"/>
      <c r="S142" s="21"/>
      <c r="T142" s="21"/>
    </row>
    <row r="143" spans="1:20" s="4" customFormat="1" ht="15" customHeight="1">
      <c r="A143" s="18"/>
      <c r="D143" s="19"/>
      <c r="E143" s="76"/>
      <c r="F143" s="20"/>
      <c r="G143" s="20"/>
      <c r="H143" s="20"/>
      <c r="I143" s="21"/>
      <c r="J143" s="21"/>
      <c r="K143" s="21"/>
      <c r="L143" s="21"/>
      <c r="M143" s="21"/>
      <c r="N143" s="20"/>
      <c r="O143" s="20"/>
      <c r="P143" s="20"/>
      <c r="Q143" s="21"/>
      <c r="R143" s="21"/>
      <c r="S143" s="21"/>
      <c r="T143" s="21"/>
    </row>
    <row r="144" spans="1:20" s="4" customFormat="1" ht="15" customHeight="1">
      <c r="A144" s="18"/>
      <c r="D144" s="19"/>
      <c r="E144" s="76"/>
      <c r="F144" s="20"/>
      <c r="G144" s="20"/>
      <c r="H144" s="20"/>
      <c r="I144" s="21"/>
      <c r="J144" s="21"/>
      <c r="K144" s="21"/>
      <c r="L144" s="21"/>
      <c r="M144" s="21"/>
      <c r="N144" s="20"/>
      <c r="O144" s="20"/>
      <c r="P144" s="20"/>
      <c r="Q144" s="21"/>
      <c r="R144" s="21"/>
      <c r="S144" s="21"/>
      <c r="T144" s="21"/>
    </row>
    <row r="145" spans="1:20" s="4" customFormat="1" ht="15" customHeight="1">
      <c r="A145" s="18"/>
      <c r="D145" s="19"/>
      <c r="E145" s="76"/>
      <c r="F145" s="20"/>
      <c r="G145" s="20"/>
      <c r="H145" s="20"/>
      <c r="I145" s="21"/>
      <c r="J145" s="21"/>
      <c r="K145" s="21"/>
      <c r="L145" s="21"/>
      <c r="M145" s="21"/>
      <c r="N145" s="20"/>
      <c r="O145" s="20"/>
      <c r="P145" s="20"/>
      <c r="Q145" s="21"/>
      <c r="R145" s="21"/>
      <c r="S145" s="21"/>
      <c r="T145" s="21"/>
    </row>
    <row r="146" spans="1:20" s="4" customFormat="1" ht="15" customHeight="1">
      <c r="A146" s="18"/>
      <c r="D146" s="19"/>
      <c r="E146" s="76"/>
      <c r="F146" s="20"/>
      <c r="G146" s="20"/>
      <c r="H146" s="20"/>
      <c r="I146" s="21"/>
      <c r="J146" s="21"/>
      <c r="K146" s="21"/>
      <c r="L146" s="21"/>
      <c r="M146" s="21"/>
      <c r="N146" s="20"/>
      <c r="O146" s="20"/>
      <c r="P146" s="20"/>
      <c r="Q146" s="21"/>
      <c r="R146" s="21"/>
      <c r="S146" s="21"/>
      <c r="T146" s="21"/>
    </row>
    <row r="147" spans="1:20" s="4" customFormat="1" ht="15" customHeight="1">
      <c r="A147" s="18"/>
      <c r="D147" s="19"/>
      <c r="E147" s="76"/>
      <c r="F147" s="20"/>
      <c r="G147" s="20"/>
      <c r="H147" s="20"/>
      <c r="I147" s="21"/>
      <c r="J147" s="21"/>
      <c r="K147" s="21"/>
      <c r="L147" s="21"/>
      <c r="M147" s="21"/>
      <c r="N147" s="20"/>
      <c r="O147" s="20"/>
      <c r="P147" s="20"/>
      <c r="Q147" s="21"/>
      <c r="R147" s="21"/>
      <c r="S147" s="21"/>
      <c r="T147" s="21"/>
    </row>
    <row r="148" spans="1:20" s="4" customFormat="1" ht="15" customHeight="1">
      <c r="A148" s="18"/>
      <c r="D148" s="19"/>
      <c r="E148" s="76"/>
      <c r="F148" s="20"/>
      <c r="G148" s="20"/>
      <c r="H148" s="20"/>
      <c r="I148" s="21"/>
      <c r="J148" s="21"/>
      <c r="K148" s="21"/>
      <c r="L148" s="21"/>
      <c r="M148" s="21"/>
      <c r="N148" s="20"/>
      <c r="O148" s="20"/>
      <c r="P148" s="20"/>
      <c r="Q148" s="21"/>
      <c r="R148" s="21"/>
      <c r="S148" s="21"/>
      <c r="T148" s="21"/>
    </row>
    <row r="149" spans="1:20" s="4" customFormat="1" ht="15" customHeight="1">
      <c r="A149" s="18"/>
      <c r="D149" s="19"/>
      <c r="E149" s="76"/>
      <c r="F149" s="20"/>
      <c r="G149" s="20"/>
      <c r="H149" s="20"/>
      <c r="I149" s="21"/>
      <c r="J149" s="21"/>
      <c r="K149" s="21"/>
      <c r="L149" s="21"/>
      <c r="M149" s="21"/>
      <c r="N149" s="20"/>
      <c r="O149" s="20"/>
      <c r="P149" s="20"/>
      <c r="Q149" s="21"/>
      <c r="R149" s="21"/>
      <c r="S149" s="21"/>
      <c r="T149" s="21"/>
    </row>
    <row r="150" spans="1:20" s="4" customFormat="1" ht="15" customHeight="1">
      <c r="A150" s="18"/>
      <c r="D150" s="19"/>
      <c r="E150" s="76"/>
      <c r="F150" s="20"/>
      <c r="G150" s="20"/>
      <c r="H150" s="20"/>
      <c r="I150" s="21"/>
      <c r="J150" s="21"/>
      <c r="K150" s="21"/>
      <c r="L150" s="21"/>
      <c r="M150" s="21"/>
      <c r="N150" s="20"/>
      <c r="O150" s="20"/>
      <c r="P150" s="20"/>
      <c r="Q150" s="21"/>
      <c r="R150" s="21"/>
      <c r="S150" s="21"/>
      <c r="T150" s="21"/>
    </row>
    <row r="151" spans="1:20" s="4" customFormat="1" ht="15" customHeight="1">
      <c r="A151" s="18"/>
      <c r="D151" s="19"/>
      <c r="E151" s="76"/>
      <c r="F151" s="20"/>
      <c r="G151" s="20"/>
      <c r="H151" s="20"/>
      <c r="I151" s="21"/>
      <c r="J151" s="21"/>
      <c r="K151" s="21"/>
      <c r="L151" s="21"/>
      <c r="M151" s="21"/>
      <c r="N151" s="20"/>
      <c r="O151" s="20"/>
      <c r="P151" s="20"/>
      <c r="Q151" s="21"/>
      <c r="R151" s="21"/>
      <c r="S151" s="21"/>
      <c r="T151" s="21"/>
    </row>
    <row r="152" spans="1:20" s="4" customFormat="1" ht="15" customHeight="1">
      <c r="A152" s="18"/>
      <c r="D152" s="19"/>
      <c r="E152" s="76"/>
      <c r="F152" s="20"/>
      <c r="G152" s="20"/>
      <c r="H152" s="20"/>
      <c r="I152" s="21"/>
      <c r="J152" s="21"/>
      <c r="K152" s="21"/>
      <c r="L152" s="21"/>
      <c r="M152" s="21"/>
      <c r="N152" s="20"/>
      <c r="O152" s="20"/>
      <c r="P152" s="20"/>
      <c r="Q152" s="21"/>
      <c r="R152" s="21"/>
      <c r="S152" s="21"/>
      <c r="T152" s="21"/>
    </row>
    <row r="153" spans="1:20" s="4" customFormat="1" ht="15" customHeight="1">
      <c r="A153" s="18"/>
      <c r="D153" s="19"/>
      <c r="E153" s="76"/>
      <c r="F153" s="20"/>
      <c r="G153" s="20"/>
      <c r="H153" s="20"/>
      <c r="I153" s="21"/>
      <c r="J153" s="21"/>
      <c r="K153" s="21"/>
      <c r="L153" s="21"/>
      <c r="M153" s="21"/>
      <c r="N153" s="20"/>
      <c r="O153" s="20"/>
      <c r="P153" s="20"/>
      <c r="Q153" s="21"/>
      <c r="R153" s="21"/>
      <c r="S153" s="21"/>
      <c r="T153" s="21"/>
    </row>
    <row r="154" spans="1:20" s="4" customFormat="1" ht="15" customHeight="1">
      <c r="A154" s="18"/>
      <c r="D154" s="19"/>
      <c r="E154" s="76"/>
      <c r="F154" s="20"/>
      <c r="G154" s="20"/>
      <c r="H154" s="20"/>
      <c r="I154" s="21"/>
      <c r="J154" s="21"/>
      <c r="K154" s="21"/>
      <c r="L154" s="21"/>
      <c r="M154" s="21"/>
      <c r="N154" s="20"/>
      <c r="O154" s="20"/>
      <c r="P154" s="20"/>
      <c r="Q154" s="21"/>
      <c r="R154" s="21"/>
      <c r="S154" s="21"/>
      <c r="T154" s="21"/>
    </row>
    <row r="155" spans="1:20" s="4" customFormat="1" ht="15" customHeight="1">
      <c r="A155" s="18"/>
      <c r="D155" s="19"/>
      <c r="E155" s="76"/>
      <c r="F155" s="20"/>
      <c r="G155" s="20"/>
      <c r="H155" s="20"/>
      <c r="I155" s="21"/>
      <c r="J155" s="21"/>
      <c r="K155" s="21"/>
      <c r="L155" s="21"/>
      <c r="M155" s="21"/>
      <c r="N155" s="20"/>
      <c r="O155" s="20"/>
      <c r="P155" s="20"/>
      <c r="Q155" s="21"/>
      <c r="R155" s="21"/>
      <c r="S155" s="21"/>
      <c r="T155" s="21"/>
    </row>
    <row r="156" spans="1:20" s="4" customFormat="1" ht="15" customHeight="1">
      <c r="A156" s="18"/>
      <c r="D156" s="19"/>
      <c r="E156" s="76"/>
      <c r="F156" s="20"/>
      <c r="G156" s="20"/>
      <c r="H156" s="20"/>
      <c r="I156" s="21"/>
      <c r="J156" s="21"/>
      <c r="K156" s="21"/>
      <c r="L156" s="21"/>
      <c r="M156" s="21"/>
      <c r="N156" s="20"/>
      <c r="O156" s="20"/>
      <c r="P156" s="20"/>
      <c r="Q156" s="21"/>
      <c r="R156" s="21"/>
      <c r="S156" s="21"/>
      <c r="T156" s="21"/>
    </row>
    <row r="157" spans="1:20" s="4" customFormat="1" ht="15" customHeight="1">
      <c r="A157" s="18"/>
      <c r="D157" s="19"/>
      <c r="E157" s="76"/>
      <c r="F157" s="20"/>
      <c r="G157" s="20"/>
      <c r="H157" s="20"/>
      <c r="I157" s="21"/>
      <c r="J157" s="21"/>
      <c r="K157" s="21"/>
      <c r="L157" s="21"/>
      <c r="M157" s="21"/>
      <c r="N157" s="20"/>
      <c r="O157" s="20"/>
      <c r="P157" s="20"/>
      <c r="Q157" s="21"/>
      <c r="R157" s="21"/>
      <c r="S157" s="21"/>
      <c r="T157" s="21"/>
    </row>
    <row r="158" spans="1:20" s="4" customFormat="1" ht="15" customHeight="1">
      <c r="A158" s="18"/>
      <c r="D158" s="19"/>
      <c r="E158" s="76"/>
      <c r="F158" s="20"/>
      <c r="G158" s="20"/>
      <c r="H158" s="20"/>
      <c r="I158" s="21"/>
      <c r="J158" s="21"/>
      <c r="K158" s="21"/>
      <c r="L158" s="21"/>
      <c r="M158" s="21"/>
      <c r="N158" s="20"/>
      <c r="O158" s="20"/>
      <c r="P158" s="20"/>
      <c r="Q158" s="21"/>
      <c r="R158" s="21"/>
      <c r="S158" s="21"/>
      <c r="T158" s="21"/>
    </row>
    <row r="159" spans="1:20" s="4" customFormat="1" ht="15" customHeight="1">
      <c r="A159" s="18"/>
      <c r="D159" s="19"/>
      <c r="E159" s="76"/>
      <c r="F159" s="20"/>
      <c r="G159" s="20"/>
      <c r="H159" s="20"/>
      <c r="I159" s="21"/>
      <c r="J159" s="21"/>
      <c r="K159" s="21"/>
      <c r="L159" s="21"/>
      <c r="M159" s="21"/>
      <c r="N159" s="20"/>
      <c r="O159" s="20"/>
      <c r="P159" s="20"/>
      <c r="Q159" s="21"/>
      <c r="R159" s="21"/>
      <c r="S159" s="21"/>
      <c r="T159" s="21"/>
    </row>
    <row r="160" spans="1:20" s="4" customFormat="1" ht="15" customHeight="1">
      <c r="A160" s="18"/>
      <c r="D160" s="19"/>
      <c r="E160" s="76"/>
      <c r="F160" s="20"/>
      <c r="G160" s="20"/>
      <c r="H160" s="20"/>
      <c r="I160" s="21"/>
      <c r="J160" s="21"/>
      <c r="K160" s="21"/>
      <c r="L160" s="21"/>
      <c r="M160" s="21"/>
      <c r="N160" s="20"/>
      <c r="O160" s="20"/>
      <c r="P160" s="20"/>
      <c r="Q160" s="21"/>
      <c r="R160" s="21"/>
      <c r="S160" s="21"/>
      <c r="T160" s="21"/>
    </row>
    <row r="161" spans="1:20" s="4" customFormat="1" ht="15" customHeight="1">
      <c r="A161" s="18"/>
      <c r="D161" s="19"/>
      <c r="E161" s="76"/>
      <c r="F161" s="20"/>
      <c r="G161" s="20"/>
      <c r="H161" s="20"/>
      <c r="I161" s="21"/>
      <c r="J161" s="21"/>
      <c r="K161" s="21"/>
      <c r="L161" s="21"/>
      <c r="M161" s="21"/>
      <c r="N161" s="20"/>
      <c r="O161" s="20"/>
      <c r="P161" s="20"/>
      <c r="Q161" s="21"/>
      <c r="R161" s="21"/>
      <c r="S161" s="21"/>
      <c r="T161" s="21"/>
    </row>
    <row r="162" spans="1:20" s="4" customFormat="1" ht="15" customHeight="1">
      <c r="A162" s="18"/>
      <c r="D162" s="19"/>
      <c r="E162" s="76"/>
      <c r="F162" s="20"/>
      <c r="G162" s="20"/>
      <c r="H162" s="20"/>
      <c r="I162" s="21"/>
      <c r="J162" s="21"/>
      <c r="K162" s="21"/>
      <c r="L162" s="21"/>
      <c r="M162" s="21"/>
      <c r="N162" s="20"/>
      <c r="O162" s="20"/>
      <c r="P162" s="20"/>
      <c r="Q162" s="21"/>
      <c r="R162" s="21"/>
      <c r="S162" s="21"/>
      <c r="T162" s="21"/>
    </row>
    <row r="163" spans="1:20" s="4" customFormat="1" ht="15" customHeight="1">
      <c r="A163" s="18"/>
      <c r="D163" s="19"/>
      <c r="E163" s="76"/>
      <c r="F163" s="20"/>
      <c r="G163" s="20"/>
      <c r="H163" s="20"/>
      <c r="I163" s="21"/>
      <c r="J163" s="21"/>
      <c r="K163" s="21"/>
      <c r="L163" s="21"/>
      <c r="M163" s="21"/>
      <c r="N163" s="20"/>
      <c r="O163" s="20"/>
      <c r="P163" s="20"/>
      <c r="Q163" s="21"/>
      <c r="R163" s="21"/>
      <c r="S163" s="21"/>
      <c r="T163" s="21"/>
    </row>
    <row r="164" spans="1:20" s="4" customFormat="1" ht="15" customHeight="1">
      <c r="A164" s="18"/>
      <c r="D164" s="19"/>
      <c r="E164" s="76"/>
      <c r="F164" s="20"/>
      <c r="G164" s="20"/>
      <c r="H164" s="20"/>
      <c r="I164" s="21"/>
      <c r="J164" s="21"/>
      <c r="K164" s="21"/>
      <c r="L164" s="21"/>
      <c r="M164" s="21"/>
      <c r="N164" s="20"/>
      <c r="O164" s="20"/>
      <c r="P164" s="20"/>
      <c r="Q164" s="21"/>
      <c r="R164" s="21"/>
      <c r="S164" s="21"/>
      <c r="T164" s="21"/>
    </row>
    <row r="165" spans="1:20" s="4" customFormat="1" ht="15" customHeight="1">
      <c r="A165" s="18"/>
      <c r="D165" s="19"/>
      <c r="E165" s="76"/>
      <c r="F165" s="20"/>
      <c r="G165" s="20"/>
      <c r="H165" s="20"/>
      <c r="I165" s="21"/>
      <c r="J165" s="21"/>
      <c r="K165" s="21"/>
      <c r="L165" s="21"/>
      <c r="M165" s="21"/>
      <c r="N165" s="20"/>
      <c r="O165" s="20"/>
      <c r="P165" s="20"/>
      <c r="Q165" s="21"/>
      <c r="R165" s="21"/>
      <c r="S165" s="21"/>
      <c r="T165" s="21"/>
    </row>
    <row r="166" spans="1:20" s="4" customFormat="1" ht="15" customHeight="1">
      <c r="A166" s="18"/>
      <c r="D166" s="19"/>
      <c r="E166" s="76"/>
      <c r="F166" s="20"/>
      <c r="G166" s="20"/>
      <c r="H166" s="20"/>
      <c r="I166" s="21"/>
      <c r="J166" s="21"/>
      <c r="K166" s="21"/>
      <c r="L166" s="21"/>
      <c r="M166" s="21"/>
      <c r="N166" s="20"/>
      <c r="O166" s="20"/>
      <c r="P166" s="20"/>
      <c r="Q166" s="21"/>
      <c r="R166" s="21"/>
      <c r="S166" s="21"/>
      <c r="T166" s="21"/>
    </row>
    <row r="167" spans="1:20" s="4" customFormat="1" ht="15" customHeight="1">
      <c r="A167" s="18"/>
      <c r="D167" s="19"/>
      <c r="E167" s="76"/>
      <c r="F167" s="20"/>
      <c r="G167" s="20"/>
      <c r="H167" s="20"/>
      <c r="I167" s="21"/>
      <c r="J167" s="21"/>
      <c r="K167" s="21"/>
      <c r="L167" s="21"/>
      <c r="M167" s="21"/>
      <c r="N167" s="20"/>
      <c r="O167" s="20"/>
      <c r="P167" s="20"/>
      <c r="Q167" s="21"/>
      <c r="R167" s="21"/>
      <c r="S167" s="21"/>
      <c r="T167" s="21"/>
    </row>
    <row r="168" spans="1:20" s="4" customFormat="1" ht="15" customHeight="1">
      <c r="A168" s="18"/>
      <c r="D168" s="19"/>
      <c r="E168" s="76"/>
      <c r="F168" s="20"/>
      <c r="G168" s="20"/>
      <c r="H168" s="20"/>
      <c r="I168" s="21"/>
      <c r="J168" s="21"/>
      <c r="K168" s="21"/>
      <c r="L168" s="21"/>
      <c r="M168" s="21"/>
      <c r="N168" s="20"/>
      <c r="O168" s="20"/>
      <c r="P168" s="20"/>
      <c r="Q168" s="21"/>
      <c r="R168" s="21"/>
      <c r="S168" s="21"/>
      <c r="T168" s="21"/>
    </row>
    <row r="169" spans="1:20" s="4" customFormat="1" ht="15" customHeight="1">
      <c r="A169" s="18"/>
      <c r="D169" s="19"/>
      <c r="E169" s="76"/>
      <c r="F169" s="20"/>
      <c r="G169" s="20"/>
      <c r="H169" s="20"/>
      <c r="I169" s="21"/>
      <c r="J169" s="21"/>
      <c r="K169" s="21"/>
      <c r="L169" s="21"/>
      <c r="M169" s="21"/>
      <c r="N169" s="20"/>
      <c r="O169" s="20"/>
      <c r="P169" s="20"/>
      <c r="Q169" s="21"/>
      <c r="R169" s="21"/>
      <c r="S169" s="21"/>
      <c r="T169" s="21"/>
    </row>
    <row r="170" spans="1:20" s="4" customFormat="1" ht="15" customHeight="1">
      <c r="A170" s="18"/>
      <c r="D170" s="19"/>
      <c r="E170" s="76"/>
      <c r="F170" s="20"/>
      <c r="G170" s="20"/>
      <c r="H170" s="20"/>
      <c r="I170" s="21"/>
      <c r="J170" s="21"/>
      <c r="K170" s="21"/>
      <c r="L170" s="21"/>
      <c r="M170" s="21"/>
      <c r="N170" s="20"/>
      <c r="O170" s="20"/>
      <c r="P170" s="20"/>
      <c r="Q170" s="21"/>
      <c r="R170" s="21"/>
      <c r="S170" s="21"/>
      <c r="T170" s="21"/>
    </row>
    <row r="171" spans="1:20" s="4" customFormat="1" ht="15" customHeight="1">
      <c r="A171" s="18"/>
      <c r="D171" s="19"/>
      <c r="E171" s="76"/>
      <c r="F171" s="20"/>
      <c r="G171" s="20"/>
      <c r="H171" s="20"/>
      <c r="I171" s="21"/>
      <c r="J171" s="21"/>
      <c r="K171" s="21"/>
      <c r="L171" s="21"/>
      <c r="M171" s="21"/>
      <c r="N171" s="20"/>
      <c r="O171" s="20"/>
      <c r="P171" s="20"/>
      <c r="Q171" s="21"/>
      <c r="R171" s="21"/>
      <c r="S171" s="21"/>
      <c r="T171" s="21"/>
    </row>
    <row r="172" spans="1:20" s="4" customFormat="1" ht="15" customHeight="1">
      <c r="A172" s="18"/>
      <c r="D172" s="19"/>
      <c r="E172" s="76"/>
      <c r="F172" s="20"/>
      <c r="G172" s="20"/>
      <c r="H172" s="20"/>
      <c r="I172" s="21"/>
      <c r="J172" s="21"/>
      <c r="K172" s="21"/>
      <c r="L172" s="21"/>
      <c r="M172" s="21"/>
      <c r="N172" s="20"/>
      <c r="O172" s="20"/>
      <c r="P172" s="20"/>
      <c r="Q172" s="21"/>
      <c r="R172" s="21"/>
      <c r="S172" s="21"/>
      <c r="T172" s="21"/>
    </row>
    <row r="173" spans="1:20" s="4" customFormat="1" ht="15" customHeight="1">
      <c r="A173" s="18"/>
      <c r="D173" s="19"/>
      <c r="E173" s="76"/>
      <c r="F173" s="20"/>
      <c r="G173" s="20"/>
      <c r="H173" s="20"/>
      <c r="I173" s="21"/>
      <c r="J173" s="21"/>
      <c r="K173" s="21"/>
      <c r="L173" s="21"/>
      <c r="M173" s="21"/>
      <c r="N173" s="20"/>
      <c r="O173" s="20"/>
      <c r="P173" s="20"/>
      <c r="Q173" s="21"/>
      <c r="R173" s="21"/>
      <c r="S173" s="21"/>
      <c r="T173" s="21"/>
    </row>
    <row r="174" spans="1:20" s="4" customFormat="1" ht="15" customHeight="1">
      <c r="A174" s="18"/>
      <c r="D174" s="19"/>
      <c r="E174" s="76"/>
      <c r="F174" s="20"/>
      <c r="G174" s="20"/>
      <c r="H174" s="20"/>
      <c r="I174" s="21"/>
      <c r="J174" s="21"/>
      <c r="K174" s="21"/>
      <c r="L174" s="21"/>
      <c r="M174" s="21"/>
      <c r="N174" s="20"/>
      <c r="O174" s="20"/>
      <c r="P174" s="20"/>
      <c r="Q174" s="21"/>
      <c r="R174" s="21"/>
      <c r="S174" s="21"/>
      <c r="T174" s="21"/>
    </row>
    <row r="175" spans="1:20" s="4" customFormat="1" ht="15" customHeight="1">
      <c r="A175" s="18"/>
      <c r="D175" s="19"/>
      <c r="E175" s="76"/>
      <c r="F175" s="20"/>
      <c r="G175" s="20"/>
      <c r="H175" s="20"/>
      <c r="I175" s="21"/>
      <c r="J175" s="21"/>
      <c r="K175" s="21"/>
      <c r="L175" s="21"/>
      <c r="M175" s="21"/>
      <c r="N175" s="20"/>
      <c r="O175" s="20"/>
      <c r="P175" s="20"/>
      <c r="Q175" s="21"/>
      <c r="R175" s="21"/>
      <c r="S175" s="21"/>
      <c r="T175" s="21"/>
    </row>
    <row r="176" spans="1:20" s="4" customFormat="1" ht="15" customHeight="1">
      <c r="A176" s="18"/>
      <c r="D176" s="19"/>
      <c r="E176" s="76"/>
      <c r="F176" s="20"/>
      <c r="G176" s="20"/>
      <c r="H176" s="20"/>
      <c r="I176" s="21"/>
      <c r="J176" s="21"/>
      <c r="K176" s="21"/>
      <c r="L176" s="21"/>
      <c r="M176" s="21"/>
      <c r="N176" s="20"/>
      <c r="O176" s="20"/>
      <c r="P176" s="20"/>
      <c r="Q176" s="21"/>
      <c r="R176" s="21"/>
      <c r="S176" s="21"/>
      <c r="T176" s="21"/>
    </row>
    <row r="177" spans="1:20" s="4" customFormat="1" ht="15" customHeight="1">
      <c r="A177" s="18"/>
      <c r="D177" s="19"/>
      <c r="E177" s="76"/>
      <c r="F177" s="20"/>
      <c r="G177" s="20"/>
      <c r="H177" s="20"/>
      <c r="I177" s="21"/>
      <c r="J177" s="21"/>
      <c r="K177" s="21"/>
      <c r="L177" s="21"/>
      <c r="M177" s="21"/>
      <c r="N177" s="20"/>
      <c r="O177" s="20"/>
      <c r="P177" s="20"/>
      <c r="Q177" s="21"/>
      <c r="R177" s="21"/>
      <c r="S177" s="21"/>
      <c r="T177" s="21"/>
    </row>
    <row r="178" spans="1:20" s="4" customFormat="1" ht="15" customHeight="1">
      <c r="A178" s="18"/>
      <c r="D178" s="19"/>
      <c r="E178" s="76"/>
      <c r="F178" s="20"/>
      <c r="G178" s="20"/>
      <c r="H178" s="20"/>
      <c r="I178" s="21"/>
      <c r="J178" s="21"/>
      <c r="K178" s="21"/>
      <c r="L178" s="21"/>
      <c r="M178" s="21"/>
      <c r="N178" s="20"/>
      <c r="O178" s="20"/>
      <c r="P178" s="20"/>
      <c r="Q178" s="21"/>
      <c r="R178" s="21"/>
      <c r="S178" s="21"/>
      <c r="T178" s="21"/>
    </row>
    <row r="179" spans="1:20" s="4" customFormat="1" ht="15" customHeight="1">
      <c r="A179" s="18"/>
      <c r="D179" s="19"/>
      <c r="E179" s="76"/>
      <c r="F179" s="20"/>
      <c r="G179" s="20"/>
      <c r="H179" s="20"/>
      <c r="I179" s="21"/>
      <c r="J179" s="21"/>
      <c r="K179" s="21"/>
      <c r="L179" s="21"/>
      <c r="M179" s="21"/>
      <c r="N179" s="20"/>
      <c r="O179" s="20"/>
      <c r="P179" s="20"/>
      <c r="Q179" s="21"/>
      <c r="R179" s="21"/>
      <c r="S179" s="21"/>
      <c r="T179" s="21"/>
    </row>
    <row r="180" spans="1:20" s="4" customFormat="1" ht="15" customHeight="1">
      <c r="A180" s="18"/>
      <c r="D180" s="19"/>
      <c r="E180" s="76"/>
      <c r="F180" s="20"/>
      <c r="G180" s="20"/>
      <c r="H180" s="20"/>
      <c r="I180" s="21"/>
      <c r="J180" s="21"/>
      <c r="K180" s="21"/>
      <c r="L180" s="21"/>
      <c r="M180" s="21"/>
      <c r="N180" s="20"/>
      <c r="O180" s="20"/>
      <c r="P180" s="20"/>
      <c r="Q180" s="21"/>
      <c r="R180" s="21"/>
      <c r="S180" s="21"/>
      <c r="T180" s="21"/>
    </row>
    <row r="181" spans="1:20" s="4" customFormat="1" ht="15" customHeight="1">
      <c r="A181" s="18"/>
      <c r="D181" s="19"/>
      <c r="E181" s="76"/>
      <c r="F181" s="20"/>
      <c r="G181" s="20"/>
      <c r="H181" s="20"/>
      <c r="I181" s="21"/>
      <c r="J181" s="21"/>
      <c r="K181" s="21"/>
      <c r="L181" s="21"/>
      <c r="M181" s="21"/>
      <c r="N181" s="20"/>
      <c r="O181" s="20"/>
      <c r="P181" s="20"/>
      <c r="Q181" s="21"/>
      <c r="R181" s="21"/>
      <c r="S181" s="21"/>
      <c r="T181" s="21"/>
    </row>
    <row r="182" spans="1:20" s="4" customFormat="1" ht="15" customHeight="1">
      <c r="A182" s="18"/>
      <c r="D182" s="19"/>
      <c r="E182" s="76"/>
      <c r="F182" s="20"/>
      <c r="G182" s="20"/>
      <c r="H182" s="20"/>
      <c r="I182" s="21"/>
      <c r="J182" s="21"/>
      <c r="K182" s="21"/>
      <c r="L182" s="21"/>
      <c r="M182" s="21"/>
      <c r="N182" s="20"/>
      <c r="O182" s="20"/>
      <c r="P182" s="20"/>
      <c r="Q182" s="21"/>
      <c r="R182" s="21"/>
      <c r="S182" s="21"/>
      <c r="T182" s="21"/>
    </row>
    <row r="183" spans="1:20" s="4" customFormat="1" ht="15" customHeight="1">
      <c r="A183" s="18"/>
      <c r="D183" s="19"/>
      <c r="E183" s="76"/>
      <c r="F183" s="20"/>
      <c r="G183" s="20"/>
      <c r="H183" s="20"/>
      <c r="I183" s="21"/>
      <c r="J183" s="21"/>
      <c r="K183" s="21"/>
      <c r="L183" s="21"/>
      <c r="M183" s="21"/>
      <c r="N183" s="20"/>
      <c r="O183" s="20"/>
      <c r="P183" s="20"/>
      <c r="Q183" s="21"/>
      <c r="R183" s="21"/>
      <c r="S183" s="21"/>
      <c r="T183" s="21"/>
    </row>
    <row r="184" spans="1:20" s="4" customFormat="1" ht="15" customHeight="1">
      <c r="A184" s="18"/>
      <c r="D184" s="19"/>
      <c r="E184" s="76"/>
      <c r="F184" s="20"/>
      <c r="G184" s="20"/>
      <c r="H184" s="20"/>
      <c r="I184" s="21"/>
      <c r="J184" s="21"/>
      <c r="K184" s="21"/>
      <c r="L184" s="21"/>
      <c r="M184" s="21"/>
      <c r="N184" s="20"/>
      <c r="O184" s="20"/>
      <c r="P184" s="20"/>
      <c r="Q184" s="21"/>
      <c r="R184" s="21"/>
      <c r="S184" s="21"/>
      <c r="T184" s="21"/>
    </row>
    <row r="185" spans="1:20" s="4" customFormat="1" ht="15" customHeight="1">
      <c r="A185" s="18"/>
      <c r="D185" s="19"/>
      <c r="E185" s="76"/>
      <c r="F185" s="20"/>
      <c r="G185" s="20"/>
      <c r="H185" s="20"/>
      <c r="I185" s="21"/>
      <c r="J185" s="21"/>
      <c r="K185" s="21"/>
      <c r="L185" s="21"/>
      <c r="M185" s="21"/>
      <c r="N185" s="20"/>
      <c r="O185" s="20"/>
      <c r="P185" s="20"/>
      <c r="Q185" s="21"/>
      <c r="R185" s="21"/>
      <c r="S185" s="21"/>
      <c r="T185" s="21"/>
    </row>
    <row r="186" spans="1:20" s="4" customFormat="1" ht="15" customHeight="1">
      <c r="A186" s="18"/>
      <c r="D186" s="19"/>
      <c r="E186" s="76"/>
      <c r="F186" s="20"/>
      <c r="G186" s="20"/>
      <c r="H186" s="20"/>
      <c r="I186" s="21"/>
      <c r="J186" s="21"/>
      <c r="K186" s="21"/>
      <c r="L186" s="21"/>
      <c r="M186" s="21"/>
      <c r="N186" s="20"/>
      <c r="O186" s="20"/>
      <c r="P186" s="20"/>
      <c r="Q186" s="21"/>
      <c r="R186" s="21"/>
      <c r="S186" s="21"/>
      <c r="T186" s="21"/>
    </row>
    <row r="187" spans="1:20" s="4" customFormat="1" ht="15" customHeight="1">
      <c r="A187" s="18"/>
      <c r="D187" s="19"/>
      <c r="E187" s="76"/>
      <c r="F187" s="20"/>
      <c r="G187" s="20"/>
      <c r="H187" s="20"/>
      <c r="I187" s="21"/>
      <c r="J187" s="21"/>
      <c r="K187" s="21"/>
      <c r="L187" s="21"/>
      <c r="M187" s="21"/>
      <c r="N187" s="20"/>
      <c r="O187" s="20"/>
      <c r="P187" s="20"/>
      <c r="Q187" s="21"/>
      <c r="R187" s="21"/>
      <c r="S187" s="21"/>
      <c r="T187" s="21"/>
    </row>
    <row r="188" spans="1:20" s="4" customFormat="1" ht="15" customHeight="1">
      <c r="A188" s="18"/>
      <c r="D188" s="19"/>
      <c r="E188" s="76"/>
      <c r="F188" s="20"/>
      <c r="G188" s="20"/>
      <c r="H188" s="20"/>
      <c r="I188" s="21"/>
      <c r="J188" s="21"/>
      <c r="K188" s="21"/>
      <c r="L188" s="21"/>
      <c r="M188" s="21"/>
      <c r="N188" s="20"/>
      <c r="O188" s="20"/>
      <c r="P188" s="20"/>
      <c r="Q188" s="21"/>
      <c r="R188" s="21"/>
      <c r="S188" s="21"/>
      <c r="T188" s="21"/>
    </row>
    <row r="189" spans="1:20" s="4" customFormat="1" ht="15" customHeight="1">
      <c r="A189" s="18"/>
      <c r="D189" s="19"/>
      <c r="E189" s="76"/>
      <c r="F189" s="20"/>
      <c r="G189" s="20"/>
      <c r="H189" s="20"/>
      <c r="I189" s="21"/>
      <c r="J189" s="21"/>
      <c r="K189" s="21"/>
      <c r="L189" s="21"/>
      <c r="M189" s="21"/>
      <c r="N189" s="20"/>
      <c r="O189" s="20"/>
      <c r="P189" s="20"/>
      <c r="Q189" s="21"/>
      <c r="R189" s="21"/>
      <c r="S189" s="21"/>
      <c r="T189" s="21"/>
    </row>
    <row r="190" spans="1:20" s="4" customFormat="1" ht="15" customHeight="1">
      <c r="A190" s="18"/>
      <c r="D190" s="19"/>
      <c r="E190" s="76"/>
      <c r="F190" s="20"/>
      <c r="G190" s="20"/>
      <c r="H190" s="20"/>
      <c r="I190" s="21"/>
      <c r="J190" s="21"/>
      <c r="K190" s="21"/>
      <c r="L190" s="21"/>
      <c r="M190" s="21"/>
      <c r="N190" s="20"/>
      <c r="O190" s="20"/>
      <c r="P190" s="20"/>
      <c r="Q190" s="21"/>
      <c r="R190" s="21"/>
      <c r="S190" s="21"/>
      <c r="T190" s="21"/>
    </row>
    <row r="191" spans="1:20" s="4" customFormat="1" ht="15" customHeight="1">
      <c r="A191" s="18"/>
      <c r="D191" s="19"/>
      <c r="E191" s="76"/>
      <c r="F191" s="20"/>
      <c r="G191" s="20"/>
      <c r="H191" s="20"/>
      <c r="I191" s="21"/>
      <c r="J191" s="21"/>
      <c r="K191" s="21"/>
      <c r="L191" s="21"/>
      <c r="M191" s="21"/>
      <c r="N191" s="20"/>
      <c r="O191" s="20"/>
      <c r="P191" s="20"/>
      <c r="Q191" s="21"/>
      <c r="R191" s="21"/>
      <c r="S191" s="21"/>
      <c r="T191" s="21"/>
    </row>
    <row r="192" spans="1:20" s="4" customFormat="1" ht="15" customHeight="1">
      <c r="A192" s="18"/>
      <c r="D192" s="19"/>
      <c r="E192" s="76"/>
      <c r="F192" s="20"/>
      <c r="G192" s="20"/>
      <c r="H192" s="20"/>
      <c r="I192" s="21"/>
      <c r="J192" s="21"/>
      <c r="K192" s="21"/>
      <c r="L192" s="21"/>
      <c r="M192" s="21"/>
      <c r="N192" s="20"/>
      <c r="O192" s="20"/>
      <c r="P192" s="20"/>
      <c r="Q192" s="21"/>
      <c r="R192" s="21"/>
      <c r="S192" s="21"/>
      <c r="T192" s="21"/>
    </row>
    <row r="193" spans="1:20" s="4" customFormat="1" ht="15" customHeight="1">
      <c r="A193" s="18"/>
      <c r="D193" s="19"/>
      <c r="E193" s="76"/>
      <c r="F193" s="20"/>
      <c r="G193" s="20"/>
      <c r="H193" s="20"/>
      <c r="I193" s="21"/>
      <c r="J193" s="21"/>
      <c r="K193" s="21"/>
      <c r="L193" s="21"/>
      <c r="M193" s="21"/>
      <c r="N193" s="20"/>
      <c r="O193" s="20"/>
      <c r="P193" s="20"/>
      <c r="Q193" s="21"/>
      <c r="R193" s="21"/>
      <c r="S193" s="21"/>
      <c r="T193" s="21"/>
    </row>
    <row r="194" spans="1:20" s="4" customFormat="1" ht="15" customHeight="1">
      <c r="A194" s="18"/>
      <c r="D194" s="19"/>
      <c r="E194" s="76"/>
      <c r="F194" s="20"/>
      <c r="G194" s="20"/>
      <c r="H194" s="20"/>
      <c r="I194" s="21"/>
      <c r="J194" s="21"/>
      <c r="K194" s="21"/>
      <c r="L194" s="21"/>
      <c r="M194" s="21"/>
      <c r="N194" s="20"/>
      <c r="O194" s="20"/>
      <c r="P194" s="20"/>
      <c r="Q194" s="21"/>
      <c r="R194" s="21"/>
      <c r="S194" s="21"/>
      <c r="T194" s="21"/>
    </row>
    <row r="195" spans="1:20" s="4" customFormat="1" ht="15" customHeight="1">
      <c r="A195" s="18"/>
      <c r="D195" s="19"/>
      <c r="E195" s="76"/>
      <c r="F195" s="20"/>
      <c r="G195" s="20"/>
      <c r="H195" s="20"/>
      <c r="I195" s="21"/>
      <c r="J195" s="21"/>
      <c r="K195" s="21"/>
      <c r="L195" s="21"/>
      <c r="M195" s="21"/>
      <c r="N195" s="20"/>
      <c r="O195" s="20"/>
      <c r="P195" s="20"/>
      <c r="Q195" s="21"/>
      <c r="R195" s="21"/>
      <c r="S195" s="21"/>
      <c r="T195" s="21"/>
    </row>
    <row r="196" spans="1:20" s="4" customFormat="1" ht="15" customHeight="1">
      <c r="A196" s="18"/>
      <c r="D196" s="19"/>
      <c r="E196" s="76"/>
      <c r="F196" s="20"/>
      <c r="G196" s="20"/>
      <c r="H196" s="20"/>
      <c r="I196" s="21"/>
      <c r="J196" s="21"/>
      <c r="K196" s="21"/>
      <c r="L196" s="21"/>
      <c r="M196" s="21"/>
      <c r="N196" s="20"/>
      <c r="O196" s="20"/>
      <c r="P196" s="20"/>
      <c r="Q196" s="21"/>
      <c r="R196" s="21"/>
      <c r="S196" s="21"/>
      <c r="T196" s="21"/>
    </row>
    <row r="197" spans="1:20" s="4" customFormat="1" ht="15" customHeight="1">
      <c r="A197" s="18"/>
      <c r="D197" s="19"/>
      <c r="E197" s="76"/>
      <c r="F197" s="20"/>
      <c r="G197" s="20"/>
      <c r="H197" s="20"/>
      <c r="I197" s="21"/>
      <c r="J197" s="21"/>
      <c r="K197" s="21"/>
      <c r="L197" s="21"/>
      <c r="M197" s="21"/>
      <c r="N197" s="20"/>
      <c r="O197" s="20"/>
      <c r="P197" s="20"/>
      <c r="Q197" s="21"/>
      <c r="R197" s="21"/>
      <c r="S197" s="21"/>
      <c r="T197" s="21"/>
    </row>
    <row r="198" spans="1:20" s="4" customFormat="1" ht="15" customHeight="1">
      <c r="A198" s="18"/>
      <c r="D198" s="19"/>
      <c r="E198" s="76"/>
      <c r="F198" s="20"/>
      <c r="G198" s="20"/>
      <c r="H198" s="20"/>
      <c r="I198" s="21"/>
      <c r="J198" s="21"/>
      <c r="K198" s="21"/>
      <c r="L198" s="21"/>
      <c r="M198" s="21"/>
      <c r="N198" s="20"/>
      <c r="O198" s="20"/>
      <c r="P198" s="20"/>
      <c r="Q198" s="21"/>
      <c r="R198" s="21"/>
      <c r="S198" s="21"/>
      <c r="T198" s="21"/>
    </row>
    <row r="199" spans="1:20" s="4" customFormat="1" ht="15" customHeight="1">
      <c r="A199" s="18"/>
      <c r="D199" s="19"/>
      <c r="E199" s="76"/>
      <c r="F199" s="20"/>
      <c r="G199" s="20"/>
      <c r="H199" s="20"/>
      <c r="I199" s="21"/>
      <c r="J199" s="21"/>
      <c r="K199" s="21"/>
      <c r="L199" s="21"/>
      <c r="M199" s="21"/>
      <c r="N199" s="20"/>
      <c r="O199" s="20"/>
      <c r="P199" s="20"/>
      <c r="Q199" s="21"/>
      <c r="R199" s="21"/>
      <c r="S199" s="21"/>
      <c r="T199" s="21"/>
    </row>
    <row r="200" spans="1:20" s="4" customFormat="1" ht="15" customHeight="1">
      <c r="A200" s="18"/>
      <c r="D200" s="19"/>
      <c r="E200" s="76"/>
      <c r="F200" s="20"/>
      <c r="G200" s="20"/>
      <c r="H200" s="20"/>
      <c r="I200" s="21"/>
      <c r="J200" s="21"/>
      <c r="K200" s="21"/>
      <c r="L200" s="21"/>
      <c r="M200" s="21"/>
      <c r="N200" s="20"/>
      <c r="O200" s="20"/>
      <c r="P200" s="20"/>
      <c r="Q200" s="21"/>
      <c r="R200" s="21"/>
      <c r="S200" s="21"/>
      <c r="T200" s="21"/>
    </row>
    <row r="201" spans="1:20" s="4" customFormat="1" ht="15" customHeight="1">
      <c r="A201" s="18"/>
      <c r="D201" s="19"/>
      <c r="E201" s="76"/>
      <c r="F201" s="20"/>
      <c r="G201" s="20"/>
      <c r="H201" s="20"/>
      <c r="I201" s="21"/>
      <c r="J201" s="21"/>
      <c r="K201" s="21"/>
      <c r="L201" s="21"/>
      <c r="M201" s="21"/>
      <c r="N201" s="20"/>
      <c r="O201" s="20"/>
      <c r="P201" s="20"/>
      <c r="Q201" s="21"/>
      <c r="R201" s="21"/>
      <c r="S201" s="21"/>
      <c r="T201" s="21"/>
    </row>
    <row r="202" spans="1:20" s="4" customFormat="1" ht="15" customHeight="1">
      <c r="A202" s="18"/>
      <c r="D202" s="19"/>
      <c r="E202" s="76"/>
      <c r="F202" s="20"/>
      <c r="G202" s="20"/>
      <c r="H202" s="20"/>
      <c r="I202" s="21"/>
      <c r="J202" s="21"/>
      <c r="K202" s="21"/>
      <c r="L202" s="21"/>
      <c r="M202" s="21"/>
      <c r="N202" s="20"/>
      <c r="O202" s="20"/>
      <c r="P202" s="20"/>
      <c r="Q202" s="21"/>
      <c r="R202" s="21"/>
      <c r="S202" s="21"/>
      <c r="T202" s="21"/>
    </row>
    <row r="203" spans="1:20" s="4" customFormat="1" ht="15" customHeight="1">
      <c r="A203" s="18"/>
      <c r="D203" s="19"/>
      <c r="E203" s="76"/>
      <c r="F203" s="20"/>
      <c r="G203" s="20"/>
      <c r="H203" s="20"/>
      <c r="I203" s="21"/>
      <c r="J203" s="21"/>
      <c r="K203" s="21"/>
      <c r="L203" s="21"/>
      <c r="M203" s="21"/>
      <c r="N203" s="20"/>
      <c r="O203" s="20"/>
      <c r="P203" s="20"/>
      <c r="Q203" s="21"/>
      <c r="R203" s="21"/>
      <c r="S203" s="21"/>
      <c r="T203" s="21"/>
    </row>
    <row r="204" spans="1:20" s="4" customFormat="1" ht="15" customHeight="1">
      <c r="A204" s="18"/>
      <c r="D204" s="19"/>
      <c r="E204" s="76"/>
      <c r="F204" s="20"/>
      <c r="G204" s="20"/>
      <c r="H204" s="20"/>
      <c r="I204" s="21"/>
      <c r="J204" s="21"/>
      <c r="K204" s="21"/>
      <c r="L204" s="21"/>
      <c r="M204" s="21"/>
      <c r="N204" s="20"/>
      <c r="O204" s="20"/>
      <c r="P204" s="20"/>
      <c r="Q204" s="21"/>
      <c r="R204" s="21"/>
      <c r="S204" s="21"/>
      <c r="T204" s="21"/>
    </row>
    <row r="205" spans="1:20" s="4" customFormat="1" ht="15" customHeight="1">
      <c r="A205" s="18"/>
      <c r="D205" s="19"/>
      <c r="E205" s="76"/>
      <c r="F205" s="20"/>
      <c r="G205" s="20"/>
      <c r="H205" s="20"/>
      <c r="I205" s="21"/>
      <c r="J205" s="21"/>
      <c r="K205" s="21"/>
      <c r="L205" s="21"/>
      <c r="M205" s="21"/>
      <c r="N205" s="20"/>
      <c r="O205" s="20"/>
      <c r="P205" s="20"/>
      <c r="Q205" s="21"/>
      <c r="R205" s="21"/>
      <c r="S205" s="21"/>
      <c r="T205" s="21"/>
    </row>
    <row r="206" spans="1:20" s="4" customFormat="1" ht="15" customHeight="1">
      <c r="A206" s="18"/>
      <c r="D206" s="19"/>
      <c r="E206" s="76"/>
      <c r="F206" s="20"/>
      <c r="G206" s="20"/>
      <c r="H206" s="20"/>
      <c r="I206" s="21"/>
      <c r="J206" s="21"/>
      <c r="K206" s="21"/>
      <c r="L206" s="21"/>
      <c r="M206" s="21"/>
      <c r="N206" s="20"/>
      <c r="O206" s="20"/>
      <c r="P206" s="20"/>
      <c r="Q206" s="21"/>
      <c r="R206" s="21"/>
      <c r="S206" s="21"/>
      <c r="T206" s="21"/>
    </row>
    <row r="207" spans="1:20" s="4" customFormat="1" ht="15" customHeight="1">
      <c r="A207" s="18"/>
      <c r="D207" s="19"/>
      <c r="E207" s="76"/>
      <c r="F207" s="20"/>
      <c r="G207" s="20"/>
      <c r="H207" s="20"/>
      <c r="I207" s="21"/>
      <c r="J207" s="21"/>
      <c r="K207" s="21"/>
      <c r="L207" s="21"/>
      <c r="M207" s="21"/>
      <c r="N207" s="20"/>
      <c r="O207" s="20"/>
      <c r="P207" s="20"/>
      <c r="Q207" s="21"/>
      <c r="R207" s="21"/>
      <c r="S207" s="21"/>
      <c r="T207" s="21"/>
    </row>
    <row r="208" spans="1:20" s="4" customFormat="1" ht="15" customHeight="1">
      <c r="A208" s="18"/>
      <c r="D208" s="19"/>
      <c r="E208" s="76"/>
      <c r="F208" s="20"/>
      <c r="G208" s="20"/>
      <c r="H208" s="20"/>
      <c r="I208" s="21"/>
      <c r="J208" s="21"/>
      <c r="K208" s="21"/>
      <c r="L208" s="21"/>
      <c r="M208" s="21"/>
      <c r="N208" s="20"/>
      <c r="O208" s="20"/>
      <c r="P208" s="20"/>
      <c r="Q208" s="21"/>
      <c r="R208" s="21"/>
      <c r="S208" s="21"/>
      <c r="T208" s="21"/>
    </row>
    <row r="209" spans="1:20" s="4" customFormat="1" ht="15" customHeight="1">
      <c r="A209" s="18"/>
      <c r="D209" s="19"/>
      <c r="E209" s="76"/>
      <c r="F209" s="20"/>
      <c r="G209" s="20"/>
      <c r="H209" s="20"/>
      <c r="I209" s="21"/>
      <c r="J209" s="21"/>
      <c r="K209" s="21"/>
      <c r="L209" s="21"/>
      <c r="M209" s="21"/>
      <c r="N209" s="20"/>
      <c r="O209" s="20"/>
      <c r="P209" s="20"/>
      <c r="Q209" s="21"/>
      <c r="R209" s="21"/>
      <c r="S209" s="21"/>
      <c r="T209" s="21"/>
    </row>
    <row r="210" spans="1:20" s="4" customFormat="1" ht="15" customHeight="1">
      <c r="A210" s="18"/>
      <c r="D210" s="19"/>
      <c r="E210" s="76"/>
      <c r="F210" s="20"/>
      <c r="G210" s="20"/>
      <c r="H210" s="20"/>
      <c r="I210" s="21"/>
      <c r="J210" s="21"/>
      <c r="K210" s="21"/>
      <c r="L210" s="21"/>
      <c r="M210" s="21"/>
      <c r="N210" s="20"/>
      <c r="O210" s="20"/>
      <c r="P210" s="20"/>
      <c r="Q210" s="21"/>
      <c r="R210" s="21"/>
      <c r="S210" s="21"/>
      <c r="T210" s="21"/>
    </row>
    <row r="211" spans="1:20" s="4" customFormat="1" ht="15" customHeight="1">
      <c r="A211" s="18"/>
      <c r="D211" s="19"/>
      <c r="E211" s="76"/>
      <c r="F211" s="20"/>
      <c r="G211" s="20"/>
      <c r="H211" s="20"/>
      <c r="I211" s="21"/>
      <c r="J211" s="21"/>
      <c r="K211" s="21"/>
      <c r="L211" s="21"/>
      <c r="M211" s="21"/>
      <c r="N211" s="20"/>
      <c r="O211" s="20"/>
      <c r="P211" s="20"/>
      <c r="Q211" s="21"/>
      <c r="R211" s="21"/>
      <c r="S211" s="21"/>
      <c r="T211" s="21"/>
    </row>
    <row r="212" spans="1:20" s="4" customFormat="1" ht="15" customHeight="1">
      <c r="A212" s="18"/>
      <c r="D212" s="19"/>
      <c r="E212" s="76"/>
      <c r="F212" s="20"/>
      <c r="G212" s="20"/>
      <c r="H212" s="20"/>
      <c r="I212" s="21"/>
      <c r="J212" s="21"/>
      <c r="K212" s="21"/>
      <c r="L212" s="21"/>
      <c r="M212" s="21"/>
      <c r="N212" s="20"/>
      <c r="O212" s="20"/>
      <c r="P212" s="20"/>
      <c r="Q212" s="21"/>
      <c r="R212" s="21"/>
      <c r="S212" s="21"/>
      <c r="T212" s="21"/>
    </row>
    <row r="213" spans="1:20" s="4" customFormat="1" ht="15" customHeight="1">
      <c r="A213" s="18"/>
      <c r="D213" s="19"/>
      <c r="E213" s="76"/>
      <c r="F213" s="20"/>
      <c r="G213" s="20"/>
      <c r="H213" s="20"/>
      <c r="I213" s="21"/>
      <c r="J213" s="21"/>
      <c r="K213" s="21"/>
      <c r="L213" s="21"/>
      <c r="M213" s="21"/>
      <c r="N213" s="20"/>
      <c r="O213" s="20"/>
      <c r="P213" s="20"/>
      <c r="Q213" s="21"/>
      <c r="R213" s="21"/>
      <c r="S213" s="21"/>
      <c r="T213" s="21"/>
    </row>
    <row r="214" spans="1:20" s="4" customFormat="1" ht="15" customHeight="1">
      <c r="A214" s="18"/>
      <c r="D214" s="19"/>
      <c r="E214" s="76"/>
      <c r="F214" s="20"/>
      <c r="G214" s="20"/>
      <c r="H214" s="20"/>
      <c r="I214" s="21"/>
      <c r="J214" s="21"/>
      <c r="K214" s="21"/>
      <c r="L214" s="21"/>
      <c r="M214" s="21"/>
      <c r="N214" s="20"/>
      <c r="O214" s="20"/>
      <c r="P214" s="20"/>
      <c r="Q214" s="21"/>
      <c r="R214" s="21"/>
      <c r="S214" s="21"/>
      <c r="T214" s="21"/>
    </row>
    <row r="215" spans="1:20" s="4" customFormat="1" ht="15" customHeight="1">
      <c r="A215" s="18"/>
      <c r="D215" s="19"/>
      <c r="E215" s="76"/>
      <c r="F215" s="20"/>
      <c r="G215" s="20"/>
      <c r="H215" s="20"/>
      <c r="I215" s="21"/>
      <c r="J215" s="21"/>
      <c r="K215" s="21"/>
      <c r="L215" s="21"/>
      <c r="M215" s="21"/>
      <c r="N215" s="20"/>
      <c r="O215" s="20"/>
      <c r="P215" s="20"/>
      <c r="Q215" s="21"/>
      <c r="R215" s="21"/>
      <c r="S215" s="21"/>
      <c r="T215" s="21"/>
    </row>
    <row r="216" spans="1:20" s="4" customFormat="1" ht="15" customHeight="1">
      <c r="A216" s="18"/>
      <c r="D216" s="19"/>
      <c r="E216" s="76"/>
      <c r="F216" s="20"/>
      <c r="G216" s="20"/>
      <c r="H216" s="20"/>
      <c r="I216" s="21"/>
      <c r="J216" s="21"/>
      <c r="K216" s="21"/>
      <c r="L216" s="21"/>
      <c r="M216" s="21"/>
      <c r="N216" s="20"/>
      <c r="O216" s="20"/>
      <c r="P216" s="20"/>
      <c r="Q216" s="21"/>
      <c r="R216" s="21"/>
      <c r="S216" s="21"/>
      <c r="T216" s="21"/>
    </row>
    <row r="217" spans="1:20" s="4" customFormat="1" ht="15" customHeight="1">
      <c r="A217" s="18"/>
      <c r="D217" s="19"/>
      <c r="E217" s="76"/>
      <c r="F217" s="20"/>
      <c r="G217" s="20"/>
      <c r="H217" s="20"/>
      <c r="I217" s="21"/>
      <c r="J217" s="21"/>
      <c r="K217" s="21"/>
      <c r="L217" s="21"/>
      <c r="M217" s="21"/>
      <c r="N217" s="20"/>
      <c r="O217" s="20"/>
      <c r="P217" s="20"/>
      <c r="Q217" s="21"/>
      <c r="R217" s="21"/>
      <c r="S217" s="21"/>
      <c r="T217" s="21"/>
    </row>
    <row r="218" spans="1:20" s="4" customFormat="1" ht="15" customHeight="1">
      <c r="A218" s="18"/>
      <c r="D218" s="19"/>
      <c r="E218" s="76"/>
      <c r="F218" s="20"/>
      <c r="G218" s="20"/>
      <c r="H218" s="20"/>
      <c r="I218" s="21"/>
      <c r="J218" s="21"/>
      <c r="K218" s="21"/>
      <c r="L218" s="21"/>
      <c r="M218" s="21"/>
      <c r="N218" s="20"/>
      <c r="O218" s="20"/>
      <c r="P218" s="20"/>
      <c r="Q218" s="21"/>
      <c r="R218" s="21"/>
      <c r="S218" s="21"/>
      <c r="T218" s="21"/>
    </row>
    <row r="219" spans="1:20" s="4" customFormat="1" ht="15" customHeight="1">
      <c r="A219" s="18"/>
      <c r="D219" s="19"/>
      <c r="E219" s="76"/>
      <c r="F219" s="20"/>
      <c r="G219" s="20"/>
      <c r="H219" s="20"/>
      <c r="I219" s="21"/>
      <c r="J219" s="21"/>
      <c r="K219" s="21"/>
      <c r="L219" s="21"/>
      <c r="M219" s="21"/>
      <c r="N219" s="20"/>
      <c r="O219" s="20"/>
      <c r="P219" s="20"/>
      <c r="Q219" s="21"/>
      <c r="R219" s="21"/>
      <c r="S219" s="21"/>
      <c r="T219" s="21"/>
    </row>
    <row r="220" spans="1:20" s="4" customFormat="1" ht="15" customHeight="1">
      <c r="A220" s="18"/>
      <c r="D220" s="19"/>
      <c r="E220" s="76"/>
      <c r="F220" s="20"/>
      <c r="G220" s="20"/>
      <c r="H220" s="20"/>
      <c r="I220" s="21"/>
      <c r="J220" s="21"/>
      <c r="K220" s="21"/>
      <c r="L220" s="21"/>
      <c r="M220" s="21"/>
      <c r="N220" s="20"/>
      <c r="O220" s="20"/>
      <c r="P220" s="20"/>
      <c r="Q220" s="21"/>
      <c r="R220" s="21"/>
      <c r="S220" s="21"/>
      <c r="T220" s="21"/>
    </row>
    <row r="221" spans="1:20" s="4" customFormat="1" ht="15" customHeight="1">
      <c r="A221" s="18"/>
      <c r="D221" s="19"/>
      <c r="E221" s="76"/>
      <c r="F221" s="20"/>
      <c r="G221" s="20"/>
      <c r="H221" s="20"/>
      <c r="I221" s="21"/>
      <c r="J221" s="21"/>
      <c r="K221" s="21"/>
      <c r="L221" s="21"/>
      <c r="M221" s="21"/>
      <c r="N221" s="20"/>
      <c r="O221" s="20"/>
      <c r="P221" s="20"/>
      <c r="Q221" s="21"/>
      <c r="R221" s="21"/>
      <c r="S221" s="21"/>
      <c r="T221" s="21"/>
    </row>
    <row r="222" spans="1:20" s="4" customFormat="1" ht="15" customHeight="1">
      <c r="A222" s="18"/>
      <c r="D222" s="19"/>
      <c r="E222" s="76"/>
      <c r="F222" s="20"/>
      <c r="G222" s="20"/>
      <c r="H222" s="20"/>
      <c r="I222" s="21"/>
      <c r="J222" s="21"/>
      <c r="K222" s="21"/>
      <c r="L222" s="21"/>
      <c r="M222" s="21"/>
      <c r="N222" s="20"/>
      <c r="O222" s="20"/>
      <c r="P222" s="20"/>
      <c r="Q222" s="21"/>
      <c r="R222" s="21"/>
      <c r="S222" s="21"/>
      <c r="T222" s="21"/>
    </row>
    <row r="223" spans="1:20" s="4" customFormat="1" ht="15" customHeight="1">
      <c r="A223" s="18"/>
      <c r="D223" s="19"/>
      <c r="E223" s="76"/>
      <c r="F223" s="20"/>
      <c r="G223" s="20"/>
      <c r="H223" s="20"/>
      <c r="I223" s="21"/>
      <c r="J223" s="21"/>
      <c r="K223" s="21"/>
      <c r="L223" s="21"/>
      <c r="M223" s="21"/>
      <c r="N223" s="20"/>
      <c r="O223" s="20"/>
      <c r="P223" s="20"/>
      <c r="Q223" s="21"/>
      <c r="R223" s="21"/>
      <c r="S223" s="21"/>
      <c r="T223" s="21"/>
    </row>
    <row r="224" spans="1:20" s="4" customFormat="1" ht="15" customHeight="1">
      <c r="A224" s="18"/>
      <c r="D224" s="19"/>
      <c r="E224" s="76"/>
      <c r="F224" s="20"/>
      <c r="G224" s="20"/>
      <c r="H224" s="20"/>
      <c r="I224" s="21"/>
      <c r="J224" s="21"/>
      <c r="K224" s="21"/>
      <c r="L224" s="21"/>
      <c r="M224" s="21"/>
      <c r="N224" s="20"/>
      <c r="O224" s="20"/>
      <c r="P224" s="20"/>
      <c r="Q224" s="21"/>
      <c r="R224" s="21"/>
      <c r="S224" s="21"/>
      <c r="T224" s="21"/>
    </row>
    <row r="225" spans="1:20" s="4" customFormat="1" ht="15" customHeight="1">
      <c r="A225" s="18"/>
      <c r="D225" s="19"/>
      <c r="E225" s="76"/>
      <c r="F225" s="20"/>
      <c r="G225" s="20"/>
      <c r="H225" s="20"/>
      <c r="I225" s="21"/>
      <c r="J225" s="21"/>
      <c r="K225" s="21"/>
      <c r="L225" s="21"/>
      <c r="M225" s="21"/>
      <c r="N225" s="20"/>
      <c r="O225" s="20"/>
      <c r="P225" s="20"/>
      <c r="Q225" s="21"/>
      <c r="R225" s="21"/>
      <c r="S225" s="21"/>
      <c r="T225" s="21"/>
    </row>
    <row r="226" spans="1:20" s="4" customFormat="1" ht="15" customHeight="1">
      <c r="A226" s="18"/>
      <c r="D226" s="19"/>
      <c r="E226" s="76"/>
      <c r="F226" s="20"/>
      <c r="G226" s="20"/>
      <c r="H226" s="20"/>
      <c r="I226" s="21"/>
      <c r="J226" s="21"/>
      <c r="K226" s="21"/>
      <c r="L226" s="21"/>
      <c r="M226" s="21"/>
      <c r="N226" s="20"/>
      <c r="O226" s="20"/>
      <c r="P226" s="20"/>
      <c r="Q226" s="21"/>
      <c r="R226" s="21"/>
      <c r="S226" s="21"/>
      <c r="T226" s="21"/>
    </row>
    <row r="227" spans="1:20" s="4" customFormat="1" ht="15" customHeight="1">
      <c r="A227" s="18"/>
      <c r="D227" s="19"/>
      <c r="E227" s="76"/>
      <c r="F227" s="20"/>
      <c r="G227" s="20"/>
      <c r="H227" s="20"/>
      <c r="I227" s="21"/>
      <c r="J227" s="21"/>
      <c r="K227" s="21"/>
      <c r="L227" s="21"/>
      <c r="M227" s="21"/>
      <c r="N227" s="20"/>
      <c r="O227" s="20"/>
      <c r="P227" s="20"/>
      <c r="Q227" s="21"/>
      <c r="R227" s="21"/>
      <c r="S227" s="21"/>
      <c r="T227" s="21"/>
    </row>
    <row r="228" spans="1:20" s="4" customFormat="1" ht="15" customHeight="1">
      <c r="A228" s="18"/>
      <c r="D228" s="19"/>
      <c r="E228" s="76"/>
      <c r="F228" s="20"/>
      <c r="G228" s="20"/>
      <c r="H228" s="20"/>
      <c r="I228" s="21"/>
      <c r="J228" s="21"/>
      <c r="K228" s="21"/>
      <c r="L228" s="21"/>
      <c r="M228" s="21"/>
      <c r="N228" s="20"/>
      <c r="O228" s="20"/>
      <c r="P228" s="20"/>
      <c r="Q228" s="21"/>
      <c r="R228" s="21"/>
      <c r="S228" s="21"/>
      <c r="T228" s="21"/>
    </row>
    <row r="229" spans="1:20" s="4" customFormat="1" ht="15" customHeight="1">
      <c r="A229" s="18"/>
      <c r="D229" s="19"/>
      <c r="E229" s="76"/>
      <c r="F229" s="20"/>
      <c r="G229" s="20"/>
      <c r="H229" s="20"/>
      <c r="I229" s="21"/>
      <c r="J229" s="21"/>
      <c r="K229" s="21"/>
      <c r="L229" s="21"/>
      <c r="M229" s="21"/>
      <c r="N229" s="20"/>
      <c r="O229" s="20"/>
      <c r="P229" s="20"/>
      <c r="Q229" s="21"/>
      <c r="R229" s="21"/>
      <c r="S229" s="21"/>
      <c r="T229" s="21"/>
    </row>
    <row r="230" spans="1:20" s="4" customFormat="1" ht="15" customHeight="1">
      <c r="A230" s="18"/>
      <c r="D230" s="19"/>
      <c r="E230" s="76"/>
      <c r="F230" s="20"/>
      <c r="G230" s="20"/>
      <c r="H230" s="20"/>
      <c r="I230" s="21"/>
      <c r="J230" s="21"/>
      <c r="K230" s="21"/>
      <c r="L230" s="21"/>
      <c r="M230" s="21"/>
      <c r="N230" s="20"/>
      <c r="O230" s="20"/>
      <c r="P230" s="20"/>
      <c r="Q230" s="21"/>
      <c r="R230" s="21"/>
      <c r="S230" s="21"/>
      <c r="T230" s="21"/>
    </row>
    <row r="231" spans="1:20" s="4" customFormat="1" ht="15" customHeight="1">
      <c r="A231" s="18"/>
      <c r="D231" s="19"/>
      <c r="E231" s="76"/>
      <c r="F231" s="20"/>
      <c r="G231" s="20"/>
      <c r="H231" s="20"/>
      <c r="I231" s="21"/>
      <c r="J231" s="21"/>
      <c r="K231" s="21"/>
      <c r="L231" s="21"/>
      <c r="M231" s="21"/>
      <c r="N231" s="20"/>
      <c r="O231" s="20"/>
      <c r="P231" s="20"/>
      <c r="Q231" s="21"/>
      <c r="R231" s="21"/>
      <c r="S231" s="21"/>
      <c r="T231" s="21"/>
    </row>
    <row r="232" spans="1:20" s="4" customFormat="1" ht="15" customHeight="1">
      <c r="A232" s="18"/>
      <c r="D232" s="19"/>
      <c r="E232" s="76"/>
      <c r="F232" s="20"/>
      <c r="G232" s="20"/>
      <c r="H232" s="20"/>
      <c r="I232" s="21"/>
      <c r="J232" s="21"/>
      <c r="K232" s="21"/>
      <c r="L232" s="21"/>
      <c r="M232" s="21"/>
      <c r="N232" s="20"/>
      <c r="O232" s="20"/>
      <c r="P232" s="20"/>
      <c r="Q232" s="21"/>
      <c r="R232" s="21"/>
      <c r="S232" s="21"/>
      <c r="T232" s="21"/>
    </row>
    <row r="233" spans="1:20" s="4" customFormat="1" ht="15" customHeight="1">
      <c r="A233" s="18"/>
      <c r="D233" s="19"/>
      <c r="E233" s="76"/>
      <c r="F233" s="20"/>
      <c r="G233" s="20"/>
      <c r="H233" s="20"/>
      <c r="I233" s="21"/>
      <c r="J233" s="21"/>
      <c r="K233" s="21"/>
      <c r="L233" s="21"/>
      <c r="M233" s="21"/>
      <c r="N233" s="20"/>
      <c r="O233" s="20"/>
      <c r="P233" s="20"/>
      <c r="Q233" s="21"/>
      <c r="R233" s="21"/>
      <c r="S233" s="21"/>
      <c r="T233" s="21"/>
    </row>
    <row r="234" spans="1:20" s="4" customFormat="1" ht="15" customHeight="1">
      <c r="A234" s="18"/>
      <c r="D234" s="19"/>
      <c r="E234" s="76"/>
      <c r="F234" s="20"/>
      <c r="G234" s="20"/>
      <c r="H234" s="20"/>
      <c r="I234" s="21"/>
      <c r="J234" s="21"/>
      <c r="K234" s="21"/>
      <c r="L234" s="21"/>
      <c r="M234" s="21"/>
      <c r="N234" s="20"/>
      <c r="O234" s="20"/>
      <c r="P234" s="20"/>
      <c r="Q234" s="21"/>
      <c r="R234" s="21"/>
      <c r="S234" s="21"/>
      <c r="T234" s="21"/>
    </row>
    <row r="235" spans="1:20" s="4" customFormat="1" ht="15" customHeight="1">
      <c r="A235" s="18"/>
      <c r="D235" s="19"/>
      <c r="E235" s="76"/>
      <c r="F235" s="20"/>
      <c r="G235" s="20"/>
      <c r="H235" s="20"/>
      <c r="I235" s="21"/>
      <c r="J235" s="21"/>
      <c r="K235" s="21"/>
      <c r="L235" s="21"/>
      <c r="M235" s="21"/>
      <c r="N235" s="20"/>
      <c r="O235" s="20"/>
      <c r="P235" s="20"/>
      <c r="Q235" s="21"/>
      <c r="R235" s="21"/>
      <c r="S235" s="21"/>
      <c r="T235" s="21"/>
    </row>
    <row r="236" spans="1:20" s="4" customFormat="1" ht="15" customHeight="1">
      <c r="A236" s="18"/>
      <c r="D236" s="19"/>
      <c r="E236" s="76"/>
      <c r="F236" s="20"/>
      <c r="G236" s="20"/>
      <c r="H236" s="20"/>
      <c r="I236" s="21"/>
      <c r="J236" s="21"/>
      <c r="K236" s="21"/>
      <c r="L236" s="21"/>
      <c r="M236" s="21"/>
      <c r="N236" s="20"/>
      <c r="O236" s="20"/>
      <c r="P236" s="20"/>
      <c r="Q236" s="21"/>
      <c r="R236" s="21"/>
      <c r="S236" s="21"/>
      <c r="T236" s="21"/>
    </row>
    <row r="237" spans="1:23" s="4" customFormat="1" ht="15" customHeight="1">
      <c r="A237" s="18"/>
      <c r="D237" s="2"/>
      <c r="E237" s="77"/>
      <c r="F237" s="15"/>
      <c r="G237" s="15"/>
      <c r="H237" s="15"/>
      <c r="I237" s="3"/>
      <c r="J237" s="3"/>
      <c r="K237" s="3"/>
      <c r="L237" s="3"/>
      <c r="M237" s="3"/>
      <c r="N237" s="15"/>
      <c r="O237" s="15"/>
      <c r="P237" s="15"/>
      <c r="Q237" s="3"/>
      <c r="R237" s="3"/>
      <c r="S237" s="3"/>
      <c r="T237" s="3"/>
      <c r="U237" s="1"/>
      <c r="V237" s="1"/>
      <c r="W237" s="1"/>
    </row>
    <row r="238" spans="1:23" s="4" customFormat="1" ht="15" customHeight="1">
      <c r="A238" s="18"/>
      <c r="D238" s="2"/>
      <c r="E238" s="77"/>
      <c r="F238" s="15"/>
      <c r="G238" s="15"/>
      <c r="H238" s="15"/>
      <c r="I238" s="3"/>
      <c r="J238" s="3"/>
      <c r="K238" s="3"/>
      <c r="L238" s="3"/>
      <c r="M238" s="3"/>
      <c r="N238" s="15"/>
      <c r="O238" s="15"/>
      <c r="P238" s="15"/>
      <c r="Q238" s="3"/>
      <c r="R238" s="3"/>
      <c r="S238" s="3"/>
      <c r="T238" s="3"/>
      <c r="U238" s="1"/>
      <c r="V238" s="1"/>
      <c r="W238" s="1"/>
    </row>
    <row r="239" spans="1:23" s="4" customFormat="1" ht="15" customHeight="1">
      <c r="A239" s="18"/>
      <c r="D239" s="2"/>
      <c r="E239" s="77"/>
      <c r="F239" s="15"/>
      <c r="G239" s="15"/>
      <c r="H239" s="15"/>
      <c r="I239" s="3"/>
      <c r="J239" s="3"/>
      <c r="K239" s="3"/>
      <c r="L239" s="3"/>
      <c r="M239" s="3"/>
      <c r="N239" s="15"/>
      <c r="O239" s="15"/>
      <c r="P239" s="15"/>
      <c r="Q239" s="3"/>
      <c r="R239" s="3"/>
      <c r="S239" s="3"/>
      <c r="T239" s="3"/>
      <c r="U239" s="1"/>
      <c r="V239" s="1"/>
      <c r="W239" s="1"/>
    </row>
    <row r="240" spans="1:23" s="4" customFormat="1" ht="15" customHeight="1">
      <c r="A240" s="18"/>
      <c r="D240" s="2"/>
      <c r="E240" s="77"/>
      <c r="F240" s="15"/>
      <c r="G240" s="15"/>
      <c r="H240" s="15"/>
      <c r="I240" s="3"/>
      <c r="J240" s="3"/>
      <c r="K240" s="3"/>
      <c r="L240" s="3"/>
      <c r="M240" s="3"/>
      <c r="N240" s="15"/>
      <c r="O240" s="15"/>
      <c r="P240" s="15"/>
      <c r="Q240" s="3"/>
      <c r="R240" s="3"/>
      <c r="S240" s="3"/>
      <c r="T240" s="3"/>
      <c r="U240" s="1"/>
      <c r="V240" s="1"/>
      <c r="W240" s="1"/>
    </row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</sheetData>
  <sheetProtection/>
  <autoFilter ref="A1:L740"/>
  <mergeCells count="16">
    <mergeCell ref="A2:A4"/>
    <mergeCell ref="B2:B4"/>
    <mergeCell ref="C2:D4"/>
    <mergeCell ref="F2:L2"/>
    <mergeCell ref="N2:T2"/>
    <mergeCell ref="U2:U4"/>
    <mergeCell ref="E2:E4"/>
    <mergeCell ref="X2:X4"/>
    <mergeCell ref="Y2:Y4"/>
    <mergeCell ref="Z2:Z4"/>
    <mergeCell ref="V2:V4"/>
    <mergeCell ref="W2:W4"/>
    <mergeCell ref="G3:I3"/>
    <mergeCell ref="J3:L3"/>
    <mergeCell ref="O3:Q3"/>
    <mergeCell ref="R3:T3"/>
  </mergeCells>
  <printOptions horizontalCentered="1"/>
  <pageMargins left="0.1968503937007874" right="0.1968503937007874" top="0.5905511811023623" bottom="0.1968503937007874" header="0.31496062992125984" footer="0.5118110236220472"/>
  <pageSetup horizontalDpi="300" verticalDpi="300" orientation="landscape" paperSize="9" scale="43" r:id="rId1"/>
  <headerFooter alignWithMargins="0"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B459"/>
  <sheetViews>
    <sheetView zoomScaleSheetLayoutView="55" zoomScalePageLayoutView="0" workbookViewId="0" topLeftCell="B1">
      <pane xSplit="3" ySplit="4" topLeftCell="N5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N5" sqref="N5"/>
    </sheetView>
  </sheetViews>
  <sheetFormatPr defaultColWidth="9.00390625" defaultRowHeight="13.5"/>
  <cols>
    <col min="1" max="1" width="4.625" style="5" hidden="1" customWidth="1"/>
    <col min="2" max="2" width="8.375" style="4" customWidth="1"/>
    <col min="3" max="3" width="4.50390625" style="4" bestFit="1" customWidth="1"/>
    <col min="4" max="4" width="38.625" style="148" customWidth="1"/>
    <col min="5" max="5" width="9.00390625" style="77" bestFit="1" customWidth="1"/>
    <col min="6" max="6" width="6.75390625" style="15" customWidth="1"/>
    <col min="7" max="8" width="13.375" style="15" customWidth="1"/>
    <col min="9" max="9" width="13.375" style="3" customWidth="1"/>
    <col min="10" max="10" width="13.00390625" style="3" customWidth="1"/>
    <col min="11" max="11" width="12.25390625" style="3" customWidth="1"/>
    <col min="12" max="12" width="13.00390625" style="3" customWidth="1"/>
    <col min="13" max="13" width="3.125" style="3" customWidth="1"/>
    <col min="14" max="14" width="6.75390625" style="15" customWidth="1"/>
    <col min="15" max="16" width="13.375" style="15" customWidth="1"/>
    <col min="17" max="17" width="13.375" style="3" customWidth="1"/>
    <col min="18" max="18" width="13.00390625" style="3" customWidth="1"/>
    <col min="19" max="19" width="12.25390625" style="3" customWidth="1"/>
    <col min="20" max="20" width="13.00390625" style="3" customWidth="1"/>
    <col min="21" max="23" width="8.75390625" style="1" customWidth="1"/>
    <col min="24" max="26" width="11.25390625" style="1" bestFit="1" customWidth="1"/>
    <col min="27" max="16384" width="9.00390625" style="1" customWidth="1"/>
  </cols>
  <sheetData>
    <row r="1" spans="1:20" s="4" customFormat="1" ht="13.5" customHeight="1" thickBot="1">
      <c r="A1" s="18"/>
      <c r="D1" s="135"/>
      <c r="E1" s="74"/>
      <c r="F1" s="20"/>
      <c r="G1" s="20"/>
      <c r="H1" s="20"/>
      <c r="I1" s="21"/>
      <c r="J1" s="21"/>
      <c r="K1" s="21"/>
      <c r="L1" s="21"/>
      <c r="M1" s="21"/>
      <c r="N1" s="20"/>
      <c r="O1" s="20"/>
      <c r="P1" s="20"/>
      <c r="Q1" s="21"/>
      <c r="R1" s="21"/>
      <c r="S1" s="21"/>
      <c r="T1" s="21"/>
    </row>
    <row r="2" spans="1:26" s="4" customFormat="1" ht="16.5" customHeight="1" thickBot="1">
      <c r="A2" s="252"/>
      <c r="B2" s="255" t="s">
        <v>209</v>
      </c>
      <c r="C2" s="255" t="s">
        <v>18</v>
      </c>
      <c r="D2" s="256"/>
      <c r="E2" s="251" t="s">
        <v>174</v>
      </c>
      <c r="F2" s="242" t="s">
        <v>207</v>
      </c>
      <c r="G2" s="243"/>
      <c r="H2" s="243"/>
      <c r="I2" s="243"/>
      <c r="J2" s="243"/>
      <c r="K2" s="243"/>
      <c r="L2" s="244"/>
      <c r="M2" s="17"/>
      <c r="N2" s="242" t="s">
        <v>344</v>
      </c>
      <c r="O2" s="243"/>
      <c r="P2" s="243"/>
      <c r="Q2" s="243"/>
      <c r="R2" s="243"/>
      <c r="S2" s="243"/>
      <c r="T2" s="244"/>
      <c r="U2" s="248" t="s">
        <v>7</v>
      </c>
      <c r="V2" s="248" t="s">
        <v>1</v>
      </c>
      <c r="W2" s="269" t="s">
        <v>19</v>
      </c>
      <c r="X2" s="262" t="s">
        <v>338</v>
      </c>
      <c r="Y2" s="227" t="s">
        <v>339</v>
      </c>
      <c r="Z2" s="231" t="s">
        <v>340</v>
      </c>
    </row>
    <row r="3" spans="1:26" s="4" customFormat="1" ht="16.5" customHeight="1">
      <c r="A3" s="253"/>
      <c r="B3" s="255"/>
      <c r="C3" s="257"/>
      <c r="D3" s="256"/>
      <c r="E3" s="251"/>
      <c r="F3" s="26"/>
      <c r="G3" s="237" t="s">
        <v>17</v>
      </c>
      <c r="H3" s="238"/>
      <c r="I3" s="239"/>
      <c r="J3" s="240" t="s">
        <v>16</v>
      </c>
      <c r="K3" s="240"/>
      <c r="L3" s="241"/>
      <c r="M3" s="28"/>
      <c r="N3" s="26"/>
      <c r="O3" s="237" t="s">
        <v>17</v>
      </c>
      <c r="P3" s="238"/>
      <c r="Q3" s="239"/>
      <c r="R3" s="240" t="s">
        <v>16</v>
      </c>
      <c r="S3" s="240"/>
      <c r="T3" s="241"/>
      <c r="U3" s="246"/>
      <c r="V3" s="249"/>
      <c r="W3" s="249"/>
      <c r="X3" s="263"/>
      <c r="Y3" s="265"/>
      <c r="Z3" s="267"/>
    </row>
    <row r="4" spans="1:26" s="18" customFormat="1" ht="16.5" customHeight="1" thickBot="1">
      <c r="A4" s="254"/>
      <c r="B4" s="255"/>
      <c r="C4" s="256"/>
      <c r="D4" s="256"/>
      <c r="E4" s="251"/>
      <c r="F4" s="40" t="s">
        <v>2</v>
      </c>
      <c r="G4" s="41" t="s">
        <v>0</v>
      </c>
      <c r="H4" s="42" t="s">
        <v>6</v>
      </c>
      <c r="I4" s="43" t="s">
        <v>5</v>
      </c>
      <c r="J4" s="44" t="s">
        <v>0</v>
      </c>
      <c r="K4" s="45" t="s">
        <v>6</v>
      </c>
      <c r="L4" s="46" t="s">
        <v>5</v>
      </c>
      <c r="M4" s="28"/>
      <c r="N4" s="40" t="s">
        <v>2</v>
      </c>
      <c r="O4" s="41" t="s">
        <v>0</v>
      </c>
      <c r="P4" s="42" t="s">
        <v>6</v>
      </c>
      <c r="Q4" s="43" t="s">
        <v>5</v>
      </c>
      <c r="R4" s="44" t="s">
        <v>0</v>
      </c>
      <c r="S4" s="45" t="s">
        <v>6</v>
      </c>
      <c r="T4" s="46" t="s">
        <v>5</v>
      </c>
      <c r="U4" s="261"/>
      <c r="V4" s="258"/>
      <c r="W4" s="258"/>
      <c r="X4" s="264"/>
      <c r="Y4" s="266"/>
      <c r="Z4" s="268"/>
    </row>
    <row r="5" spans="1:26" s="4" customFormat="1" ht="27" customHeight="1" thickTop="1">
      <c r="A5" s="16"/>
      <c r="B5" s="33" t="s">
        <v>208</v>
      </c>
      <c r="C5" s="34">
        <v>1</v>
      </c>
      <c r="D5" s="136" t="s">
        <v>40</v>
      </c>
      <c r="E5" s="75">
        <v>2</v>
      </c>
      <c r="F5" s="47">
        <v>20</v>
      </c>
      <c r="G5" s="48">
        <v>168</v>
      </c>
      <c r="H5" s="49">
        <v>3037680</v>
      </c>
      <c r="I5" s="52">
        <f aca="true" t="shared" si="0" ref="I5:I68">IF(AND(G5&gt;0,H5&gt;0),H5/G5,0)</f>
        <v>18081.428571428572</v>
      </c>
      <c r="J5" s="48">
        <v>10220</v>
      </c>
      <c r="K5" s="49">
        <v>3037680</v>
      </c>
      <c r="L5" s="52">
        <f aca="true" t="shared" si="1" ref="L5:L68">IF(AND(J5&gt;0,K5&gt;0),K5/J5,0)</f>
        <v>297.22896281800394</v>
      </c>
      <c r="M5" s="29"/>
      <c r="N5" s="47">
        <v>20</v>
      </c>
      <c r="O5" s="48">
        <v>200</v>
      </c>
      <c r="P5" s="49">
        <v>3594901</v>
      </c>
      <c r="Q5" s="52">
        <v>17974.505</v>
      </c>
      <c r="R5" s="48">
        <v>11969.5</v>
      </c>
      <c r="S5" s="49">
        <v>3594901</v>
      </c>
      <c r="T5" s="52">
        <v>300.3384435440077</v>
      </c>
      <c r="U5" s="53"/>
      <c r="V5" s="54"/>
      <c r="W5" s="54"/>
      <c r="X5" s="185">
        <v>18267.708333333332</v>
      </c>
      <c r="Y5" s="186">
        <v>18770.86111111111</v>
      </c>
      <c r="Z5" s="187">
        <v>18937.760416666668</v>
      </c>
    </row>
    <row r="6" spans="1:27" s="4" customFormat="1" ht="27" customHeight="1">
      <c r="A6" s="16"/>
      <c r="B6" s="33" t="s">
        <v>208</v>
      </c>
      <c r="C6" s="34">
        <v>2</v>
      </c>
      <c r="D6" s="136" t="s">
        <v>41</v>
      </c>
      <c r="E6" s="75">
        <v>5</v>
      </c>
      <c r="F6" s="55">
        <v>20</v>
      </c>
      <c r="G6" s="56">
        <v>241</v>
      </c>
      <c r="H6" s="57">
        <v>3003978</v>
      </c>
      <c r="I6" s="60">
        <f t="shared" si="0"/>
        <v>12464.639004149378</v>
      </c>
      <c r="J6" s="56">
        <v>28920</v>
      </c>
      <c r="K6" s="57">
        <v>3003978</v>
      </c>
      <c r="L6" s="60">
        <f t="shared" si="1"/>
        <v>103.87199170124481</v>
      </c>
      <c r="M6" s="29"/>
      <c r="N6" s="55">
        <v>20</v>
      </c>
      <c r="O6" s="56">
        <v>241</v>
      </c>
      <c r="P6" s="57">
        <v>2943524</v>
      </c>
      <c r="Q6" s="60">
        <v>12213.792531120333</v>
      </c>
      <c r="R6" s="56">
        <v>56160</v>
      </c>
      <c r="S6" s="57">
        <v>2943524</v>
      </c>
      <c r="T6" s="60">
        <v>52.41317663817664</v>
      </c>
      <c r="U6" s="61"/>
      <c r="V6" s="62"/>
      <c r="W6" s="62"/>
      <c r="X6" s="179">
        <v>14930</v>
      </c>
      <c r="Y6" s="180">
        <v>16666.666666666668</v>
      </c>
      <c r="Z6" s="181">
        <v>16833.333333333332</v>
      </c>
      <c r="AA6" s="30"/>
    </row>
    <row r="7" spans="1:26" s="4" customFormat="1" ht="27" customHeight="1">
      <c r="A7" s="16"/>
      <c r="B7" s="33" t="s">
        <v>208</v>
      </c>
      <c r="C7" s="34">
        <v>3</v>
      </c>
      <c r="D7" s="136" t="s">
        <v>42</v>
      </c>
      <c r="E7" s="75">
        <v>2</v>
      </c>
      <c r="F7" s="55">
        <v>20</v>
      </c>
      <c r="G7" s="56">
        <v>239</v>
      </c>
      <c r="H7" s="57">
        <v>4005085</v>
      </c>
      <c r="I7" s="60">
        <f t="shared" si="0"/>
        <v>16757.677824267783</v>
      </c>
      <c r="J7" s="56">
        <v>23436</v>
      </c>
      <c r="K7" s="57">
        <v>4005085</v>
      </c>
      <c r="L7" s="60">
        <f t="shared" si="1"/>
        <v>170.89456391875746</v>
      </c>
      <c r="M7" s="29"/>
      <c r="N7" s="55">
        <v>20</v>
      </c>
      <c r="O7" s="56">
        <v>249</v>
      </c>
      <c r="P7" s="57">
        <v>4420390</v>
      </c>
      <c r="Q7" s="60">
        <v>17752.5702811245</v>
      </c>
      <c r="R7" s="56">
        <v>24250</v>
      </c>
      <c r="S7" s="57">
        <v>4420390</v>
      </c>
      <c r="T7" s="60">
        <v>182.28412371134021</v>
      </c>
      <c r="U7" s="61"/>
      <c r="V7" s="62"/>
      <c r="W7" s="62"/>
      <c r="X7" s="179">
        <v>16691.28787878788</v>
      </c>
      <c r="Y7" s="180">
        <v>17745</v>
      </c>
      <c r="Z7" s="181">
        <v>18000</v>
      </c>
    </row>
    <row r="8" spans="1:26" s="4" customFormat="1" ht="27" customHeight="1">
      <c r="A8" s="16"/>
      <c r="B8" s="33" t="s">
        <v>208</v>
      </c>
      <c r="C8" s="34">
        <v>4</v>
      </c>
      <c r="D8" s="136" t="s">
        <v>188</v>
      </c>
      <c r="E8" s="75">
        <v>5</v>
      </c>
      <c r="F8" s="55">
        <v>20</v>
      </c>
      <c r="G8" s="56">
        <v>177</v>
      </c>
      <c r="H8" s="57">
        <v>4556819</v>
      </c>
      <c r="I8" s="60">
        <f t="shared" si="0"/>
        <v>25744.74011299435</v>
      </c>
      <c r="J8" s="56">
        <v>24275</v>
      </c>
      <c r="K8" s="57">
        <v>4556819</v>
      </c>
      <c r="L8" s="60">
        <f t="shared" si="1"/>
        <v>187.71653964984552</v>
      </c>
      <c r="M8" s="29"/>
      <c r="N8" s="55">
        <v>20</v>
      </c>
      <c r="O8" s="56">
        <v>213</v>
      </c>
      <c r="P8" s="57">
        <v>5558421</v>
      </c>
      <c r="Q8" s="60">
        <v>26095.87323943662</v>
      </c>
      <c r="R8" s="56">
        <v>24684</v>
      </c>
      <c r="S8" s="57">
        <v>5558421</v>
      </c>
      <c r="T8" s="60">
        <v>225.1831550802139</v>
      </c>
      <c r="U8" s="61"/>
      <c r="V8" s="62"/>
      <c r="W8" s="62"/>
      <c r="X8" s="179">
        <v>30635.29411764706</v>
      </c>
      <c r="Y8" s="180">
        <v>24882.62910798122</v>
      </c>
      <c r="Z8" s="181">
        <v>23903.508771929824</v>
      </c>
    </row>
    <row r="9" spans="1:26" s="4" customFormat="1" ht="27" customHeight="1">
      <c r="A9" s="16"/>
      <c r="B9" s="33" t="s">
        <v>208</v>
      </c>
      <c r="C9" s="34">
        <v>5</v>
      </c>
      <c r="D9" s="136" t="s">
        <v>43</v>
      </c>
      <c r="E9" s="75">
        <v>2</v>
      </c>
      <c r="F9" s="55">
        <v>30</v>
      </c>
      <c r="G9" s="56">
        <v>322</v>
      </c>
      <c r="H9" s="57">
        <v>5291274</v>
      </c>
      <c r="I9" s="60">
        <f t="shared" si="0"/>
        <v>16432.52795031056</v>
      </c>
      <c r="J9" s="56">
        <v>34867</v>
      </c>
      <c r="K9" s="57">
        <v>5291274</v>
      </c>
      <c r="L9" s="60">
        <f t="shared" si="1"/>
        <v>151.75592967562451</v>
      </c>
      <c r="M9" s="29"/>
      <c r="N9" s="55">
        <v>30</v>
      </c>
      <c r="O9" s="56">
        <v>297</v>
      </c>
      <c r="P9" s="57">
        <v>5381488</v>
      </c>
      <c r="Q9" s="60">
        <v>18119.488215488214</v>
      </c>
      <c r="R9" s="56">
        <v>34478</v>
      </c>
      <c r="S9" s="57">
        <v>5381488</v>
      </c>
      <c r="T9" s="60">
        <v>156.08469168745287</v>
      </c>
      <c r="U9" s="61"/>
      <c r="V9" s="62"/>
      <c r="W9" s="62"/>
      <c r="X9" s="179">
        <v>15623.229461756375</v>
      </c>
      <c r="Y9" s="180">
        <v>15951.388888888889</v>
      </c>
      <c r="Z9" s="181">
        <v>16614.38888888889</v>
      </c>
    </row>
    <row r="10" spans="1:26" s="4" customFormat="1" ht="27" customHeight="1">
      <c r="A10" s="16"/>
      <c r="B10" s="33" t="s">
        <v>208</v>
      </c>
      <c r="C10" s="34">
        <v>6</v>
      </c>
      <c r="D10" s="136" t="s">
        <v>44</v>
      </c>
      <c r="E10" s="75">
        <v>5</v>
      </c>
      <c r="F10" s="55">
        <v>40</v>
      </c>
      <c r="G10" s="56">
        <v>468</v>
      </c>
      <c r="H10" s="57">
        <v>6271160</v>
      </c>
      <c r="I10" s="60">
        <f t="shared" si="0"/>
        <v>13399.91452991453</v>
      </c>
      <c r="J10" s="56">
        <v>45492</v>
      </c>
      <c r="K10" s="57">
        <v>6271160</v>
      </c>
      <c r="L10" s="60">
        <f t="shared" si="1"/>
        <v>137.85193000967203</v>
      </c>
      <c r="M10" s="29"/>
      <c r="N10" s="55">
        <v>40</v>
      </c>
      <c r="O10" s="56">
        <v>450</v>
      </c>
      <c r="P10" s="57">
        <v>6692580</v>
      </c>
      <c r="Q10" s="60">
        <v>14872.4</v>
      </c>
      <c r="R10" s="56">
        <v>44941</v>
      </c>
      <c r="S10" s="57">
        <v>6692580</v>
      </c>
      <c r="T10" s="60">
        <v>148.9192496829176</v>
      </c>
      <c r="U10" s="61"/>
      <c r="V10" s="62"/>
      <c r="W10" s="62"/>
      <c r="X10" s="179">
        <v>14525.577625570777</v>
      </c>
      <c r="Y10" s="180">
        <v>14529.787234042553</v>
      </c>
      <c r="Z10" s="181">
        <v>15104.68085106383</v>
      </c>
    </row>
    <row r="11" spans="1:26" s="4" customFormat="1" ht="27" customHeight="1">
      <c r="A11" s="16"/>
      <c r="B11" s="33" t="s">
        <v>208</v>
      </c>
      <c r="C11" s="34">
        <v>7</v>
      </c>
      <c r="D11" s="136" t="s">
        <v>45</v>
      </c>
      <c r="E11" s="75">
        <v>5</v>
      </c>
      <c r="F11" s="55">
        <v>14</v>
      </c>
      <c r="G11" s="56">
        <v>250</v>
      </c>
      <c r="H11" s="57">
        <v>3246960</v>
      </c>
      <c r="I11" s="60">
        <f t="shared" si="0"/>
        <v>12987.84</v>
      </c>
      <c r="J11" s="56">
        <v>12570</v>
      </c>
      <c r="K11" s="57">
        <v>3246960</v>
      </c>
      <c r="L11" s="60">
        <f t="shared" si="1"/>
        <v>258.3102625298329</v>
      </c>
      <c r="M11" s="29"/>
      <c r="N11" s="55">
        <v>14</v>
      </c>
      <c r="O11" s="56">
        <v>234</v>
      </c>
      <c r="P11" s="57">
        <v>3292377</v>
      </c>
      <c r="Q11" s="60">
        <v>14069.98717948718</v>
      </c>
      <c r="R11" s="56">
        <v>12644</v>
      </c>
      <c r="S11" s="57">
        <v>3292377</v>
      </c>
      <c r="T11" s="60">
        <v>260.39046187915216</v>
      </c>
      <c r="U11" s="61"/>
      <c r="V11" s="62"/>
      <c r="W11" s="62"/>
      <c r="X11" s="179">
        <v>9751.724137931034</v>
      </c>
      <c r="Y11" s="180">
        <v>11383.466666666667</v>
      </c>
      <c r="Z11" s="181">
        <v>11456</v>
      </c>
    </row>
    <row r="12" spans="1:26" s="4" customFormat="1" ht="27" customHeight="1">
      <c r="A12" s="16"/>
      <c r="B12" s="33" t="s">
        <v>208</v>
      </c>
      <c r="C12" s="34">
        <v>8</v>
      </c>
      <c r="D12" s="136" t="s">
        <v>33</v>
      </c>
      <c r="E12" s="75">
        <v>2</v>
      </c>
      <c r="F12" s="55">
        <v>30</v>
      </c>
      <c r="G12" s="56">
        <v>453</v>
      </c>
      <c r="H12" s="57">
        <v>11825287</v>
      </c>
      <c r="I12" s="60">
        <f t="shared" si="0"/>
        <v>26104.386313465784</v>
      </c>
      <c r="J12" s="56">
        <v>58794</v>
      </c>
      <c r="K12" s="57">
        <v>11825287</v>
      </c>
      <c r="L12" s="60">
        <f t="shared" si="1"/>
        <v>201.1308466850359</v>
      </c>
      <c r="M12" s="29"/>
      <c r="N12" s="55">
        <v>40</v>
      </c>
      <c r="O12" s="56">
        <v>502</v>
      </c>
      <c r="P12" s="57">
        <v>13369537</v>
      </c>
      <c r="Q12" s="60">
        <v>26632.543824701195</v>
      </c>
      <c r="R12" s="56">
        <v>66264</v>
      </c>
      <c r="S12" s="57">
        <v>13369537</v>
      </c>
      <c r="T12" s="60">
        <v>201.76169564167571</v>
      </c>
      <c r="U12" s="61"/>
      <c r="V12" s="62"/>
      <c r="W12" s="62"/>
      <c r="X12" s="179">
        <v>28991.290404040403</v>
      </c>
      <c r="Y12" s="180">
        <v>26147.119565217392</v>
      </c>
      <c r="Z12" s="181">
        <v>26479.67391304348</v>
      </c>
    </row>
    <row r="13" spans="1:26" s="4" customFormat="1" ht="27" customHeight="1">
      <c r="A13" s="16"/>
      <c r="B13" s="33" t="s">
        <v>208</v>
      </c>
      <c r="C13" s="34">
        <v>9</v>
      </c>
      <c r="D13" s="136" t="s">
        <v>46</v>
      </c>
      <c r="E13" s="75">
        <v>1</v>
      </c>
      <c r="F13" s="55">
        <v>25</v>
      </c>
      <c r="G13" s="56">
        <v>264</v>
      </c>
      <c r="H13" s="57">
        <v>2559054</v>
      </c>
      <c r="I13" s="60">
        <f t="shared" si="0"/>
        <v>9693.386363636364</v>
      </c>
      <c r="J13" s="56">
        <v>20071.5</v>
      </c>
      <c r="K13" s="57">
        <v>2559054</v>
      </c>
      <c r="L13" s="60">
        <f t="shared" si="1"/>
        <v>127.49689858754951</v>
      </c>
      <c r="M13" s="29"/>
      <c r="N13" s="55">
        <v>25</v>
      </c>
      <c r="O13" s="56">
        <v>279</v>
      </c>
      <c r="P13" s="57">
        <v>2631324</v>
      </c>
      <c r="Q13" s="60">
        <v>9431.268817204302</v>
      </c>
      <c r="R13" s="56">
        <v>20301</v>
      </c>
      <c r="S13" s="57">
        <v>2631324</v>
      </c>
      <c r="T13" s="60">
        <v>129.61548692182652</v>
      </c>
      <c r="U13" s="61"/>
      <c r="V13" s="62"/>
      <c r="W13" s="62"/>
      <c r="X13" s="179">
        <v>9810.60606060606</v>
      </c>
      <c r="Y13" s="180">
        <v>11175.627240143369</v>
      </c>
      <c r="Z13" s="181">
        <v>12672</v>
      </c>
    </row>
    <row r="14" spans="1:26" s="4" customFormat="1" ht="27" customHeight="1">
      <c r="A14" s="16"/>
      <c r="B14" s="33" t="s">
        <v>208</v>
      </c>
      <c r="C14" s="34">
        <v>10</v>
      </c>
      <c r="D14" s="137" t="s">
        <v>47</v>
      </c>
      <c r="E14" s="75">
        <v>5</v>
      </c>
      <c r="F14" s="55">
        <v>20</v>
      </c>
      <c r="G14" s="56">
        <v>287</v>
      </c>
      <c r="H14" s="57">
        <v>6144179</v>
      </c>
      <c r="I14" s="60">
        <f t="shared" si="0"/>
        <v>21408.28919860627</v>
      </c>
      <c r="J14" s="56">
        <v>34864</v>
      </c>
      <c r="K14" s="57">
        <v>6144179</v>
      </c>
      <c r="L14" s="60">
        <f t="shared" si="1"/>
        <v>176.23276158788434</v>
      </c>
      <c r="M14" s="29"/>
      <c r="N14" s="55">
        <v>20</v>
      </c>
      <c r="O14" s="56">
        <v>297</v>
      </c>
      <c r="P14" s="57">
        <v>6367857</v>
      </c>
      <c r="Q14" s="60">
        <v>21440.59595959596</v>
      </c>
      <c r="R14" s="56">
        <v>35953</v>
      </c>
      <c r="S14" s="57">
        <v>6367857</v>
      </c>
      <c r="T14" s="60">
        <v>177.11615164242204</v>
      </c>
      <c r="U14" s="61"/>
      <c r="V14" s="62"/>
      <c r="W14" s="62"/>
      <c r="X14" s="179">
        <v>19000</v>
      </c>
      <c r="Y14" s="180">
        <v>22142.85714285714</v>
      </c>
      <c r="Z14" s="181">
        <v>23210.714285714286</v>
      </c>
    </row>
    <row r="15" spans="1:26" s="4" customFormat="1" ht="27" customHeight="1">
      <c r="A15" s="16"/>
      <c r="B15" s="33" t="s">
        <v>208</v>
      </c>
      <c r="C15" s="34">
        <v>11</v>
      </c>
      <c r="D15" s="137" t="s">
        <v>48</v>
      </c>
      <c r="E15" s="75">
        <v>2</v>
      </c>
      <c r="F15" s="55">
        <v>20</v>
      </c>
      <c r="G15" s="56">
        <v>276</v>
      </c>
      <c r="H15" s="57">
        <v>6616162</v>
      </c>
      <c r="I15" s="60">
        <f t="shared" si="0"/>
        <v>23971.601449275364</v>
      </c>
      <c r="J15" s="56">
        <v>30786</v>
      </c>
      <c r="K15" s="57">
        <v>6616162</v>
      </c>
      <c r="L15" s="60">
        <f t="shared" si="1"/>
        <v>214.90814006366531</v>
      </c>
      <c r="M15" s="29"/>
      <c r="N15" s="55">
        <v>20</v>
      </c>
      <c r="O15" s="56">
        <v>273</v>
      </c>
      <c r="P15" s="57">
        <v>6624220</v>
      </c>
      <c r="Q15" s="60">
        <v>24264.542124542124</v>
      </c>
      <c r="R15" s="56">
        <v>30945</v>
      </c>
      <c r="S15" s="57">
        <v>6624220</v>
      </c>
      <c r="T15" s="60">
        <v>214.0643076425917</v>
      </c>
      <c r="U15" s="61"/>
      <c r="V15" s="62"/>
      <c r="W15" s="62"/>
      <c r="X15" s="179">
        <v>22000</v>
      </c>
      <c r="Y15" s="180">
        <v>24464.285714285714</v>
      </c>
      <c r="Z15" s="181">
        <v>24736.842105263157</v>
      </c>
    </row>
    <row r="16" spans="1:26" s="4" customFormat="1" ht="27" customHeight="1">
      <c r="A16" s="16"/>
      <c r="B16" s="33" t="s">
        <v>208</v>
      </c>
      <c r="C16" s="34">
        <v>12</v>
      </c>
      <c r="D16" s="137" t="s">
        <v>49</v>
      </c>
      <c r="E16" s="75">
        <v>2</v>
      </c>
      <c r="F16" s="55">
        <v>30</v>
      </c>
      <c r="G16" s="56">
        <v>358</v>
      </c>
      <c r="H16" s="57">
        <v>8953560</v>
      </c>
      <c r="I16" s="60">
        <f t="shared" si="0"/>
        <v>25009.94413407821</v>
      </c>
      <c r="J16" s="56">
        <v>38574</v>
      </c>
      <c r="K16" s="57">
        <v>8953560</v>
      </c>
      <c r="L16" s="60">
        <f t="shared" si="1"/>
        <v>232.1138590760616</v>
      </c>
      <c r="M16" s="29"/>
      <c r="N16" s="55">
        <v>30</v>
      </c>
      <c r="O16" s="56">
        <v>340</v>
      </c>
      <c r="P16" s="57">
        <v>8070350</v>
      </c>
      <c r="Q16" s="60">
        <v>23736.323529411766</v>
      </c>
      <c r="R16" s="56">
        <v>35712</v>
      </c>
      <c r="S16" s="57">
        <v>8070350</v>
      </c>
      <c r="T16" s="60">
        <v>225.98426299283153</v>
      </c>
      <c r="U16" s="61"/>
      <c r="V16" s="62"/>
      <c r="W16" s="62"/>
      <c r="X16" s="179">
        <v>25277.777777777777</v>
      </c>
      <c r="Y16" s="180">
        <v>25369.627507163324</v>
      </c>
      <c r="Z16" s="181">
        <v>25839.583333333332</v>
      </c>
    </row>
    <row r="17" spans="1:26" s="4" customFormat="1" ht="27" customHeight="1">
      <c r="A17" s="16"/>
      <c r="B17" s="33" t="s">
        <v>208</v>
      </c>
      <c r="C17" s="34">
        <v>13</v>
      </c>
      <c r="D17" s="137" t="s">
        <v>50</v>
      </c>
      <c r="E17" s="75">
        <v>2</v>
      </c>
      <c r="F17" s="55">
        <v>20</v>
      </c>
      <c r="G17" s="56">
        <v>300</v>
      </c>
      <c r="H17" s="57">
        <v>10121911</v>
      </c>
      <c r="I17" s="60">
        <f t="shared" si="0"/>
        <v>33739.70333333333</v>
      </c>
      <c r="J17" s="56">
        <v>30717</v>
      </c>
      <c r="K17" s="57">
        <v>10121911</v>
      </c>
      <c r="L17" s="60">
        <f t="shared" si="1"/>
        <v>329.5214701956571</v>
      </c>
      <c r="M17" s="29"/>
      <c r="N17" s="55">
        <v>20</v>
      </c>
      <c r="O17" s="56">
        <v>320</v>
      </c>
      <c r="P17" s="57">
        <v>10994965</v>
      </c>
      <c r="Q17" s="60">
        <v>34359.265625</v>
      </c>
      <c r="R17" s="56">
        <v>31717</v>
      </c>
      <c r="S17" s="57">
        <v>10994965</v>
      </c>
      <c r="T17" s="60">
        <v>346.6584166220008</v>
      </c>
      <c r="U17" s="61"/>
      <c r="V17" s="62"/>
      <c r="W17" s="62"/>
      <c r="X17" s="179">
        <v>26406.25</v>
      </c>
      <c r="Y17" s="180">
        <v>34106.666666666664</v>
      </c>
      <c r="Z17" s="181">
        <v>36531.347962382446</v>
      </c>
    </row>
    <row r="18" spans="1:26" s="4" customFormat="1" ht="27" customHeight="1">
      <c r="A18" s="16"/>
      <c r="B18" s="33" t="s">
        <v>208</v>
      </c>
      <c r="C18" s="34">
        <v>14</v>
      </c>
      <c r="D18" s="137" t="s">
        <v>51</v>
      </c>
      <c r="E18" s="75">
        <v>4</v>
      </c>
      <c r="F18" s="55">
        <v>15</v>
      </c>
      <c r="G18" s="56">
        <v>134</v>
      </c>
      <c r="H18" s="57">
        <v>3829545</v>
      </c>
      <c r="I18" s="60">
        <f t="shared" si="0"/>
        <v>28578.694029850747</v>
      </c>
      <c r="J18" s="56">
        <v>14030</v>
      </c>
      <c r="K18" s="57">
        <v>3829545</v>
      </c>
      <c r="L18" s="60">
        <f t="shared" si="1"/>
        <v>272.9540270848182</v>
      </c>
      <c r="M18" s="29"/>
      <c r="N18" s="55">
        <v>15</v>
      </c>
      <c r="O18" s="56">
        <v>118</v>
      </c>
      <c r="P18" s="57">
        <v>3228605</v>
      </c>
      <c r="Q18" s="60">
        <v>27361.0593220339</v>
      </c>
      <c r="R18" s="56">
        <v>13607</v>
      </c>
      <c r="S18" s="57">
        <v>3228605</v>
      </c>
      <c r="T18" s="60">
        <v>237.27529947820975</v>
      </c>
      <c r="U18" s="61"/>
      <c r="V18" s="62"/>
      <c r="W18" s="62"/>
      <c r="X18" s="179">
        <v>28742.1875</v>
      </c>
      <c r="Y18" s="180">
        <v>31066.666666666668</v>
      </c>
      <c r="Z18" s="181">
        <v>31214.814814814814</v>
      </c>
    </row>
    <row r="19" spans="1:26" s="4" customFormat="1" ht="27" customHeight="1">
      <c r="A19" s="16"/>
      <c r="B19" s="33" t="s">
        <v>208</v>
      </c>
      <c r="C19" s="34">
        <v>15</v>
      </c>
      <c r="D19" s="137" t="s">
        <v>52</v>
      </c>
      <c r="E19" s="75">
        <v>2</v>
      </c>
      <c r="F19" s="55">
        <v>20</v>
      </c>
      <c r="G19" s="56">
        <v>265</v>
      </c>
      <c r="H19" s="57">
        <v>9705067</v>
      </c>
      <c r="I19" s="60">
        <f t="shared" si="0"/>
        <v>36622.89433962264</v>
      </c>
      <c r="J19" s="56">
        <v>30102</v>
      </c>
      <c r="K19" s="57">
        <v>9705067</v>
      </c>
      <c r="L19" s="60">
        <f t="shared" si="1"/>
        <v>322.40605275396985</v>
      </c>
      <c r="M19" s="29"/>
      <c r="N19" s="55">
        <v>20</v>
      </c>
      <c r="O19" s="56">
        <v>260</v>
      </c>
      <c r="P19" s="57">
        <v>7677834</v>
      </c>
      <c r="Q19" s="60">
        <v>29530.13076923077</v>
      </c>
      <c r="R19" s="56">
        <v>27027</v>
      </c>
      <c r="S19" s="57">
        <v>7677834</v>
      </c>
      <c r="T19" s="60">
        <v>284.0801420801421</v>
      </c>
      <c r="U19" s="61"/>
      <c r="V19" s="62"/>
      <c r="W19" s="62"/>
      <c r="X19" s="179">
        <v>30000</v>
      </c>
      <c r="Y19" s="180">
        <v>35486.055776892434</v>
      </c>
      <c r="Z19" s="181">
        <v>36600</v>
      </c>
    </row>
    <row r="20" spans="1:26" s="4" customFormat="1" ht="27" customHeight="1">
      <c r="A20" s="16"/>
      <c r="B20" s="33" t="s">
        <v>208</v>
      </c>
      <c r="C20" s="34">
        <v>16</v>
      </c>
      <c r="D20" s="137" t="s">
        <v>53</v>
      </c>
      <c r="E20" s="75">
        <v>2</v>
      </c>
      <c r="F20" s="55">
        <v>30</v>
      </c>
      <c r="G20" s="56">
        <v>520</v>
      </c>
      <c r="H20" s="57">
        <v>4097012</v>
      </c>
      <c r="I20" s="60">
        <f t="shared" si="0"/>
        <v>7878.869230769231</v>
      </c>
      <c r="J20" s="56">
        <v>19857</v>
      </c>
      <c r="K20" s="57">
        <v>4097012</v>
      </c>
      <c r="L20" s="60">
        <f t="shared" si="1"/>
        <v>206.32582968222792</v>
      </c>
      <c r="M20" s="29"/>
      <c r="N20" s="55">
        <v>30</v>
      </c>
      <c r="O20" s="56">
        <v>620</v>
      </c>
      <c r="P20" s="57">
        <v>5287642</v>
      </c>
      <c r="Q20" s="60">
        <v>8528.454838709677</v>
      </c>
      <c r="R20" s="56">
        <v>22809</v>
      </c>
      <c r="S20" s="57">
        <v>5287642</v>
      </c>
      <c r="T20" s="60">
        <v>231.82261388048576</v>
      </c>
      <c r="U20" s="61"/>
      <c r="V20" s="62"/>
      <c r="W20" s="62"/>
      <c r="X20" s="179">
        <v>9688.276363636363</v>
      </c>
      <c r="Y20" s="180">
        <v>10333.685454545455</v>
      </c>
      <c r="Z20" s="181">
        <v>10922.741818181818</v>
      </c>
    </row>
    <row r="21" spans="1:26" s="4" customFormat="1" ht="27" customHeight="1">
      <c r="A21" s="16"/>
      <c r="B21" s="33" t="s">
        <v>208</v>
      </c>
      <c r="C21" s="34">
        <v>17</v>
      </c>
      <c r="D21" s="137" t="s">
        <v>54</v>
      </c>
      <c r="E21" s="75">
        <v>2</v>
      </c>
      <c r="F21" s="55">
        <v>40</v>
      </c>
      <c r="G21" s="56">
        <v>447</v>
      </c>
      <c r="H21" s="57">
        <v>6288921</v>
      </c>
      <c r="I21" s="60">
        <f t="shared" si="0"/>
        <v>14069.174496644295</v>
      </c>
      <c r="J21" s="56">
        <v>18937.5</v>
      </c>
      <c r="K21" s="57">
        <v>6288921</v>
      </c>
      <c r="L21" s="60">
        <f t="shared" si="1"/>
        <v>332.0882376237624</v>
      </c>
      <c r="M21" s="29"/>
      <c r="N21" s="55">
        <v>40</v>
      </c>
      <c r="O21" s="56">
        <v>445</v>
      </c>
      <c r="P21" s="57">
        <v>7210780</v>
      </c>
      <c r="Q21" s="60">
        <v>16204</v>
      </c>
      <c r="R21" s="56">
        <v>21382.5</v>
      </c>
      <c r="S21" s="57">
        <v>7210780</v>
      </c>
      <c r="T21" s="60">
        <v>337.22810709692504</v>
      </c>
      <c r="U21" s="61"/>
      <c r="V21" s="62"/>
      <c r="W21" s="62"/>
      <c r="X21" s="179">
        <v>12977.427927927927</v>
      </c>
      <c r="Y21" s="180">
        <v>14764.195067264574</v>
      </c>
      <c r="Z21" s="181">
        <v>15800.737777777778</v>
      </c>
    </row>
    <row r="22" spans="1:26" s="4" customFormat="1" ht="27" customHeight="1">
      <c r="A22" s="16"/>
      <c r="B22" s="33" t="s">
        <v>208</v>
      </c>
      <c r="C22" s="34">
        <v>18</v>
      </c>
      <c r="D22" s="137" t="s">
        <v>55</v>
      </c>
      <c r="E22" s="75">
        <v>2</v>
      </c>
      <c r="F22" s="55">
        <v>15</v>
      </c>
      <c r="G22" s="56">
        <v>174</v>
      </c>
      <c r="H22" s="57">
        <v>1165368</v>
      </c>
      <c r="I22" s="60">
        <f t="shared" si="0"/>
        <v>6697.517241379311</v>
      </c>
      <c r="J22" s="56">
        <v>12930</v>
      </c>
      <c r="K22" s="57">
        <v>1165368</v>
      </c>
      <c r="L22" s="60">
        <f t="shared" si="1"/>
        <v>90.12900232018562</v>
      </c>
      <c r="M22" s="29"/>
      <c r="N22" s="55">
        <v>15</v>
      </c>
      <c r="O22" s="56">
        <v>189</v>
      </c>
      <c r="P22" s="57">
        <v>1272000</v>
      </c>
      <c r="Q22" s="60">
        <v>6730.158730158731</v>
      </c>
      <c r="R22" s="56">
        <v>15652</v>
      </c>
      <c r="S22" s="57">
        <v>1272000</v>
      </c>
      <c r="T22" s="60">
        <v>81.26756963966267</v>
      </c>
      <c r="U22" s="61"/>
      <c r="V22" s="62"/>
      <c r="W22" s="62"/>
      <c r="X22" s="179">
        <v>7191.397849462365</v>
      </c>
      <c r="Y22" s="180">
        <v>7552.083333333333</v>
      </c>
      <c r="Z22" s="181">
        <v>8088.235294117647</v>
      </c>
    </row>
    <row r="23" spans="1:26" s="4" customFormat="1" ht="27" customHeight="1">
      <c r="A23" s="16"/>
      <c r="B23" s="33" t="s">
        <v>208</v>
      </c>
      <c r="C23" s="34">
        <v>19</v>
      </c>
      <c r="D23" s="137" t="s">
        <v>56</v>
      </c>
      <c r="E23" s="75">
        <v>1</v>
      </c>
      <c r="F23" s="55">
        <v>20</v>
      </c>
      <c r="G23" s="56">
        <v>362</v>
      </c>
      <c r="H23" s="57">
        <v>3244049</v>
      </c>
      <c r="I23" s="60">
        <f t="shared" si="0"/>
        <v>8961.461325966851</v>
      </c>
      <c r="J23" s="56">
        <v>17256</v>
      </c>
      <c r="K23" s="57">
        <v>3244049</v>
      </c>
      <c r="L23" s="60">
        <f t="shared" si="1"/>
        <v>187.99542188224385</v>
      </c>
      <c r="M23" s="29"/>
      <c r="N23" s="55">
        <v>20</v>
      </c>
      <c r="O23" s="56">
        <v>351</v>
      </c>
      <c r="P23" s="57">
        <v>2849050</v>
      </c>
      <c r="Q23" s="60">
        <v>8116.951566951567</v>
      </c>
      <c r="R23" s="56">
        <v>15132</v>
      </c>
      <c r="S23" s="57">
        <v>2849050</v>
      </c>
      <c r="T23" s="60">
        <v>188.27980438805182</v>
      </c>
      <c r="U23" s="61"/>
      <c r="V23" s="62"/>
      <c r="W23" s="62"/>
      <c r="X23" s="179">
        <v>3591.7111716621253</v>
      </c>
      <c r="Y23" s="180">
        <v>3376.8729281767955</v>
      </c>
      <c r="Z23" s="181">
        <v>4448.541436464088</v>
      </c>
    </row>
    <row r="24" spans="1:26" s="4" customFormat="1" ht="27" customHeight="1">
      <c r="A24" s="16"/>
      <c r="B24" s="33" t="s">
        <v>208</v>
      </c>
      <c r="C24" s="34">
        <v>20</v>
      </c>
      <c r="D24" s="137" t="s">
        <v>57</v>
      </c>
      <c r="E24" s="75">
        <v>2</v>
      </c>
      <c r="F24" s="55">
        <v>20</v>
      </c>
      <c r="G24" s="56">
        <v>226</v>
      </c>
      <c r="H24" s="57">
        <v>2958830</v>
      </c>
      <c r="I24" s="60">
        <f t="shared" si="0"/>
        <v>13092.16814159292</v>
      </c>
      <c r="J24" s="56">
        <v>13023</v>
      </c>
      <c r="K24" s="57">
        <v>2958830</v>
      </c>
      <c r="L24" s="60">
        <f t="shared" si="1"/>
        <v>227.20033786377948</v>
      </c>
      <c r="M24" s="29"/>
      <c r="N24" s="55">
        <v>20</v>
      </c>
      <c r="O24" s="56">
        <v>228</v>
      </c>
      <c r="P24" s="57">
        <v>3323400</v>
      </c>
      <c r="Q24" s="60">
        <v>14576.315789473685</v>
      </c>
      <c r="R24" s="56">
        <v>14379</v>
      </c>
      <c r="S24" s="57">
        <v>3323400</v>
      </c>
      <c r="T24" s="60">
        <v>231.12872939703735</v>
      </c>
      <c r="U24" s="61"/>
      <c r="V24" s="62"/>
      <c r="W24" s="62"/>
      <c r="X24" s="179">
        <v>12719.298245614034</v>
      </c>
      <c r="Y24" s="180">
        <v>13428.57142857143</v>
      </c>
      <c r="Z24" s="181">
        <v>14713.333333333334</v>
      </c>
    </row>
    <row r="25" spans="1:26" s="4" customFormat="1" ht="27" customHeight="1">
      <c r="A25" s="16"/>
      <c r="B25" s="33" t="s">
        <v>208</v>
      </c>
      <c r="C25" s="34">
        <v>21</v>
      </c>
      <c r="D25" s="137" t="s">
        <v>58</v>
      </c>
      <c r="E25" s="75">
        <v>5</v>
      </c>
      <c r="F25" s="55">
        <v>28</v>
      </c>
      <c r="G25" s="56">
        <v>405</v>
      </c>
      <c r="H25" s="57">
        <v>6162359</v>
      </c>
      <c r="I25" s="60">
        <f t="shared" si="0"/>
        <v>15215.701234567901</v>
      </c>
      <c r="J25" s="56">
        <v>40114</v>
      </c>
      <c r="K25" s="57">
        <v>6162359</v>
      </c>
      <c r="L25" s="60">
        <f t="shared" si="1"/>
        <v>153.62115470907912</v>
      </c>
      <c r="M25" s="29"/>
      <c r="N25" s="55">
        <v>28</v>
      </c>
      <c r="O25" s="56">
        <v>412</v>
      </c>
      <c r="P25" s="57">
        <v>6175014</v>
      </c>
      <c r="Q25" s="60">
        <v>14987.898058252427</v>
      </c>
      <c r="R25" s="56">
        <v>35448.95</v>
      </c>
      <c r="S25" s="57">
        <v>6175014</v>
      </c>
      <c r="T25" s="60">
        <v>174.19455301214848</v>
      </c>
      <c r="U25" s="61"/>
      <c r="V25" s="62"/>
      <c r="W25" s="62"/>
      <c r="X25" s="179">
        <v>16932.313580246915</v>
      </c>
      <c r="Y25" s="180">
        <v>17559.310843373492</v>
      </c>
      <c r="Z25" s="181">
        <v>19649.566265060243</v>
      </c>
    </row>
    <row r="26" spans="1:27" s="4" customFormat="1" ht="27" customHeight="1">
      <c r="A26" s="16"/>
      <c r="B26" s="33" t="s">
        <v>208</v>
      </c>
      <c r="C26" s="34">
        <v>22</v>
      </c>
      <c r="D26" s="137" t="s">
        <v>59</v>
      </c>
      <c r="E26" s="75">
        <v>5</v>
      </c>
      <c r="F26" s="55">
        <v>20</v>
      </c>
      <c r="G26" s="56">
        <v>183</v>
      </c>
      <c r="H26" s="57">
        <v>913850</v>
      </c>
      <c r="I26" s="60">
        <f t="shared" si="0"/>
        <v>4993.715846994535</v>
      </c>
      <c r="J26" s="56">
        <v>10893</v>
      </c>
      <c r="K26" s="57">
        <v>913850</v>
      </c>
      <c r="L26" s="60">
        <f t="shared" si="1"/>
        <v>83.89332598916735</v>
      </c>
      <c r="M26" s="29"/>
      <c r="N26" s="55">
        <v>20</v>
      </c>
      <c r="O26" s="56">
        <v>163</v>
      </c>
      <c r="P26" s="57">
        <v>1037250</v>
      </c>
      <c r="Q26" s="60">
        <v>6363.496932515337</v>
      </c>
      <c r="R26" s="56">
        <v>10531</v>
      </c>
      <c r="S26" s="57">
        <v>1037250</v>
      </c>
      <c r="T26" s="60">
        <v>98.49491976070648</v>
      </c>
      <c r="U26" s="61"/>
      <c r="V26" s="62"/>
      <c r="W26" s="62"/>
      <c r="X26" s="179">
        <v>4823.333333333333</v>
      </c>
      <c r="Y26" s="180">
        <v>6171.354166666667</v>
      </c>
      <c r="Z26" s="181">
        <v>8056.862745098039</v>
      </c>
      <c r="AA26" s="30"/>
    </row>
    <row r="27" spans="1:26" s="4" customFormat="1" ht="27" customHeight="1">
      <c r="A27" s="16"/>
      <c r="B27" s="33" t="s">
        <v>208</v>
      </c>
      <c r="C27" s="34">
        <v>23</v>
      </c>
      <c r="D27" s="137" t="s">
        <v>60</v>
      </c>
      <c r="E27" s="75">
        <v>3</v>
      </c>
      <c r="F27" s="55">
        <v>18</v>
      </c>
      <c r="G27" s="56">
        <v>311</v>
      </c>
      <c r="H27" s="57">
        <v>6278804</v>
      </c>
      <c r="I27" s="60">
        <f t="shared" si="0"/>
        <v>20189.08038585209</v>
      </c>
      <c r="J27" s="56">
        <v>24627</v>
      </c>
      <c r="K27" s="57">
        <v>6278804</v>
      </c>
      <c r="L27" s="60">
        <f t="shared" si="1"/>
        <v>254.95610508791165</v>
      </c>
      <c r="M27" s="29"/>
      <c r="N27" s="55">
        <v>18</v>
      </c>
      <c r="O27" s="56">
        <v>288</v>
      </c>
      <c r="P27" s="57">
        <v>2849197</v>
      </c>
      <c r="Q27" s="60">
        <v>9893.045138888889</v>
      </c>
      <c r="R27" s="56">
        <v>19956</v>
      </c>
      <c r="S27" s="57">
        <v>2849197</v>
      </c>
      <c r="T27" s="60">
        <v>142.77395269593106</v>
      </c>
      <c r="U27" s="61"/>
      <c r="V27" s="62"/>
      <c r="W27" s="62"/>
      <c r="X27" s="179">
        <v>35388.23529411765</v>
      </c>
      <c r="Y27" s="180">
        <v>12535.714285714286</v>
      </c>
      <c r="Z27" s="181">
        <v>12782.142857142857</v>
      </c>
    </row>
    <row r="28" spans="1:26" s="4" customFormat="1" ht="27" customHeight="1">
      <c r="A28" s="16"/>
      <c r="B28" s="33" t="s">
        <v>208</v>
      </c>
      <c r="C28" s="34">
        <v>24</v>
      </c>
      <c r="D28" s="137" t="s">
        <v>61</v>
      </c>
      <c r="E28" s="75">
        <v>2</v>
      </c>
      <c r="F28" s="55">
        <v>10</v>
      </c>
      <c r="G28" s="56">
        <v>115</v>
      </c>
      <c r="H28" s="57">
        <v>913100</v>
      </c>
      <c r="I28" s="60">
        <f t="shared" si="0"/>
        <v>7940</v>
      </c>
      <c r="J28" s="56">
        <v>11941</v>
      </c>
      <c r="K28" s="57">
        <v>913100</v>
      </c>
      <c r="L28" s="60">
        <f t="shared" si="1"/>
        <v>76.46763252658906</v>
      </c>
      <c r="M28" s="29"/>
      <c r="N28" s="55">
        <v>10</v>
      </c>
      <c r="O28" s="56">
        <v>120</v>
      </c>
      <c r="P28" s="57">
        <v>1281700</v>
      </c>
      <c r="Q28" s="60">
        <v>10680.833333333334</v>
      </c>
      <c r="R28" s="56">
        <v>11941</v>
      </c>
      <c r="S28" s="57">
        <v>1281700</v>
      </c>
      <c r="T28" s="60">
        <v>107.3360690059459</v>
      </c>
      <c r="U28" s="61"/>
      <c r="V28" s="62"/>
      <c r="W28" s="62"/>
      <c r="X28" s="179">
        <v>8269.827586206897</v>
      </c>
      <c r="Y28" s="180">
        <v>8966.666666666666</v>
      </c>
      <c r="Z28" s="181">
        <v>8966.666666666666</v>
      </c>
    </row>
    <row r="29" spans="1:26" s="4" customFormat="1" ht="27" customHeight="1">
      <c r="A29" s="16"/>
      <c r="B29" s="33" t="s">
        <v>208</v>
      </c>
      <c r="C29" s="34">
        <v>25</v>
      </c>
      <c r="D29" s="137" t="s">
        <v>62</v>
      </c>
      <c r="E29" s="75">
        <v>5</v>
      </c>
      <c r="F29" s="55">
        <v>30</v>
      </c>
      <c r="G29" s="56">
        <v>502</v>
      </c>
      <c r="H29" s="57">
        <v>6442865</v>
      </c>
      <c r="I29" s="60">
        <f t="shared" si="0"/>
        <v>12834.392430278884</v>
      </c>
      <c r="J29" s="56">
        <v>45864</v>
      </c>
      <c r="K29" s="57">
        <v>6442865</v>
      </c>
      <c r="L29" s="60">
        <f t="shared" si="1"/>
        <v>140.47760770975057</v>
      </c>
      <c r="M29" s="29"/>
      <c r="N29" s="55">
        <v>30</v>
      </c>
      <c r="O29" s="56">
        <v>477</v>
      </c>
      <c r="P29" s="57">
        <v>6264304</v>
      </c>
      <c r="Q29" s="60">
        <v>13132.712788259958</v>
      </c>
      <c r="R29" s="56">
        <v>40068</v>
      </c>
      <c r="S29" s="57">
        <v>6264304</v>
      </c>
      <c r="T29" s="60">
        <v>156.34181890785663</v>
      </c>
      <c r="U29" s="61"/>
      <c r="V29" s="62"/>
      <c r="W29" s="62"/>
      <c r="X29" s="179">
        <v>13000</v>
      </c>
      <c r="Y29" s="180">
        <v>13100</v>
      </c>
      <c r="Z29" s="181">
        <v>13600</v>
      </c>
    </row>
    <row r="30" spans="1:26" s="4" customFormat="1" ht="27" customHeight="1">
      <c r="A30" s="16"/>
      <c r="B30" s="33" t="s">
        <v>208</v>
      </c>
      <c r="C30" s="34">
        <v>26</v>
      </c>
      <c r="D30" s="137" t="s">
        <v>63</v>
      </c>
      <c r="E30" s="75">
        <v>2</v>
      </c>
      <c r="F30" s="55">
        <v>30</v>
      </c>
      <c r="G30" s="56">
        <v>308</v>
      </c>
      <c r="H30" s="57">
        <v>2165700</v>
      </c>
      <c r="I30" s="60">
        <f t="shared" si="0"/>
        <v>7031.493506493506</v>
      </c>
      <c r="J30" s="56">
        <v>21660</v>
      </c>
      <c r="K30" s="57">
        <v>2165700</v>
      </c>
      <c r="L30" s="60">
        <f t="shared" si="1"/>
        <v>99.98614958448753</v>
      </c>
      <c r="M30" s="29"/>
      <c r="N30" s="55">
        <v>30</v>
      </c>
      <c r="O30" s="56">
        <v>275</v>
      </c>
      <c r="P30" s="57">
        <v>2141400</v>
      </c>
      <c r="Q30" s="60">
        <v>7786.909090909091</v>
      </c>
      <c r="R30" s="56">
        <v>26050</v>
      </c>
      <c r="S30" s="57">
        <v>2141400</v>
      </c>
      <c r="T30" s="60">
        <v>82.20345489443378</v>
      </c>
      <c r="U30" s="61"/>
      <c r="V30" s="62"/>
      <c r="W30" s="62"/>
      <c r="X30" s="179">
        <v>6083.333333333333</v>
      </c>
      <c r="Y30" s="180">
        <v>11147.222222222223</v>
      </c>
      <c r="Z30" s="181">
        <v>13305.555555555555</v>
      </c>
    </row>
    <row r="31" spans="1:26" s="4" customFormat="1" ht="27" customHeight="1">
      <c r="A31" s="16"/>
      <c r="B31" s="33" t="s">
        <v>208</v>
      </c>
      <c r="C31" s="34">
        <v>27</v>
      </c>
      <c r="D31" s="137" t="s">
        <v>64</v>
      </c>
      <c r="E31" s="75">
        <v>2</v>
      </c>
      <c r="F31" s="55">
        <v>10</v>
      </c>
      <c r="G31" s="56">
        <v>132</v>
      </c>
      <c r="H31" s="57">
        <v>766000</v>
      </c>
      <c r="I31" s="60">
        <f t="shared" si="0"/>
        <v>5803.030303030303</v>
      </c>
      <c r="J31" s="56">
        <v>10692</v>
      </c>
      <c r="K31" s="57">
        <v>766000</v>
      </c>
      <c r="L31" s="60">
        <f t="shared" si="1"/>
        <v>71.6423494201272</v>
      </c>
      <c r="M31" s="29"/>
      <c r="N31" s="55">
        <v>10</v>
      </c>
      <c r="O31" s="56">
        <v>132</v>
      </c>
      <c r="P31" s="57">
        <v>792000</v>
      </c>
      <c r="Q31" s="60">
        <v>6000</v>
      </c>
      <c r="R31" s="56">
        <v>10692</v>
      </c>
      <c r="S31" s="57">
        <v>792000</v>
      </c>
      <c r="T31" s="60">
        <v>74.07407407407408</v>
      </c>
      <c r="U31" s="61"/>
      <c r="V31" s="62"/>
      <c r="W31" s="62"/>
      <c r="X31" s="179">
        <v>15009.25925925926</v>
      </c>
      <c r="Y31" s="180">
        <v>15785.158536585366</v>
      </c>
      <c r="Z31" s="181">
        <v>16257.575757575758</v>
      </c>
    </row>
    <row r="32" spans="1:26" s="4" customFormat="1" ht="27" customHeight="1">
      <c r="A32" s="16"/>
      <c r="B32" s="33" t="s">
        <v>208</v>
      </c>
      <c r="C32" s="34">
        <v>28</v>
      </c>
      <c r="D32" s="137" t="s">
        <v>65</v>
      </c>
      <c r="E32" s="75">
        <v>2</v>
      </c>
      <c r="F32" s="55">
        <v>30</v>
      </c>
      <c r="G32" s="56">
        <v>494</v>
      </c>
      <c r="H32" s="57">
        <v>7335139</v>
      </c>
      <c r="I32" s="60">
        <f t="shared" si="0"/>
        <v>14848.459514170041</v>
      </c>
      <c r="J32" s="56">
        <v>33741</v>
      </c>
      <c r="K32" s="57">
        <v>7335139</v>
      </c>
      <c r="L32" s="60">
        <f t="shared" si="1"/>
        <v>217.39542396490916</v>
      </c>
      <c r="M32" s="29"/>
      <c r="N32" s="55">
        <v>30</v>
      </c>
      <c r="O32" s="56">
        <v>534</v>
      </c>
      <c r="P32" s="57">
        <v>7247428</v>
      </c>
      <c r="Q32" s="60">
        <v>13571.96254681648</v>
      </c>
      <c r="R32" s="56">
        <v>32819</v>
      </c>
      <c r="S32" s="57">
        <v>7247428</v>
      </c>
      <c r="T32" s="60">
        <v>220.8302507693714</v>
      </c>
      <c r="U32" s="61"/>
      <c r="V32" s="62"/>
      <c r="W32" s="62"/>
      <c r="X32" s="179">
        <v>15097.487854251012</v>
      </c>
      <c r="Y32" s="180">
        <v>15745.985416666666</v>
      </c>
      <c r="Z32" s="181">
        <v>16060</v>
      </c>
    </row>
    <row r="33" spans="1:26" s="4" customFormat="1" ht="27" customHeight="1">
      <c r="A33" s="16"/>
      <c r="B33" s="33" t="s">
        <v>208</v>
      </c>
      <c r="C33" s="34">
        <v>29</v>
      </c>
      <c r="D33" s="137" t="s">
        <v>66</v>
      </c>
      <c r="E33" s="75">
        <v>2</v>
      </c>
      <c r="F33" s="55">
        <v>30</v>
      </c>
      <c r="G33" s="56">
        <v>451</v>
      </c>
      <c r="H33" s="57">
        <v>7950354</v>
      </c>
      <c r="I33" s="60">
        <f t="shared" si="0"/>
        <v>17628.27937915743</v>
      </c>
      <c r="J33" s="56">
        <v>41940</v>
      </c>
      <c r="K33" s="57">
        <v>7950354</v>
      </c>
      <c r="L33" s="60">
        <f t="shared" si="1"/>
        <v>189.56494992846925</v>
      </c>
      <c r="M33" s="29"/>
      <c r="N33" s="55">
        <v>30</v>
      </c>
      <c r="O33" s="56">
        <v>431</v>
      </c>
      <c r="P33" s="57">
        <v>7839396</v>
      </c>
      <c r="Q33" s="60">
        <v>18188.853828306266</v>
      </c>
      <c r="R33" s="56">
        <v>38426</v>
      </c>
      <c r="S33" s="57">
        <v>7839396</v>
      </c>
      <c r="T33" s="60">
        <v>204.0128038307396</v>
      </c>
      <c r="U33" s="61"/>
      <c r="V33" s="62"/>
      <c r="W33" s="62"/>
      <c r="X33" s="179">
        <v>16800</v>
      </c>
      <c r="Y33" s="180">
        <v>18000</v>
      </c>
      <c r="Z33" s="181">
        <v>19000</v>
      </c>
    </row>
    <row r="34" spans="1:26" s="4" customFormat="1" ht="27" customHeight="1">
      <c r="A34" s="16"/>
      <c r="B34" s="33" t="s">
        <v>208</v>
      </c>
      <c r="C34" s="34">
        <v>30</v>
      </c>
      <c r="D34" s="137" t="s">
        <v>67</v>
      </c>
      <c r="E34" s="75">
        <v>2</v>
      </c>
      <c r="F34" s="55">
        <v>40</v>
      </c>
      <c r="G34" s="56">
        <v>843</v>
      </c>
      <c r="H34" s="57">
        <v>6011600</v>
      </c>
      <c r="I34" s="60">
        <f t="shared" si="0"/>
        <v>7131.198102016608</v>
      </c>
      <c r="J34" s="56">
        <v>73940</v>
      </c>
      <c r="K34" s="57">
        <v>6011600</v>
      </c>
      <c r="L34" s="60">
        <f t="shared" si="1"/>
        <v>81.3037598052475</v>
      </c>
      <c r="M34" s="29"/>
      <c r="N34" s="55">
        <v>51</v>
      </c>
      <c r="O34" s="56">
        <v>871</v>
      </c>
      <c r="P34" s="57">
        <v>6826750</v>
      </c>
      <c r="Q34" s="60">
        <v>7837.830080367394</v>
      </c>
      <c r="R34" s="56">
        <v>82361</v>
      </c>
      <c r="S34" s="57">
        <v>6826750</v>
      </c>
      <c r="T34" s="60">
        <v>82.88813880355994</v>
      </c>
      <c r="U34" s="61"/>
      <c r="V34" s="62"/>
      <c r="W34" s="62"/>
      <c r="X34" s="179">
        <v>7521.35231316726</v>
      </c>
      <c r="Y34" s="180">
        <v>7780.308422301305</v>
      </c>
      <c r="Z34" s="181">
        <v>8295.238095238095</v>
      </c>
    </row>
    <row r="35" spans="1:26" s="4" customFormat="1" ht="27" customHeight="1">
      <c r="A35" s="16"/>
      <c r="B35" s="33" t="s">
        <v>208</v>
      </c>
      <c r="C35" s="34">
        <v>31</v>
      </c>
      <c r="D35" s="137" t="s">
        <v>68</v>
      </c>
      <c r="E35" s="75">
        <v>2</v>
      </c>
      <c r="F35" s="55">
        <v>10</v>
      </c>
      <c r="G35" s="56">
        <v>171</v>
      </c>
      <c r="H35" s="57">
        <v>2420460</v>
      </c>
      <c r="I35" s="60">
        <f t="shared" si="0"/>
        <v>14154.736842105263</v>
      </c>
      <c r="J35" s="56">
        <v>9203</v>
      </c>
      <c r="K35" s="57">
        <v>2420460</v>
      </c>
      <c r="L35" s="60">
        <f t="shared" si="1"/>
        <v>263.00771487558404</v>
      </c>
      <c r="M35" s="29"/>
      <c r="N35" s="55">
        <v>10</v>
      </c>
      <c r="O35" s="56">
        <v>239</v>
      </c>
      <c r="P35" s="57">
        <v>2907100</v>
      </c>
      <c r="Q35" s="60">
        <v>12163.598326359832</v>
      </c>
      <c r="R35" s="56">
        <v>10821</v>
      </c>
      <c r="S35" s="57">
        <v>2907100</v>
      </c>
      <c r="T35" s="60">
        <v>268.65354403474726</v>
      </c>
      <c r="U35" s="61"/>
      <c r="V35" s="62"/>
      <c r="W35" s="62"/>
      <c r="X35" s="179">
        <v>14444.444444444445</v>
      </c>
      <c r="Y35" s="180">
        <v>15555.555555555555</v>
      </c>
      <c r="Z35" s="181">
        <v>19444.444444444445</v>
      </c>
    </row>
    <row r="36" spans="1:26" s="4" customFormat="1" ht="27" customHeight="1">
      <c r="A36" s="16"/>
      <c r="B36" s="33" t="s">
        <v>208</v>
      </c>
      <c r="C36" s="34">
        <v>32</v>
      </c>
      <c r="D36" s="137" t="s">
        <v>69</v>
      </c>
      <c r="E36" s="75">
        <v>2</v>
      </c>
      <c r="F36" s="55">
        <v>20</v>
      </c>
      <c r="G36" s="56">
        <v>158</v>
      </c>
      <c r="H36" s="57">
        <v>991264</v>
      </c>
      <c r="I36" s="60">
        <f t="shared" si="0"/>
        <v>6273.822784810127</v>
      </c>
      <c r="J36" s="56">
        <v>14109</v>
      </c>
      <c r="K36" s="57">
        <v>991264</v>
      </c>
      <c r="L36" s="60">
        <f t="shared" si="1"/>
        <v>70.25756609256503</v>
      </c>
      <c r="M36" s="29"/>
      <c r="N36" s="55">
        <v>20</v>
      </c>
      <c r="O36" s="56">
        <v>130</v>
      </c>
      <c r="P36" s="57">
        <v>782116</v>
      </c>
      <c r="Q36" s="60">
        <v>6016.276923076923</v>
      </c>
      <c r="R36" s="56">
        <v>10821</v>
      </c>
      <c r="S36" s="57">
        <v>782116</v>
      </c>
      <c r="T36" s="60">
        <v>72.27760835412623</v>
      </c>
      <c r="U36" s="61"/>
      <c r="V36" s="62"/>
      <c r="W36" s="62"/>
      <c r="X36" s="179">
        <v>6242.03821656051</v>
      </c>
      <c r="Y36" s="180">
        <v>6484.732824427481</v>
      </c>
      <c r="Z36" s="181">
        <v>6616.666666666667</v>
      </c>
    </row>
    <row r="37" spans="1:26" s="4" customFormat="1" ht="27" customHeight="1">
      <c r="A37" s="16"/>
      <c r="B37" s="33" t="s">
        <v>208</v>
      </c>
      <c r="C37" s="34">
        <v>33</v>
      </c>
      <c r="D37" s="137" t="s">
        <v>70</v>
      </c>
      <c r="E37" s="75">
        <v>2</v>
      </c>
      <c r="F37" s="55">
        <v>40</v>
      </c>
      <c r="G37" s="56">
        <v>415</v>
      </c>
      <c r="H37" s="57">
        <v>6586303</v>
      </c>
      <c r="I37" s="60">
        <f t="shared" si="0"/>
        <v>15870.609638554217</v>
      </c>
      <c r="J37" s="56">
        <v>21798</v>
      </c>
      <c r="K37" s="57">
        <v>6586303</v>
      </c>
      <c r="L37" s="60">
        <f t="shared" si="1"/>
        <v>302.15171116616204</v>
      </c>
      <c r="M37" s="29"/>
      <c r="N37" s="55">
        <v>40</v>
      </c>
      <c r="O37" s="56">
        <v>413</v>
      </c>
      <c r="P37" s="57">
        <v>7072132</v>
      </c>
      <c r="Q37" s="60">
        <v>17123.806295399514</v>
      </c>
      <c r="R37" s="56">
        <v>21838</v>
      </c>
      <c r="S37" s="57">
        <v>7072132</v>
      </c>
      <c r="T37" s="60">
        <v>323.84522392160454</v>
      </c>
      <c r="U37" s="61"/>
      <c r="V37" s="62"/>
      <c r="W37" s="62"/>
      <c r="X37" s="179">
        <v>16582.278481012658</v>
      </c>
      <c r="Y37" s="180">
        <v>16576.68780487805</v>
      </c>
      <c r="Z37" s="181">
        <v>17034.52380952381</v>
      </c>
    </row>
    <row r="38" spans="1:26" s="4" customFormat="1" ht="27" customHeight="1">
      <c r="A38" s="16"/>
      <c r="B38" s="33" t="s">
        <v>208</v>
      </c>
      <c r="C38" s="34">
        <v>34</v>
      </c>
      <c r="D38" s="137" t="s">
        <v>71</v>
      </c>
      <c r="E38" s="75">
        <v>5</v>
      </c>
      <c r="F38" s="55">
        <v>30</v>
      </c>
      <c r="G38" s="56">
        <v>509</v>
      </c>
      <c r="H38" s="57">
        <v>4486720</v>
      </c>
      <c r="I38" s="60">
        <f t="shared" si="0"/>
        <v>8814.774066797643</v>
      </c>
      <c r="J38" s="56">
        <v>32189</v>
      </c>
      <c r="K38" s="57">
        <v>4486720</v>
      </c>
      <c r="L38" s="60">
        <f t="shared" si="1"/>
        <v>139.38674702538134</v>
      </c>
      <c r="M38" s="29"/>
      <c r="N38" s="55">
        <v>40</v>
      </c>
      <c r="O38" s="56">
        <v>690</v>
      </c>
      <c r="P38" s="57">
        <v>4288568</v>
      </c>
      <c r="Q38" s="60">
        <v>6215.315942028986</v>
      </c>
      <c r="R38" s="56">
        <v>32855</v>
      </c>
      <c r="S38" s="57">
        <v>4288568</v>
      </c>
      <c r="T38" s="60">
        <v>130.53014761832293</v>
      </c>
      <c r="U38" s="61"/>
      <c r="V38" s="62"/>
      <c r="W38" s="62"/>
      <c r="X38" s="179">
        <v>11611</v>
      </c>
      <c r="Y38" s="180">
        <v>10809</v>
      </c>
      <c r="Z38" s="181">
        <v>12018</v>
      </c>
    </row>
    <row r="39" spans="1:26" s="4" customFormat="1" ht="27" customHeight="1">
      <c r="A39" s="16"/>
      <c r="B39" s="33" t="s">
        <v>208</v>
      </c>
      <c r="C39" s="34">
        <v>35</v>
      </c>
      <c r="D39" s="137" t="s">
        <v>72</v>
      </c>
      <c r="E39" s="75">
        <v>5</v>
      </c>
      <c r="F39" s="55">
        <v>28</v>
      </c>
      <c r="G39" s="56">
        <v>331</v>
      </c>
      <c r="H39" s="57">
        <v>6627450</v>
      </c>
      <c r="I39" s="60">
        <f t="shared" si="0"/>
        <v>20022.50755287009</v>
      </c>
      <c r="J39" s="56">
        <v>30265</v>
      </c>
      <c r="K39" s="57">
        <v>6627450</v>
      </c>
      <c r="L39" s="60">
        <f t="shared" si="1"/>
        <v>218.98067074178093</v>
      </c>
      <c r="M39" s="29"/>
      <c r="N39" s="55">
        <v>28</v>
      </c>
      <c r="O39" s="56">
        <v>341</v>
      </c>
      <c r="P39" s="57">
        <v>7854800</v>
      </c>
      <c r="Q39" s="60">
        <v>23034.60410557185</v>
      </c>
      <c r="R39" s="56">
        <v>29425</v>
      </c>
      <c r="S39" s="57">
        <v>7854800</v>
      </c>
      <c r="T39" s="60">
        <v>266.9430756159728</v>
      </c>
      <c r="U39" s="61"/>
      <c r="V39" s="62"/>
      <c r="W39" s="62"/>
      <c r="X39" s="179">
        <v>20000</v>
      </c>
      <c r="Y39" s="180">
        <v>23000</v>
      </c>
      <c r="Z39" s="181">
        <v>25000</v>
      </c>
    </row>
    <row r="40" spans="1:26" s="4" customFormat="1" ht="27" customHeight="1">
      <c r="A40" s="16"/>
      <c r="B40" s="33" t="s">
        <v>208</v>
      </c>
      <c r="C40" s="34">
        <v>36</v>
      </c>
      <c r="D40" s="137" t="s">
        <v>73</v>
      </c>
      <c r="E40" s="75">
        <v>2</v>
      </c>
      <c r="F40" s="55">
        <v>60</v>
      </c>
      <c r="G40" s="56">
        <v>853</v>
      </c>
      <c r="H40" s="57">
        <v>12580859</v>
      </c>
      <c r="I40" s="60">
        <f t="shared" si="0"/>
        <v>14748.955451348183</v>
      </c>
      <c r="J40" s="56">
        <v>81489</v>
      </c>
      <c r="K40" s="57">
        <v>12580859</v>
      </c>
      <c r="L40" s="60">
        <f t="shared" si="1"/>
        <v>154.3872056351164</v>
      </c>
      <c r="M40" s="29"/>
      <c r="N40" s="55">
        <v>60</v>
      </c>
      <c r="O40" s="56">
        <v>872</v>
      </c>
      <c r="P40" s="57">
        <v>13151651</v>
      </c>
      <c r="Q40" s="60">
        <v>15082.16857798165</v>
      </c>
      <c r="R40" s="56">
        <v>73726</v>
      </c>
      <c r="S40" s="57">
        <v>13151651</v>
      </c>
      <c r="T40" s="60">
        <v>178.38552206819847</v>
      </c>
      <c r="U40" s="61"/>
      <c r="V40" s="62"/>
      <c r="W40" s="62"/>
      <c r="X40" s="179">
        <v>14285.714285714286</v>
      </c>
      <c r="Y40" s="180">
        <v>14523.809523809523</v>
      </c>
      <c r="Z40" s="181">
        <v>14880.952380952382</v>
      </c>
    </row>
    <row r="41" spans="1:26" s="4" customFormat="1" ht="27" customHeight="1">
      <c r="A41" s="16"/>
      <c r="B41" s="33" t="s">
        <v>208</v>
      </c>
      <c r="C41" s="34">
        <v>37</v>
      </c>
      <c r="D41" s="137" t="s">
        <v>74</v>
      </c>
      <c r="E41" s="75">
        <v>4</v>
      </c>
      <c r="F41" s="55">
        <v>20</v>
      </c>
      <c r="G41" s="56">
        <v>194</v>
      </c>
      <c r="H41" s="57">
        <v>3618185</v>
      </c>
      <c r="I41" s="60">
        <f t="shared" si="0"/>
        <v>18650.438144329895</v>
      </c>
      <c r="J41" s="56">
        <v>18075</v>
      </c>
      <c r="K41" s="57">
        <v>3618185</v>
      </c>
      <c r="L41" s="60">
        <f t="shared" si="1"/>
        <v>200.1762102351314</v>
      </c>
      <c r="M41" s="29"/>
      <c r="N41" s="55">
        <v>20</v>
      </c>
      <c r="O41" s="56">
        <v>249</v>
      </c>
      <c r="P41" s="57">
        <v>4790139</v>
      </c>
      <c r="Q41" s="60">
        <v>19237.506024096387</v>
      </c>
      <c r="R41" s="56">
        <v>23015</v>
      </c>
      <c r="S41" s="57">
        <v>4790139</v>
      </c>
      <c r="T41" s="60">
        <v>208.1311753204432</v>
      </c>
      <c r="U41" s="61"/>
      <c r="V41" s="62"/>
      <c r="W41" s="62"/>
      <c r="X41" s="179">
        <v>21190.12</v>
      </c>
      <c r="Y41" s="180">
        <v>20567.004545454547</v>
      </c>
      <c r="Z41" s="181">
        <v>20612.5</v>
      </c>
    </row>
    <row r="42" spans="1:26" s="4" customFormat="1" ht="27" customHeight="1">
      <c r="A42" s="16"/>
      <c r="B42" s="33" t="s">
        <v>208</v>
      </c>
      <c r="C42" s="34">
        <v>38</v>
      </c>
      <c r="D42" s="137" t="s">
        <v>75</v>
      </c>
      <c r="E42" s="75">
        <v>1</v>
      </c>
      <c r="F42" s="55">
        <v>50</v>
      </c>
      <c r="G42" s="56">
        <v>485</v>
      </c>
      <c r="H42" s="57">
        <v>5693890</v>
      </c>
      <c r="I42" s="60">
        <f t="shared" si="0"/>
        <v>11739.9793814433</v>
      </c>
      <c r="J42" s="56">
        <v>37752</v>
      </c>
      <c r="K42" s="57">
        <v>5693890</v>
      </c>
      <c r="L42" s="60">
        <f t="shared" si="1"/>
        <v>150.82353252807798</v>
      </c>
      <c r="M42" s="29"/>
      <c r="N42" s="55">
        <v>50</v>
      </c>
      <c r="O42" s="56">
        <v>465</v>
      </c>
      <c r="P42" s="57">
        <v>6637810</v>
      </c>
      <c r="Q42" s="60">
        <v>14274.860215053763</v>
      </c>
      <c r="R42" s="56">
        <v>35068</v>
      </c>
      <c r="S42" s="57">
        <v>6637810</v>
      </c>
      <c r="T42" s="60">
        <v>189.28396258697387</v>
      </c>
      <c r="U42" s="61"/>
      <c r="V42" s="62"/>
      <c r="W42" s="62"/>
      <c r="X42" s="179">
        <v>12689.837398373984</v>
      </c>
      <c r="Y42" s="180">
        <v>12890.447154471545</v>
      </c>
      <c r="Z42" s="181">
        <v>13825.609756097561</v>
      </c>
    </row>
    <row r="43" spans="1:26" s="4" customFormat="1" ht="27" customHeight="1">
      <c r="A43" s="16"/>
      <c r="B43" s="33" t="s">
        <v>208</v>
      </c>
      <c r="C43" s="34">
        <v>39</v>
      </c>
      <c r="D43" s="137" t="s">
        <v>76</v>
      </c>
      <c r="E43" s="75">
        <v>2</v>
      </c>
      <c r="F43" s="55">
        <v>40</v>
      </c>
      <c r="G43" s="56">
        <v>449</v>
      </c>
      <c r="H43" s="57">
        <v>9834183</v>
      </c>
      <c r="I43" s="60">
        <f t="shared" si="0"/>
        <v>21902.41202672606</v>
      </c>
      <c r="J43" s="56">
        <v>27336</v>
      </c>
      <c r="K43" s="57">
        <v>9834183</v>
      </c>
      <c r="L43" s="60">
        <f t="shared" si="1"/>
        <v>359.75208516242316</v>
      </c>
      <c r="M43" s="29"/>
      <c r="N43" s="55">
        <v>40</v>
      </c>
      <c r="O43" s="56">
        <v>451</v>
      </c>
      <c r="P43" s="57">
        <v>9511372</v>
      </c>
      <c r="Q43" s="60">
        <v>21089.51662971175</v>
      </c>
      <c r="R43" s="56">
        <v>27248</v>
      </c>
      <c r="S43" s="57">
        <v>9511372</v>
      </c>
      <c r="T43" s="60">
        <v>349.0667938931298</v>
      </c>
      <c r="U43" s="61"/>
      <c r="V43" s="62"/>
      <c r="W43" s="62"/>
      <c r="X43" s="179">
        <v>20599.613152804643</v>
      </c>
      <c r="Y43" s="180">
        <v>22039.375</v>
      </c>
      <c r="Z43" s="181">
        <v>22595.557939914164</v>
      </c>
    </row>
    <row r="44" spans="1:26" s="4" customFormat="1" ht="27" customHeight="1">
      <c r="A44" s="16"/>
      <c r="B44" s="33" t="s">
        <v>208</v>
      </c>
      <c r="C44" s="34">
        <v>40</v>
      </c>
      <c r="D44" s="137" t="s">
        <v>77</v>
      </c>
      <c r="E44" s="75">
        <v>2</v>
      </c>
      <c r="F44" s="55">
        <v>15</v>
      </c>
      <c r="G44" s="56">
        <v>140</v>
      </c>
      <c r="H44" s="57">
        <v>1626401</v>
      </c>
      <c r="I44" s="60">
        <f t="shared" si="0"/>
        <v>11617.15</v>
      </c>
      <c r="J44" s="56">
        <v>17640</v>
      </c>
      <c r="K44" s="57">
        <v>1626401</v>
      </c>
      <c r="L44" s="60">
        <f t="shared" si="1"/>
        <v>92.19960317460317</v>
      </c>
      <c r="M44" s="29"/>
      <c r="N44" s="55">
        <v>12</v>
      </c>
      <c r="O44" s="56">
        <v>138</v>
      </c>
      <c r="P44" s="57">
        <v>1643119</v>
      </c>
      <c r="Q44" s="60">
        <v>11906.659420289856</v>
      </c>
      <c r="R44" s="56">
        <v>15444</v>
      </c>
      <c r="S44" s="57">
        <v>1643119</v>
      </c>
      <c r="T44" s="60">
        <v>106.39206164206165</v>
      </c>
      <c r="U44" s="61"/>
      <c r="V44" s="62"/>
      <c r="W44" s="62"/>
      <c r="X44" s="179">
        <v>11507.770833333334</v>
      </c>
      <c r="Y44" s="180">
        <v>11857.638888888889</v>
      </c>
      <c r="Z44" s="181">
        <v>11958.333333333334</v>
      </c>
    </row>
    <row r="45" spans="1:26" s="4" customFormat="1" ht="27" customHeight="1">
      <c r="A45" s="16"/>
      <c r="B45" s="33" t="s">
        <v>208</v>
      </c>
      <c r="C45" s="34">
        <v>41</v>
      </c>
      <c r="D45" s="137" t="s">
        <v>78</v>
      </c>
      <c r="E45" s="75">
        <v>1</v>
      </c>
      <c r="F45" s="55">
        <v>30</v>
      </c>
      <c r="G45" s="56">
        <v>317</v>
      </c>
      <c r="H45" s="57">
        <v>5043200</v>
      </c>
      <c r="I45" s="60">
        <f t="shared" si="0"/>
        <v>15909.148264984227</v>
      </c>
      <c r="J45" s="56">
        <v>27050</v>
      </c>
      <c r="K45" s="57">
        <v>5043200</v>
      </c>
      <c r="L45" s="60">
        <f t="shared" si="1"/>
        <v>186.43992606284658</v>
      </c>
      <c r="M45" s="29"/>
      <c r="N45" s="55">
        <v>30</v>
      </c>
      <c r="O45" s="56">
        <v>334</v>
      </c>
      <c r="P45" s="57">
        <v>6031356</v>
      </c>
      <c r="Q45" s="60">
        <v>18057.952095808385</v>
      </c>
      <c r="R45" s="56">
        <v>28370</v>
      </c>
      <c r="S45" s="57">
        <v>6031356</v>
      </c>
      <c r="T45" s="60">
        <v>212.5962636587945</v>
      </c>
      <c r="U45" s="61"/>
      <c r="V45" s="62"/>
      <c r="W45" s="62"/>
      <c r="X45" s="179">
        <v>14371.794871794871</v>
      </c>
      <c r="Y45" s="180">
        <v>16039.8753894081</v>
      </c>
      <c r="Z45" s="181">
        <v>16453.121212121212</v>
      </c>
    </row>
    <row r="46" spans="1:26" s="4" customFormat="1" ht="27" customHeight="1">
      <c r="A46" s="16"/>
      <c r="B46" s="33" t="s">
        <v>208</v>
      </c>
      <c r="C46" s="34">
        <v>42</v>
      </c>
      <c r="D46" s="137" t="s">
        <v>79</v>
      </c>
      <c r="E46" s="75">
        <v>5</v>
      </c>
      <c r="F46" s="55">
        <v>14</v>
      </c>
      <c r="G46" s="56">
        <v>344</v>
      </c>
      <c r="H46" s="57">
        <v>2630844</v>
      </c>
      <c r="I46" s="60">
        <f t="shared" si="0"/>
        <v>7647.802325581395</v>
      </c>
      <c r="J46" s="56">
        <v>9159</v>
      </c>
      <c r="K46" s="57">
        <v>2630844</v>
      </c>
      <c r="L46" s="60">
        <f t="shared" si="1"/>
        <v>287.2414018997707</v>
      </c>
      <c r="M46" s="29"/>
      <c r="N46" s="55">
        <v>27</v>
      </c>
      <c r="O46" s="56">
        <v>445</v>
      </c>
      <c r="P46" s="57">
        <v>3152902</v>
      </c>
      <c r="Q46" s="60">
        <v>7085.173033707865</v>
      </c>
      <c r="R46" s="56">
        <v>9568</v>
      </c>
      <c r="S46" s="57">
        <v>3152902</v>
      </c>
      <c r="T46" s="60">
        <v>329.52571070234114</v>
      </c>
      <c r="U46" s="61"/>
      <c r="V46" s="62"/>
      <c r="W46" s="62"/>
      <c r="X46" s="179">
        <v>7898.230088495575</v>
      </c>
      <c r="Y46" s="180">
        <v>8000</v>
      </c>
      <c r="Z46" s="181">
        <v>8333.333333333334</v>
      </c>
    </row>
    <row r="47" spans="1:26" s="4" customFormat="1" ht="27" customHeight="1">
      <c r="A47" s="16"/>
      <c r="B47" s="33" t="s">
        <v>208</v>
      </c>
      <c r="C47" s="34">
        <v>43</v>
      </c>
      <c r="D47" s="137" t="s">
        <v>269</v>
      </c>
      <c r="E47" s="75">
        <v>2</v>
      </c>
      <c r="F47" s="55">
        <v>40</v>
      </c>
      <c r="G47" s="56">
        <v>520</v>
      </c>
      <c r="H47" s="57">
        <v>8818160</v>
      </c>
      <c r="I47" s="60">
        <f t="shared" si="0"/>
        <v>16958</v>
      </c>
      <c r="J47" s="56">
        <v>48400</v>
      </c>
      <c r="K47" s="57">
        <v>8818160</v>
      </c>
      <c r="L47" s="60">
        <f t="shared" si="1"/>
        <v>182.19338842975208</v>
      </c>
      <c r="M47" s="29"/>
      <c r="N47" s="55">
        <v>40</v>
      </c>
      <c r="O47" s="56">
        <v>534</v>
      </c>
      <c r="P47" s="57">
        <v>8952961</v>
      </c>
      <c r="Q47" s="60">
        <v>16765.84456928839</v>
      </c>
      <c r="R47" s="56">
        <v>48846</v>
      </c>
      <c r="S47" s="57">
        <v>8952961</v>
      </c>
      <c r="T47" s="60">
        <v>183.2895426442288</v>
      </c>
      <c r="U47" s="61"/>
      <c r="V47" s="62"/>
      <c r="W47" s="62"/>
      <c r="X47" s="179">
        <v>15653.846153846154</v>
      </c>
      <c r="Y47" s="180">
        <v>17339</v>
      </c>
      <c r="Z47" s="181">
        <v>18078.26923076923</v>
      </c>
    </row>
    <row r="48" spans="1:26" s="4" customFormat="1" ht="27" customHeight="1">
      <c r="A48" s="16"/>
      <c r="B48" s="33" t="s">
        <v>208</v>
      </c>
      <c r="C48" s="34">
        <v>44</v>
      </c>
      <c r="D48" s="137" t="s">
        <v>80</v>
      </c>
      <c r="E48" s="75">
        <v>5</v>
      </c>
      <c r="F48" s="55">
        <v>20</v>
      </c>
      <c r="G48" s="56">
        <v>370</v>
      </c>
      <c r="H48" s="57">
        <v>9272079</v>
      </c>
      <c r="I48" s="60">
        <f t="shared" si="0"/>
        <v>25059.672972972974</v>
      </c>
      <c r="J48" s="56">
        <v>24997</v>
      </c>
      <c r="K48" s="57">
        <v>9272079</v>
      </c>
      <c r="L48" s="60">
        <f t="shared" si="1"/>
        <v>370.9276713205585</v>
      </c>
      <c r="M48" s="29"/>
      <c r="N48" s="55">
        <v>20</v>
      </c>
      <c r="O48" s="56">
        <v>333</v>
      </c>
      <c r="P48" s="57">
        <v>7843525</v>
      </c>
      <c r="Q48" s="60">
        <v>23554.12912912913</v>
      </c>
      <c r="R48" s="56">
        <v>21531</v>
      </c>
      <c r="S48" s="57">
        <v>7843525</v>
      </c>
      <c r="T48" s="60">
        <v>364.28986113046307</v>
      </c>
      <c r="U48" s="61"/>
      <c r="V48" s="62"/>
      <c r="W48" s="62"/>
      <c r="X48" s="179">
        <v>22809.65147453083</v>
      </c>
      <c r="Y48" s="180">
        <v>23647.058823529413</v>
      </c>
      <c r="Z48" s="181">
        <v>24571.428571428572</v>
      </c>
    </row>
    <row r="49" spans="1:26" s="4" customFormat="1" ht="27" customHeight="1">
      <c r="A49" s="16"/>
      <c r="B49" s="33" t="s">
        <v>208</v>
      </c>
      <c r="C49" s="34">
        <v>45</v>
      </c>
      <c r="D49" s="137" t="s">
        <v>81</v>
      </c>
      <c r="E49" s="75"/>
      <c r="F49" s="55"/>
      <c r="G49" s="56"/>
      <c r="H49" s="57"/>
      <c r="I49" s="60">
        <f t="shared" si="0"/>
        <v>0</v>
      </c>
      <c r="J49" s="56"/>
      <c r="K49" s="57"/>
      <c r="L49" s="60">
        <f t="shared" si="1"/>
        <v>0</v>
      </c>
      <c r="M49" s="29"/>
      <c r="N49" s="201"/>
      <c r="O49" s="58"/>
      <c r="P49" s="59"/>
      <c r="Q49" s="60">
        <f>-SUM(O49:P49)</f>
        <v>0</v>
      </c>
      <c r="R49" s="58"/>
      <c r="S49" s="59"/>
      <c r="T49" s="60">
        <f>-SUM(R49:S49)</f>
        <v>0</v>
      </c>
      <c r="U49" s="61"/>
      <c r="V49" s="63" t="s">
        <v>187</v>
      </c>
      <c r="W49" s="63" t="s">
        <v>260</v>
      </c>
      <c r="X49" s="179" t="s">
        <v>364</v>
      </c>
      <c r="Y49" s="180" t="s">
        <v>368</v>
      </c>
      <c r="Z49" s="181" t="s">
        <v>362</v>
      </c>
    </row>
    <row r="50" spans="1:26" s="4" customFormat="1" ht="27" customHeight="1">
      <c r="A50" s="16"/>
      <c r="B50" s="33" t="s">
        <v>208</v>
      </c>
      <c r="C50" s="34">
        <v>46</v>
      </c>
      <c r="D50" s="137" t="s">
        <v>82</v>
      </c>
      <c r="E50" s="75">
        <v>5</v>
      </c>
      <c r="F50" s="55">
        <v>20</v>
      </c>
      <c r="G50" s="56">
        <v>202</v>
      </c>
      <c r="H50" s="57">
        <v>3349331</v>
      </c>
      <c r="I50" s="60">
        <f t="shared" si="0"/>
        <v>16580.846534653465</v>
      </c>
      <c r="J50" s="56">
        <v>14548</v>
      </c>
      <c r="K50" s="57">
        <v>3349331</v>
      </c>
      <c r="L50" s="60">
        <f t="shared" si="1"/>
        <v>230.22621666208414</v>
      </c>
      <c r="M50" s="29"/>
      <c r="N50" s="55">
        <v>20</v>
      </c>
      <c r="O50" s="56">
        <v>226</v>
      </c>
      <c r="P50" s="57">
        <v>3510989</v>
      </c>
      <c r="Q50" s="60">
        <v>15535.349557522124</v>
      </c>
      <c r="R50" s="56">
        <v>15101</v>
      </c>
      <c r="S50" s="57">
        <v>3510989</v>
      </c>
      <c r="T50" s="60">
        <v>232.5004304350705</v>
      </c>
      <c r="U50" s="61"/>
      <c r="V50" s="62"/>
      <c r="W50" s="62"/>
      <c r="X50" s="179">
        <v>19454.545454545456</v>
      </c>
      <c r="Y50" s="180">
        <v>16388.095238095237</v>
      </c>
      <c r="Z50" s="181">
        <v>16683.720930232557</v>
      </c>
    </row>
    <row r="51" spans="1:26" s="4" customFormat="1" ht="27" customHeight="1">
      <c r="A51" s="16"/>
      <c r="B51" s="33" t="s">
        <v>208</v>
      </c>
      <c r="C51" s="34">
        <v>47</v>
      </c>
      <c r="D51" s="138" t="s">
        <v>83</v>
      </c>
      <c r="E51" s="75">
        <v>5</v>
      </c>
      <c r="F51" s="55">
        <v>20</v>
      </c>
      <c r="G51" s="56">
        <v>159</v>
      </c>
      <c r="H51" s="57">
        <v>1484400</v>
      </c>
      <c r="I51" s="60">
        <f t="shared" si="0"/>
        <v>9335.849056603774</v>
      </c>
      <c r="J51" s="56">
        <v>9627</v>
      </c>
      <c r="K51" s="57">
        <v>1484400</v>
      </c>
      <c r="L51" s="60">
        <f t="shared" si="1"/>
        <v>154.191336865067</v>
      </c>
      <c r="M51" s="29"/>
      <c r="N51" s="55">
        <v>20</v>
      </c>
      <c r="O51" s="56">
        <v>150</v>
      </c>
      <c r="P51" s="57">
        <v>1789875</v>
      </c>
      <c r="Q51" s="60">
        <v>11932.5</v>
      </c>
      <c r="R51" s="56">
        <v>8950</v>
      </c>
      <c r="S51" s="57">
        <v>1789875</v>
      </c>
      <c r="T51" s="60">
        <v>199.98603351955308</v>
      </c>
      <c r="U51" s="61"/>
      <c r="V51" s="62"/>
      <c r="W51" s="62"/>
      <c r="X51" s="179">
        <v>8429.488636363636</v>
      </c>
      <c r="Y51" s="180">
        <v>10088.216560509554</v>
      </c>
      <c r="Z51" s="181">
        <v>9882.35294117647</v>
      </c>
    </row>
    <row r="52" spans="1:26" s="4" customFormat="1" ht="27" customHeight="1">
      <c r="A52" s="16"/>
      <c r="B52" s="33" t="s">
        <v>208</v>
      </c>
      <c r="C52" s="34">
        <v>48</v>
      </c>
      <c r="D52" s="138" t="s">
        <v>84</v>
      </c>
      <c r="E52" s="75">
        <v>5</v>
      </c>
      <c r="F52" s="55">
        <v>20</v>
      </c>
      <c r="G52" s="56">
        <v>150</v>
      </c>
      <c r="H52" s="57">
        <v>1432922</v>
      </c>
      <c r="I52" s="60">
        <f t="shared" si="0"/>
        <v>9552.813333333334</v>
      </c>
      <c r="J52" s="56">
        <v>14096</v>
      </c>
      <c r="K52" s="57">
        <v>1432922</v>
      </c>
      <c r="L52" s="60">
        <f t="shared" si="1"/>
        <v>101.6545119182747</v>
      </c>
      <c r="M52" s="29"/>
      <c r="N52" s="55">
        <v>20</v>
      </c>
      <c r="O52" s="56">
        <v>168</v>
      </c>
      <c r="P52" s="57">
        <v>1661290</v>
      </c>
      <c r="Q52" s="60">
        <v>9888.630952380952</v>
      </c>
      <c r="R52" s="56">
        <v>14687</v>
      </c>
      <c r="S52" s="57">
        <v>1661290</v>
      </c>
      <c r="T52" s="60">
        <v>113.1129570368353</v>
      </c>
      <c r="U52" s="61"/>
      <c r="V52" s="62"/>
      <c r="W52" s="62"/>
      <c r="X52" s="179">
        <v>14056.138888888889</v>
      </c>
      <c r="Y52" s="180">
        <v>13000</v>
      </c>
      <c r="Z52" s="181">
        <v>14687.5</v>
      </c>
    </row>
    <row r="53" spans="1:26" s="4" customFormat="1" ht="27" customHeight="1">
      <c r="A53" s="16"/>
      <c r="B53" s="33" t="s">
        <v>208</v>
      </c>
      <c r="C53" s="34">
        <v>49</v>
      </c>
      <c r="D53" s="138" t="s">
        <v>85</v>
      </c>
      <c r="E53" s="75">
        <v>5</v>
      </c>
      <c r="F53" s="55">
        <v>20</v>
      </c>
      <c r="G53" s="56">
        <v>216</v>
      </c>
      <c r="H53" s="57">
        <v>1972976</v>
      </c>
      <c r="I53" s="60">
        <f t="shared" si="0"/>
        <v>9134.148148148148</v>
      </c>
      <c r="J53" s="56">
        <v>11426</v>
      </c>
      <c r="K53" s="57">
        <v>1972976</v>
      </c>
      <c r="L53" s="60">
        <f t="shared" si="1"/>
        <v>172.67425170663398</v>
      </c>
      <c r="M53" s="29"/>
      <c r="N53" s="55">
        <v>20</v>
      </c>
      <c r="O53" s="56">
        <v>250</v>
      </c>
      <c r="P53" s="57">
        <v>2850325</v>
      </c>
      <c r="Q53" s="60">
        <v>11401.3</v>
      </c>
      <c r="R53" s="56">
        <v>14870</v>
      </c>
      <c r="S53" s="57">
        <v>2850325</v>
      </c>
      <c r="T53" s="60">
        <v>191.6829186281103</v>
      </c>
      <c r="U53" s="61"/>
      <c r="V53" s="62"/>
      <c r="W53" s="62"/>
      <c r="X53" s="179">
        <v>8395.64255319149</v>
      </c>
      <c r="Y53" s="180">
        <v>9684.166666666666</v>
      </c>
      <c r="Z53" s="181">
        <v>9770.416666666666</v>
      </c>
    </row>
    <row r="54" spans="1:26" s="4" customFormat="1" ht="27" customHeight="1">
      <c r="A54" s="16"/>
      <c r="B54" s="33" t="s">
        <v>208</v>
      </c>
      <c r="C54" s="34">
        <v>50</v>
      </c>
      <c r="D54" s="138" t="s">
        <v>86</v>
      </c>
      <c r="E54" s="75">
        <v>1</v>
      </c>
      <c r="F54" s="55">
        <v>20</v>
      </c>
      <c r="G54" s="56">
        <v>150</v>
      </c>
      <c r="H54" s="57">
        <v>3527465</v>
      </c>
      <c r="I54" s="60">
        <f t="shared" si="0"/>
        <v>23516.433333333334</v>
      </c>
      <c r="J54" s="56">
        <v>15393</v>
      </c>
      <c r="K54" s="57">
        <v>3527465</v>
      </c>
      <c r="L54" s="60">
        <f t="shared" si="1"/>
        <v>229.1603326187228</v>
      </c>
      <c r="M54" s="29"/>
      <c r="N54" s="55">
        <v>20</v>
      </c>
      <c r="O54" s="56">
        <v>169</v>
      </c>
      <c r="P54" s="57">
        <v>4755827</v>
      </c>
      <c r="Q54" s="60">
        <v>28140.988165680472</v>
      </c>
      <c r="R54" s="56">
        <v>17883.5</v>
      </c>
      <c r="S54" s="57">
        <v>4755827</v>
      </c>
      <c r="T54" s="60">
        <v>265.9337937204686</v>
      </c>
      <c r="U54" s="61"/>
      <c r="V54" s="62"/>
      <c r="W54" s="62"/>
      <c r="X54" s="179">
        <v>23445.945945945947</v>
      </c>
      <c r="Y54" s="180">
        <v>21948.051948051947</v>
      </c>
      <c r="Z54" s="181">
        <v>18799.285714285714</v>
      </c>
    </row>
    <row r="55" spans="1:26" s="4" customFormat="1" ht="27" customHeight="1">
      <c r="A55" s="16"/>
      <c r="B55" s="33" t="s">
        <v>208</v>
      </c>
      <c r="C55" s="34">
        <v>51</v>
      </c>
      <c r="D55" s="138" t="s">
        <v>64</v>
      </c>
      <c r="E55" s="75">
        <v>2</v>
      </c>
      <c r="F55" s="55">
        <v>30</v>
      </c>
      <c r="G55" s="56">
        <v>202</v>
      </c>
      <c r="H55" s="57">
        <v>2546500</v>
      </c>
      <c r="I55" s="60">
        <f t="shared" si="0"/>
        <v>12606.435643564357</v>
      </c>
      <c r="J55" s="56">
        <v>20196</v>
      </c>
      <c r="K55" s="57">
        <v>2546500</v>
      </c>
      <c r="L55" s="60">
        <f t="shared" si="1"/>
        <v>126.08932461873638</v>
      </c>
      <c r="M55" s="29"/>
      <c r="N55" s="55">
        <v>30</v>
      </c>
      <c r="O55" s="56">
        <v>245</v>
      </c>
      <c r="P55" s="57">
        <v>3066000</v>
      </c>
      <c r="Q55" s="60">
        <v>12514.285714285714</v>
      </c>
      <c r="R55" s="56">
        <v>22260</v>
      </c>
      <c r="S55" s="57">
        <v>3066000</v>
      </c>
      <c r="T55" s="60">
        <v>137.73584905660377</v>
      </c>
      <c r="U55" s="61"/>
      <c r="V55" s="62"/>
      <c r="W55" s="62"/>
      <c r="X55" s="179">
        <v>6272.727272727273</v>
      </c>
      <c r="Y55" s="180">
        <v>7510.606060606061</v>
      </c>
      <c r="Z55" s="181">
        <v>7916.666666666667</v>
      </c>
    </row>
    <row r="56" spans="1:26" s="4" customFormat="1" ht="27" customHeight="1">
      <c r="A56" s="16"/>
      <c r="B56" s="33" t="s">
        <v>208</v>
      </c>
      <c r="C56" s="34">
        <v>52</v>
      </c>
      <c r="D56" s="138" t="s">
        <v>87</v>
      </c>
      <c r="E56" s="75">
        <v>2</v>
      </c>
      <c r="F56" s="55">
        <v>20</v>
      </c>
      <c r="G56" s="56">
        <v>209</v>
      </c>
      <c r="H56" s="57">
        <v>1408963</v>
      </c>
      <c r="I56" s="60">
        <f t="shared" si="0"/>
        <v>6741.44976076555</v>
      </c>
      <c r="J56" s="56">
        <v>14473.25</v>
      </c>
      <c r="K56" s="57">
        <v>1408963</v>
      </c>
      <c r="L56" s="60">
        <f t="shared" si="1"/>
        <v>97.34945502910541</v>
      </c>
      <c r="M56" s="29"/>
      <c r="N56" s="55">
        <v>20</v>
      </c>
      <c r="O56" s="56">
        <v>197</v>
      </c>
      <c r="P56" s="57">
        <v>1244205</v>
      </c>
      <c r="Q56" s="60">
        <v>6315.761421319797</v>
      </c>
      <c r="R56" s="56">
        <v>14706</v>
      </c>
      <c r="S56" s="57">
        <v>1244205</v>
      </c>
      <c r="T56" s="60">
        <v>84.60526315789474</v>
      </c>
      <c r="U56" s="61"/>
      <c r="V56" s="62"/>
      <c r="W56" s="62"/>
      <c r="X56" s="179">
        <v>11555.555555555555</v>
      </c>
      <c r="Y56" s="180">
        <v>11687.5</v>
      </c>
      <c r="Z56" s="181">
        <v>11825</v>
      </c>
    </row>
    <row r="57" spans="1:26" s="4" customFormat="1" ht="27" customHeight="1">
      <c r="A57" s="16"/>
      <c r="B57" s="33" t="s">
        <v>208</v>
      </c>
      <c r="C57" s="34">
        <v>53</v>
      </c>
      <c r="D57" s="138" t="s">
        <v>88</v>
      </c>
      <c r="E57" s="75">
        <v>2</v>
      </c>
      <c r="F57" s="55">
        <v>10</v>
      </c>
      <c r="G57" s="56">
        <v>108</v>
      </c>
      <c r="H57" s="57">
        <v>1011400</v>
      </c>
      <c r="I57" s="60">
        <f t="shared" si="0"/>
        <v>9364.814814814816</v>
      </c>
      <c r="J57" s="56">
        <v>8474</v>
      </c>
      <c r="K57" s="57">
        <v>1011400</v>
      </c>
      <c r="L57" s="60">
        <f t="shared" si="1"/>
        <v>119.35331602548973</v>
      </c>
      <c r="M57" s="29"/>
      <c r="N57" s="55">
        <v>10</v>
      </c>
      <c r="O57" s="56">
        <v>108</v>
      </c>
      <c r="P57" s="57">
        <v>1137100</v>
      </c>
      <c r="Q57" s="60">
        <v>10528.703703703704</v>
      </c>
      <c r="R57" s="56">
        <v>8347.5</v>
      </c>
      <c r="S57" s="57">
        <v>1137100</v>
      </c>
      <c r="T57" s="60">
        <v>136.22042527702905</v>
      </c>
      <c r="U57" s="61"/>
      <c r="V57" s="62"/>
      <c r="W57" s="62"/>
      <c r="X57" s="179">
        <v>10408.888888888889</v>
      </c>
      <c r="Y57" s="180">
        <v>9712.962962962964</v>
      </c>
      <c r="Z57" s="181">
        <v>10051.847222222223</v>
      </c>
    </row>
    <row r="58" spans="1:26" s="4" customFormat="1" ht="27" customHeight="1">
      <c r="A58" s="16"/>
      <c r="B58" s="33" t="s">
        <v>208</v>
      </c>
      <c r="C58" s="34">
        <v>54</v>
      </c>
      <c r="D58" s="138" t="s">
        <v>89</v>
      </c>
      <c r="E58" s="75">
        <v>5</v>
      </c>
      <c r="F58" s="55">
        <v>20</v>
      </c>
      <c r="G58" s="56">
        <v>277</v>
      </c>
      <c r="H58" s="57">
        <v>8100397</v>
      </c>
      <c r="I58" s="60">
        <f t="shared" si="0"/>
        <v>29243.310469314078</v>
      </c>
      <c r="J58" s="56">
        <v>27890</v>
      </c>
      <c r="K58" s="57">
        <v>8100397</v>
      </c>
      <c r="L58" s="60">
        <f t="shared" si="1"/>
        <v>290.4409107206884</v>
      </c>
      <c r="M58" s="29"/>
      <c r="N58" s="55">
        <v>20</v>
      </c>
      <c r="O58" s="56">
        <v>276</v>
      </c>
      <c r="P58" s="57">
        <v>8101118</v>
      </c>
      <c r="Q58" s="60">
        <v>29351.876811594204</v>
      </c>
      <c r="R58" s="56">
        <v>28501</v>
      </c>
      <c r="S58" s="57">
        <v>8101118</v>
      </c>
      <c r="T58" s="60">
        <v>284.23978106031365</v>
      </c>
      <c r="U58" s="61"/>
      <c r="V58" s="62"/>
      <c r="W58" s="62"/>
      <c r="X58" s="179">
        <v>32481.884057971016</v>
      </c>
      <c r="Y58" s="180">
        <v>29349.264492753624</v>
      </c>
      <c r="Z58" s="181">
        <v>29349.264492753624</v>
      </c>
    </row>
    <row r="59" spans="1:26" s="4" customFormat="1" ht="27" customHeight="1">
      <c r="A59" s="16"/>
      <c r="B59" s="33" t="s">
        <v>208</v>
      </c>
      <c r="C59" s="34">
        <v>55</v>
      </c>
      <c r="D59" s="138" t="s">
        <v>270</v>
      </c>
      <c r="E59" s="75">
        <v>2</v>
      </c>
      <c r="F59" s="55">
        <v>14</v>
      </c>
      <c r="G59" s="56">
        <v>326</v>
      </c>
      <c r="H59" s="57">
        <v>1480650</v>
      </c>
      <c r="I59" s="60">
        <f t="shared" si="0"/>
        <v>4541.871165644172</v>
      </c>
      <c r="J59" s="56">
        <v>27200</v>
      </c>
      <c r="K59" s="57">
        <v>1480650</v>
      </c>
      <c r="L59" s="60">
        <f t="shared" si="1"/>
        <v>54.435661764705884</v>
      </c>
      <c r="M59" s="29"/>
      <c r="N59" s="55">
        <v>14</v>
      </c>
      <c r="O59" s="56">
        <v>220</v>
      </c>
      <c r="P59" s="57">
        <v>2190000</v>
      </c>
      <c r="Q59" s="60">
        <v>9954.545454545454</v>
      </c>
      <c r="R59" s="56">
        <v>24300</v>
      </c>
      <c r="S59" s="57">
        <v>2190000</v>
      </c>
      <c r="T59" s="60">
        <v>90.12345679012346</v>
      </c>
      <c r="U59" s="61"/>
      <c r="V59" s="62"/>
      <c r="W59" s="62"/>
      <c r="X59" s="179">
        <v>11785.714285714286</v>
      </c>
      <c r="Y59" s="180">
        <v>13071.42857142857</v>
      </c>
      <c r="Z59" s="181">
        <v>13642.857142857143</v>
      </c>
    </row>
    <row r="60" spans="1:26" s="4" customFormat="1" ht="27" customHeight="1">
      <c r="A60" s="16"/>
      <c r="B60" s="33" t="s">
        <v>208</v>
      </c>
      <c r="C60" s="34">
        <v>56</v>
      </c>
      <c r="D60" s="138" t="s">
        <v>90</v>
      </c>
      <c r="E60" s="75">
        <v>2</v>
      </c>
      <c r="F60" s="55">
        <v>30</v>
      </c>
      <c r="G60" s="56">
        <v>366</v>
      </c>
      <c r="H60" s="57">
        <v>1584257</v>
      </c>
      <c r="I60" s="60">
        <f t="shared" si="0"/>
        <v>4328.571038251366</v>
      </c>
      <c r="J60" s="56">
        <v>36264</v>
      </c>
      <c r="K60" s="57">
        <v>1584257</v>
      </c>
      <c r="L60" s="60">
        <f t="shared" si="1"/>
        <v>43.6867692477388</v>
      </c>
      <c r="M60" s="29"/>
      <c r="N60" s="55">
        <v>24</v>
      </c>
      <c r="O60" s="56">
        <v>338</v>
      </c>
      <c r="P60" s="57">
        <v>1748095</v>
      </c>
      <c r="Q60" s="60">
        <v>5171.878698224852</v>
      </c>
      <c r="R60" s="56">
        <v>36129</v>
      </c>
      <c r="S60" s="57">
        <v>1748095</v>
      </c>
      <c r="T60" s="60">
        <v>48.384815522156714</v>
      </c>
      <c r="U60" s="61"/>
      <c r="V60" s="62"/>
      <c r="W60" s="62"/>
      <c r="X60" s="179">
        <v>14200</v>
      </c>
      <c r="Y60" s="180">
        <v>7894.736842105263</v>
      </c>
      <c r="Z60" s="181">
        <v>9250</v>
      </c>
    </row>
    <row r="61" spans="1:26" s="4" customFormat="1" ht="27" customHeight="1">
      <c r="A61" s="16"/>
      <c r="B61" s="33" t="s">
        <v>208</v>
      </c>
      <c r="C61" s="34">
        <v>57</v>
      </c>
      <c r="D61" s="138" t="s">
        <v>91</v>
      </c>
      <c r="E61" s="75">
        <v>2</v>
      </c>
      <c r="F61" s="55">
        <v>20</v>
      </c>
      <c r="G61" s="56">
        <v>309</v>
      </c>
      <c r="H61" s="57">
        <v>1986148</v>
      </c>
      <c r="I61" s="60">
        <f t="shared" si="0"/>
        <v>6427.663430420712</v>
      </c>
      <c r="J61" s="56">
        <v>9833</v>
      </c>
      <c r="K61" s="57">
        <v>1986148</v>
      </c>
      <c r="L61" s="60">
        <f t="shared" si="1"/>
        <v>201.98799959320655</v>
      </c>
      <c r="M61" s="29"/>
      <c r="N61" s="55">
        <v>20</v>
      </c>
      <c r="O61" s="56">
        <v>280</v>
      </c>
      <c r="P61" s="57">
        <v>1772403</v>
      </c>
      <c r="Q61" s="60">
        <v>6330.010714285714</v>
      </c>
      <c r="R61" s="56">
        <v>9466</v>
      </c>
      <c r="S61" s="57">
        <v>1772403</v>
      </c>
      <c r="T61" s="60">
        <v>187.23885484893302</v>
      </c>
      <c r="U61" s="61"/>
      <c r="V61" s="62"/>
      <c r="W61" s="62"/>
      <c r="X61" s="179">
        <v>6776.748387096774</v>
      </c>
      <c r="Y61" s="180">
        <v>7120.645161290323</v>
      </c>
      <c r="Z61" s="181">
        <v>7904.8387096774195</v>
      </c>
    </row>
    <row r="62" spans="1:26" s="4" customFormat="1" ht="27" customHeight="1">
      <c r="A62" s="16"/>
      <c r="B62" s="33" t="s">
        <v>208</v>
      </c>
      <c r="C62" s="34">
        <v>58</v>
      </c>
      <c r="D62" s="138" t="s">
        <v>271</v>
      </c>
      <c r="E62" s="75">
        <v>5</v>
      </c>
      <c r="F62" s="55">
        <v>20</v>
      </c>
      <c r="G62" s="56">
        <v>334</v>
      </c>
      <c r="H62" s="57">
        <v>5808343</v>
      </c>
      <c r="I62" s="60">
        <f t="shared" si="0"/>
        <v>17390.24850299401</v>
      </c>
      <c r="J62" s="56">
        <v>20859.5</v>
      </c>
      <c r="K62" s="57">
        <v>5808343</v>
      </c>
      <c r="L62" s="60">
        <f t="shared" si="1"/>
        <v>278.4507298832666</v>
      </c>
      <c r="M62" s="29"/>
      <c r="N62" s="55">
        <v>20</v>
      </c>
      <c r="O62" s="56">
        <v>303</v>
      </c>
      <c r="P62" s="57">
        <v>5347696</v>
      </c>
      <c r="Q62" s="60">
        <v>17649.161716171617</v>
      </c>
      <c r="R62" s="56">
        <v>18806.25</v>
      </c>
      <c r="S62" s="57">
        <v>5347696</v>
      </c>
      <c r="T62" s="60">
        <v>284.35738118976406</v>
      </c>
      <c r="U62" s="61"/>
      <c r="V62" s="62"/>
      <c r="W62" s="62"/>
      <c r="X62" s="179">
        <v>17741.935483870966</v>
      </c>
      <c r="Y62" s="180">
        <v>19354.83870967742</v>
      </c>
      <c r="Z62" s="181">
        <v>18333.333333333332</v>
      </c>
    </row>
    <row r="63" spans="1:26" s="4" customFormat="1" ht="27" customHeight="1">
      <c r="A63" s="16"/>
      <c r="B63" s="33" t="s">
        <v>208</v>
      </c>
      <c r="C63" s="34">
        <v>59</v>
      </c>
      <c r="D63" s="138" t="s">
        <v>272</v>
      </c>
      <c r="E63" s="75">
        <v>5</v>
      </c>
      <c r="F63" s="55">
        <v>20</v>
      </c>
      <c r="G63" s="56">
        <v>331</v>
      </c>
      <c r="H63" s="57">
        <v>2248300</v>
      </c>
      <c r="I63" s="60">
        <f t="shared" si="0"/>
        <v>6792.447129909366</v>
      </c>
      <c r="J63" s="56">
        <v>16503</v>
      </c>
      <c r="K63" s="57">
        <v>2248300</v>
      </c>
      <c r="L63" s="60">
        <f t="shared" si="1"/>
        <v>136.23583590862268</v>
      </c>
      <c r="M63" s="29"/>
      <c r="N63" s="55">
        <v>20</v>
      </c>
      <c r="O63" s="56">
        <v>226</v>
      </c>
      <c r="P63" s="57">
        <v>1005200</v>
      </c>
      <c r="Q63" s="60">
        <v>4447.787610619469</v>
      </c>
      <c r="R63" s="56">
        <v>9144</v>
      </c>
      <c r="S63" s="57">
        <v>1005200</v>
      </c>
      <c r="T63" s="60">
        <v>109.93000874890639</v>
      </c>
      <c r="U63" s="61"/>
      <c r="V63" s="62"/>
      <c r="W63" s="62"/>
      <c r="X63" s="179">
        <v>8146.014492753623</v>
      </c>
      <c r="Y63" s="180">
        <v>11933.333333333334</v>
      </c>
      <c r="Z63" s="181">
        <v>12644.23076923077</v>
      </c>
    </row>
    <row r="64" spans="1:26" s="4" customFormat="1" ht="27" customHeight="1">
      <c r="A64" s="16"/>
      <c r="B64" s="33" t="s">
        <v>208</v>
      </c>
      <c r="C64" s="34">
        <v>60</v>
      </c>
      <c r="D64" s="138" t="s">
        <v>273</v>
      </c>
      <c r="E64" s="75">
        <v>5</v>
      </c>
      <c r="F64" s="55">
        <v>20</v>
      </c>
      <c r="G64" s="56">
        <v>206</v>
      </c>
      <c r="H64" s="57">
        <v>866436</v>
      </c>
      <c r="I64" s="60">
        <f t="shared" si="0"/>
        <v>4206</v>
      </c>
      <c r="J64" s="56">
        <v>8518</v>
      </c>
      <c r="K64" s="57">
        <v>866436</v>
      </c>
      <c r="L64" s="60">
        <f t="shared" si="1"/>
        <v>101.71824371918291</v>
      </c>
      <c r="M64" s="29"/>
      <c r="N64" s="55">
        <v>20</v>
      </c>
      <c r="O64" s="56">
        <v>230</v>
      </c>
      <c r="P64" s="57">
        <v>976881</v>
      </c>
      <c r="Q64" s="60">
        <v>4247.308695652174</v>
      </c>
      <c r="R64" s="56">
        <v>11280</v>
      </c>
      <c r="S64" s="57">
        <v>976881</v>
      </c>
      <c r="T64" s="60">
        <v>86.60292553191489</v>
      </c>
      <c r="U64" s="61"/>
      <c r="V64" s="62"/>
      <c r="W64" s="62"/>
      <c r="X64" s="179">
        <v>5757.075471698113</v>
      </c>
      <c r="Y64" s="180">
        <v>3508.3333333333335</v>
      </c>
      <c r="Z64" s="181">
        <v>3591.6666666666665</v>
      </c>
    </row>
    <row r="65" spans="1:26" s="4" customFormat="1" ht="27" customHeight="1">
      <c r="A65" s="16"/>
      <c r="B65" s="33" t="s">
        <v>208</v>
      </c>
      <c r="C65" s="34">
        <v>61</v>
      </c>
      <c r="D65" s="138" t="s">
        <v>274</v>
      </c>
      <c r="E65" s="75">
        <v>5</v>
      </c>
      <c r="F65" s="55">
        <v>20</v>
      </c>
      <c r="G65" s="56">
        <v>245</v>
      </c>
      <c r="H65" s="57">
        <v>4290391</v>
      </c>
      <c r="I65" s="60">
        <f t="shared" si="0"/>
        <v>17511.8</v>
      </c>
      <c r="J65" s="56">
        <v>29451</v>
      </c>
      <c r="K65" s="57">
        <v>4290391</v>
      </c>
      <c r="L65" s="60">
        <f t="shared" si="1"/>
        <v>145.67895826966827</v>
      </c>
      <c r="M65" s="29"/>
      <c r="N65" s="55">
        <v>25</v>
      </c>
      <c r="O65" s="56">
        <v>260</v>
      </c>
      <c r="P65" s="57">
        <v>5082674</v>
      </c>
      <c r="Q65" s="60">
        <v>19548.746153846154</v>
      </c>
      <c r="R65" s="56">
        <v>26919</v>
      </c>
      <c r="S65" s="57">
        <v>5082674</v>
      </c>
      <c r="T65" s="60">
        <v>188.81362606337532</v>
      </c>
      <c r="U65" s="61"/>
      <c r="V65" s="62"/>
      <c r="W65" s="62"/>
      <c r="X65" s="179">
        <v>22697.132352941175</v>
      </c>
      <c r="Y65" s="180">
        <v>22788.46153846154</v>
      </c>
      <c r="Z65" s="181">
        <v>23269.23076923077</v>
      </c>
    </row>
    <row r="66" spans="1:26" s="4" customFormat="1" ht="27" customHeight="1">
      <c r="A66" s="16"/>
      <c r="B66" s="33" t="s">
        <v>208</v>
      </c>
      <c r="C66" s="34">
        <v>62</v>
      </c>
      <c r="D66" s="138" t="s">
        <v>275</v>
      </c>
      <c r="E66" s="75">
        <v>5</v>
      </c>
      <c r="F66" s="55">
        <v>30</v>
      </c>
      <c r="G66" s="56">
        <v>238</v>
      </c>
      <c r="H66" s="57">
        <v>2554100</v>
      </c>
      <c r="I66" s="60">
        <f t="shared" si="0"/>
        <v>10731.512605042017</v>
      </c>
      <c r="J66" s="56">
        <v>26537</v>
      </c>
      <c r="K66" s="57">
        <v>2554100</v>
      </c>
      <c r="L66" s="60">
        <f t="shared" si="1"/>
        <v>96.24674982100464</v>
      </c>
      <c r="M66" s="29"/>
      <c r="N66" s="55">
        <v>30</v>
      </c>
      <c r="O66" s="56">
        <v>228</v>
      </c>
      <c r="P66" s="57">
        <v>3116600</v>
      </c>
      <c r="Q66" s="60">
        <v>13669.298245614034</v>
      </c>
      <c r="R66" s="56">
        <v>22490</v>
      </c>
      <c r="S66" s="57">
        <v>3116600</v>
      </c>
      <c r="T66" s="60">
        <v>138.57714539795464</v>
      </c>
      <c r="U66" s="61"/>
      <c r="V66" s="62"/>
      <c r="W66" s="62"/>
      <c r="X66" s="179">
        <v>8434.873949579833</v>
      </c>
      <c r="Y66" s="180">
        <v>10516.447368421053</v>
      </c>
      <c r="Z66" s="181">
        <v>10888.157894736842</v>
      </c>
    </row>
    <row r="67" spans="1:26" s="4" customFormat="1" ht="27" customHeight="1">
      <c r="A67" s="16"/>
      <c r="B67" s="33" t="s">
        <v>208</v>
      </c>
      <c r="C67" s="34">
        <v>63</v>
      </c>
      <c r="D67" s="138" t="s">
        <v>276</v>
      </c>
      <c r="E67" s="75">
        <v>6</v>
      </c>
      <c r="F67" s="55">
        <v>10</v>
      </c>
      <c r="G67" s="56">
        <v>101</v>
      </c>
      <c r="H67" s="57">
        <v>886814</v>
      </c>
      <c r="I67" s="60">
        <f t="shared" si="0"/>
        <v>8780.336633663366</v>
      </c>
      <c r="J67" s="56">
        <v>8346</v>
      </c>
      <c r="K67" s="57">
        <v>886814</v>
      </c>
      <c r="L67" s="60">
        <f t="shared" si="1"/>
        <v>106.2561706206566</v>
      </c>
      <c r="M67" s="29"/>
      <c r="N67" s="55">
        <v>10</v>
      </c>
      <c r="O67" s="56">
        <v>89</v>
      </c>
      <c r="P67" s="57">
        <v>1170203</v>
      </c>
      <c r="Q67" s="60">
        <v>13148.348314606741</v>
      </c>
      <c r="R67" s="56">
        <v>8574.4</v>
      </c>
      <c r="S67" s="57">
        <v>1170203</v>
      </c>
      <c r="T67" s="60">
        <v>136.47637152453817</v>
      </c>
      <c r="U67" s="61"/>
      <c r="V67" s="62"/>
      <c r="W67" s="62"/>
      <c r="X67" s="179">
        <v>7390.116666666667</v>
      </c>
      <c r="Y67" s="180">
        <v>8333.333333333334</v>
      </c>
      <c r="Z67" s="181">
        <v>9583.333333333334</v>
      </c>
    </row>
    <row r="68" spans="1:26" s="4" customFormat="1" ht="27" customHeight="1">
      <c r="A68" s="16"/>
      <c r="B68" s="33" t="s">
        <v>208</v>
      </c>
      <c r="C68" s="34">
        <v>64</v>
      </c>
      <c r="D68" s="138" t="s">
        <v>92</v>
      </c>
      <c r="E68" s="75">
        <v>2</v>
      </c>
      <c r="F68" s="55">
        <v>20</v>
      </c>
      <c r="G68" s="56">
        <v>108</v>
      </c>
      <c r="H68" s="57">
        <v>1220000</v>
      </c>
      <c r="I68" s="60">
        <f t="shared" si="0"/>
        <v>11296.296296296296</v>
      </c>
      <c r="J68" s="56">
        <v>11880</v>
      </c>
      <c r="K68" s="57">
        <v>1220000</v>
      </c>
      <c r="L68" s="60">
        <f t="shared" si="1"/>
        <v>102.6936026936027</v>
      </c>
      <c r="M68" s="29"/>
      <c r="N68" s="55">
        <v>17</v>
      </c>
      <c r="O68" s="56">
        <v>204</v>
      </c>
      <c r="P68" s="57">
        <v>2500000</v>
      </c>
      <c r="Q68" s="60">
        <v>12254.901960784313</v>
      </c>
      <c r="R68" s="56">
        <v>27438</v>
      </c>
      <c r="S68" s="57">
        <v>2500000</v>
      </c>
      <c r="T68" s="60">
        <v>91.11451271958597</v>
      </c>
      <c r="U68" s="61"/>
      <c r="V68" s="62"/>
      <c r="W68" s="62"/>
      <c r="X68" s="179">
        <v>11763.888888888889</v>
      </c>
      <c r="Y68" s="180">
        <v>10370.37037037037</v>
      </c>
      <c r="Z68" s="181">
        <v>10416.666666666666</v>
      </c>
    </row>
    <row r="69" spans="1:26" s="4" customFormat="1" ht="27" customHeight="1">
      <c r="A69" s="16"/>
      <c r="B69" s="33" t="s">
        <v>208</v>
      </c>
      <c r="C69" s="34">
        <v>65</v>
      </c>
      <c r="D69" s="138" t="s">
        <v>93</v>
      </c>
      <c r="E69" s="75">
        <v>2</v>
      </c>
      <c r="F69" s="55">
        <v>80</v>
      </c>
      <c r="G69" s="56">
        <v>878</v>
      </c>
      <c r="H69" s="57">
        <v>11584827</v>
      </c>
      <c r="I69" s="60">
        <f aca="true" t="shared" si="2" ref="I69:I132">IF(AND(G69&gt;0,H69&gt;0),H69/G69,0)</f>
        <v>13194.563781321185</v>
      </c>
      <c r="J69" s="56">
        <v>74765</v>
      </c>
      <c r="K69" s="57">
        <v>11584827</v>
      </c>
      <c r="L69" s="60">
        <f aca="true" t="shared" si="3" ref="L69:L132">IF(AND(J69&gt;0,K69&gt;0),K69/J69,0)</f>
        <v>154.94986959138635</v>
      </c>
      <c r="M69" s="29"/>
      <c r="N69" s="55">
        <v>80</v>
      </c>
      <c r="O69" s="56">
        <v>835</v>
      </c>
      <c r="P69" s="57">
        <v>12192913</v>
      </c>
      <c r="Q69" s="60">
        <v>14602.291017964071</v>
      </c>
      <c r="R69" s="56">
        <v>68867</v>
      </c>
      <c r="S69" s="57">
        <v>12192913</v>
      </c>
      <c r="T69" s="60">
        <v>177.05015464591168</v>
      </c>
      <c r="U69" s="61"/>
      <c r="V69" s="62"/>
      <c r="W69" s="62"/>
      <c r="X69" s="179">
        <v>16500.527426160337</v>
      </c>
      <c r="Y69" s="180">
        <v>13756.851041666667</v>
      </c>
      <c r="Z69" s="181">
        <v>15758.378125</v>
      </c>
    </row>
    <row r="70" spans="1:26" s="4" customFormat="1" ht="27" customHeight="1">
      <c r="A70" s="16"/>
      <c r="B70" s="33" t="s">
        <v>208</v>
      </c>
      <c r="C70" s="34">
        <v>66</v>
      </c>
      <c r="D70" s="138" t="s">
        <v>277</v>
      </c>
      <c r="E70" s="75">
        <v>2</v>
      </c>
      <c r="F70" s="55">
        <v>40</v>
      </c>
      <c r="G70" s="56">
        <v>616</v>
      </c>
      <c r="H70" s="57">
        <v>8503755</v>
      </c>
      <c r="I70" s="60">
        <f t="shared" si="2"/>
        <v>13804.797077922078</v>
      </c>
      <c r="J70" s="56">
        <v>21750</v>
      </c>
      <c r="K70" s="57">
        <v>8503755</v>
      </c>
      <c r="L70" s="60">
        <f t="shared" si="3"/>
        <v>390.9772413793103</v>
      </c>
      <c r="M70" s="29"/>
      <c r="N70" s="55">
        <v>40</v>
      </c>
      <c r="O70" s="56">
        <v>629</v>
      </c>
      <c r="P70" s="57">
        <v>8254475</v>
      </c>
      <c r="Q70" s="60">
        <v>13123.171701112877</v>
      </c>
      <c r="R70" s="56">
        <v>19751.5</v>
      </c>
      <c r="S70" s="57">
        <v>8254475</v>
      </c>
      <c r="T70" s="60">
        <v>417.91636078272535</v>
      </c>
      <c r="U70" s="61"/>
      <c r="V70" s="62"/>
      <c r="W70" s="62"/>
      <c r="X70" s="179">
        <v>13071.8954248366</v>
      </c>
      <c r="Y70" s="180">
        <v>13701.923076923076</v>
      </c>
      <c r="Z70" s="181">
        <v>13522.012578616352</v>
      </c>
    </row>
    <row r="71" spans="1:26" s="4" customFormat="1" ht="27" customHeight="1">
      <c r="A71" s="16"/>
      <c r="B71" s="33" t="s">
        <v>208</v>
      </c>
      <c r="C71" s="34">
        <v>67</v>
      </c>
      <c r="D71" s="138" t="s">
        <v>278</v>
      </c>
      <c r="E71" s="75">
        <v>5</v>
      </c>
      <c r="F71" s="55">
        <v>20</v>
      </c>
      <c r="G71" s="56">
        <v>236</v>
      </c>
      <c r="H71" s="57">
        <v>3349579</v>
      </c>
      <c r="I71" s="60">
        <f t="shared" si="2"/>
        <v>14193.131355932202</v>
      </c>
      <c r="J71" s="56">
        <v>15916</v>
      </c>
      <c r="K71" s="57">
        <v>3349579</v>
      </c>
      <c r="L71" s="60">
        <f t="shared" si="3"/>
        <v>210.45356873586329</v>
      </c>
      <c r="M71" s="29"/>
      <c r="N71" s="55">
        <v>20</v>
      </c>
      <c r="O71" s="56">
        <v>259</v>
      </c>
      <c r="P71" s="57">
        <v>4012429</v>
      </c>
      <c r="Q71" s="60">
        <v>15492.003861003861</v>
      </c>
      <c r="R71" s="56">
        <v>17467</v>
      </c>
      <c r="S71" s="57">
        <v>4012429</v>
      </c>
      <c r="T71" s="60">
        <v>229.71483368638002</v>
      </c>
      <c r="U71" s="61"/>
      <c r="V71" s="62"/>
      <c r="W71" s="62"/>
      <c r="X71" s="179">
        <v>13300</v>
      </c>
      <c r="Y71" s="180">
        <v>14261.979166666666</v>
      </c>
      <c r="Z71" s="181">
        <v>14463.125</v>
      </c>
    </row>
    <row r="72" spans="1:26" s="4" customFormat="1" ht="27" customHeight="1">
      <c r="A72" s="16"/>
      <c r="B72" s="33" t="s">
        <v>208</v>
      </c>
      <c r="C72" s="34">
        <v>68</v>
      </c>
      <c r="D72" s="138" t="s">
        <v>279</v>
      </c>
      <c r="E72" s="75">
        <v>5</v>
      </c>
      <c r="F72" s="55">
        <v>28</v>
      </c>
      <c r="G72" s="56">
        <v>340</v>
      </c>
      <c r="H72" s="57">
        <v>4190075</v>
      </c>
      <c r="I72" s="60">
        <f t="shared" si="2"/>
        <v>12323.75</v>
      </c>
      <c r="J72" s="56">
        <v>27033</v>
      </c>
      <c r="K72" s="57">
        <v>4190075</v>
      </c>
      <c r="L72" s="60">
        <f t="shared" si="3"/>
        <v>154.99852032700772</v>
      </c>
      <c r="M72" s="29"/>
      <c r="N72" s="55">
        <v>32</v>
      </c>
      <c r="O72" s="56">
        <v>378</v>
      </c>
      <c r="P72" s="57">
        <v>3907475</v>
      </c>
      <c r="Q72" s="60">
        <v>10337.23544973545</v>
      </c>
      <c r="R72" s="56">
        <v>27350</v>
      </c>
      <c r="S72" s="57">
        <v>3907475</v>
      </c>
      <c r="T72" s="60">
        <v>142.86928702010968</v>
      </c>
      <c r="U72" s="61"/>
      <c r="V72" s="62"/>
      <c r="W72" s="62"/>
      <c r="X72" s="179">
        <v>12418.285714285714</v>
      </c>
      <c r="Y72" s="180">
        <v>12800</v>
      </c>
      <c r="Z72" s="181">
        <v>14600</v>
      </c>
    </row>
    <row r="73" spans="1:26" s="4" customFormat="1" ht="27" customHeight="1">
      <c r="A73" s="16"/>
      <c r="B73" s="33" t="s">
        <v>208</v>
      </c>
      <c r="C73" s="34">
        <v>69</v>
      </c>
      <c r="D73" s="138" t="s">
        <v>95</v>
      </c>
      <c r="E73" s="75">
        <v>2</v>
      </c>
      <c r="F73" s="55">
        <v>20</v>
      </c>
      <c r="G73" s="56">
        <v>495</v>
      </c>
      <c r="H73" s="57">
        <v>4669212</v>
      </c>
      <c r="I73" s="60">
        <f t="shared" si="2"/>
        <v>9432.751515151514</v>
      </c>
      <c r="J73" s="56">
        <v>26511</v>
      </c>
      <c r="K73" s="57">
        <v>4669212</v>
      </c>
      <c r="L73" s="60">
        <f t="shared" si="3"/>
        <v>176.12357134774246</v>
      </c>
      <c r="M73" s="29"/>
      <c r="N73" s="55">
        <v>20</v>
      </c>
      <c r="O73" s="56">
        <v>520</v>
      </c>
      <c r="P73" s="57">
        <v>5360146</v>
      </c>
      <c r="Q73" s="60">
        <v>10307.973076923077</v>
      </c>
      <c r="R73" s="56">
        <v>27087</v>
      </c>
      <c r="S73" s="57">
        <v>5360146</v>
      </c>
      <c r="T73" s="60">
        <v>197.8862923173478</v>
      </c>
      <c r="U73" s="61"/>
      <c r="V73" s="62"/>
      <c r="W73" s="62"/>
      <c r="X73" s="179">
        <v>13582.589285714286</v>
      </c>
      <c r="Y73" s="180">
        <v>10707.070707070707</v>
      </c>
      <c r="Z73" s="181">
        <v>11800</v>
      </c>
    </row>
    <row r="74" spans="1:26" s="4" customFormat="1" ht="27" customHeight="1">
      <c r="A74" s="16"/>
      <c r="B74" s="33" t="s">
        <v>208</v>
      </c>
      <c r="C74" s="34">
        <v>70</v>
      </c>
      <c r="D74" s="138" t="s">
        <v>96</v>
      </c>
      <c r="E74" s="75">
        <v>6</v>
      </c>
      <c r="F74" s="55">
        <v>35</v>
      </c>
      <c r="G74" s="56">
        <v>376</v>
      </c>
      <c r="H74" s="57">
        <v>4141919</v>
      </c>
      <c r="I74" s="60">
        <f t="shared" si="2"/>
        <v>11015.742021276596</v>
      </c>
      <c r="J74" s="56">
        <v>37401</v>
      </c>
      <c r="K74" s="57">
        <v>4141919</v>
      </c>
      <c r="L74" s="60">
        <f t="shared" si="3"/>
        <v>110.74353626908372</v>
      </c>
      <c r="M74" s="29"/>
      <c r="N74" s="55">
        <v>35</v>
      </c>
      <c r="O74" s="56">
        <v>385</v>
      </c>
      <c r="P74" s="57">
        <v>4464206</v>
      </c>
      <c r="Q74" s="60">
        <v>11595.34025974026</v>
      </c>
      <c r="R74" s="56">
        <v>39215</v>
      </c>
      <c r="S74" s="57">
        <v>4464206</v>
      </c>
      <c r="T74" s="60">
        <v>113.83924518679076</v>
      </c>
      <c r="U74" s="61"/>
      <c r="V74" s="62"/>
      <c r="W74" s="62"/>
      <c r="X74" s="179">
        <v>12717.33244680851</v>
      </c>
      <c r="Y74" s="180">
        <v>13367.427083333334</v>
      </c>
      <c r="Z74" s="181">
        <v>15116.903645833334</v>
      </c>
    </row>
    <row r="75" spans="1:26" s="4" customFormat="1" ht="27" customHeight="1">
      <c r="A75" s="16"/>
      <c r="B75" s="33" t="s">
        <v>208</v>
      </c>
      <c r="C75" s="34">
        <v>71</v>
      </c>
      <c r="D75" s="138" t="s">
        <v>97</v>
      </c>
      <c r="E75" s="75">
        <v>2</v>
      </c>
      <c r="F75" s="55">
        <v>24</v>
      </c>
      <c r="G75" s="56">
        <v>279</v>
      </c>
      <c r="H75" s="57">
        <v>11857500</v>
      </c>
      <c r="I75" s="60">
        <f t="shared" si="2"/>
        <v>42500</v>
      </c>
      <c r="J75" s="56">
        <v>34602</v>
      </c>
      <c r="K75" s="57">
        <v>11857500</v>
      </c>
      <c r="L75" s="60">
        <f t="shared" si="3"/>
        <v>342.6825039015086</v>
      </c>
      <c r="M75" s="29"/>
      <c r="N75" s="55">
        <v>30</v>
      </c>
      <c r="O75" s="56">
        <v>289</v>
      </c>
      <c r="P75" s="57">
        <v>12311400</v>
      </c>
      <c r="Q75" s="60">
        <v>42600</v>
      </c>
      <c r="R75" s="56">
        <v>34877</v>
      </c>
      <c r="S75" s="57">
        <v>12311400</v>
      </c>
      <c r="T75" s="60">
        <v>352.99481033345756</v>
      </c>
      <c r="U75" s="61"/>
      <c r="V75" s="62"/>
      <c r="W75" s="62"/>
      <c r="X75" s="179">
        <v>42500</v>
      </c>
      <c r="Y75" s="180">
        <v>42600</v>
      </c>
      <c r="Z75" s="181">
        <v>42650</v>
      </c>
    </row>
    <row r="76" spans="1:26" s="4" customFormat="1" ht="27" customHeight="1">
      <c r="A76" s="16"/>
      <c r="B76" s="33" t="s">
        <v>208</v>
      </c>
      <c r="C76" s="34">
        <v>72</v>
      </c>
      <c r="D76" s="138" t="s">
        <v>280</v>
      </c>
      <c r="E76" s="75">
        <v>5</v>
      </c>
      <c r="F76" s="55">
        <v>20</v>
      </c>
      <c r="G76" s="56">
        <v>192</v>
      </c>
      <c r="H76" s="57">
        <v>701403</v>
      </c>
      <c r="I76" s="60">
        <f t="shared" si="2"/>
        <v>3653.140625</v>
      </c>
      <c r="J76" s="56">
        <v>9830</v>
      </c>
      <c r="K76" s="57">
        <v>701403</v>
      </c>
      <c r="L76" s="60">
        <f t="shared" si="3"/>
        <v>71.35330620549338</v>
      </c>
      <c r="M76" s="29"/>
      <c r="N76" s="55">
        <v>20</v>
      </c>
      <c r="O76" s="56">
        <v>153</v>
      </c>
      <c r="P76" s="57">
        <v>960102</v>
      </c>
      <c r="Q76" s="60">
        <v>6275.176470588235</v>
      </c>
      <c r="R76" s="56">
        <v>7339</v>
      </c>
      <c r="S76" s="57">
        <v>960102</v>
      </c>
      <c r="T76" s="60">
        <v>130.82191034200844</v>
      </c>
      <c r="U76" s="61"/>
      <c r="V76" s="62"/>
      <c r="W76" s="62"/>
      <c r="X76" s="179">
        <v>5325.714285714285</v>
      </c>
      <c r="Y76" s="180">
        <v>5704.787234042553</v>
      </c>
      <c r="Z76" s="181">
        <v>5942.938679245283</v>
      </c>
    </row>
    <row r="77" spans="1:26" s="4" customFormat="1" ht="27" customHeight="1">
      <c r="A77" s="16"/>
      <c r="B77" s="33" t="s">
        <v>208</v>
      </c>
      <c r="C77" s="34">
        <v>73</v>
      </c>
      <c r="D77" s="138" t="s">
        <v>98</v>
      </c>
      <c r="E77" s="75">
        <v>2</v>
      </c>
      <c r="F77" s="55">
        <v>20</v>
      </c>
      <c r="G77" s="56">
        <v>241</v>
      </c>
      <c r="H77" s="57">
        <v>3519990</v>
      </c>
      <c r="I77" s="60">
        <f t="shared" si="2"/>
        <v>14605.767634854772</v>
      </c>
      <c r="J77" s="56">
        <v>15396</v>
      </c>
      <c r="K77" s="57">
        <v>3519990</v>
      </c>
      <c r="L77" s="60">
        <f t="shared" si="3"/>
        <v>228.63016367887764</v>
      </c>
      <c r="M77" s="29"/>
      <c r="N77" s="55">
        <v>20</v>
      </c>
      <c r="O77" s="56">
        <v>236</v>
      </c>
      <c r="P77" s="57">
        <v>3495509</v>
      </c>
      <c r="Q77" s="60">
        <v>14811.478813559323</v>
      </c>
      <c r="R77" s="56">
        <v>14324</v>
      </c>
      <c r="S77" s="57">
        <v>3495509</v>
      </c>
      <c r="T77" s="60">
        <v>244.03162524434515</v>
      </c>
      <c r="U77" s="61"/>
      <c r="V77" s="62"/>
      <c r="W77" s="62"/>
      <c r="X77" s="179">
        <v>13745.833333333334</v>
      </c>
      <c r="Y77" s="180">
        <v>13965.916666666666</v>
      </c>
      <c r="Z77" s="181">
        <v>14920</v>
      </c>
    </row>
    <row r="78" spans="1:26" s="4" customFormat="1" ht="27" customHeight="1">
      <c r="A78" s="16"/>
      <c r="B78" s="33" t="s">
        <v>208</v>
      </c>
      <c r="C78" s="34">
        <v>74</v>
      </c>
      <c r="D78" s="138" t="s">
        <v>99</v>
      </c>
      <c r="E78" s="75">
        <v>2</v>
      </c>
      <c r="F78" s="55">
        <v>20</v>
      </c>
      <c r="G78" s="56">
        <v>374</v>
      </c>
      <c r="H78" s="57">
        <v>7590127</v>
      </c>
      <c r="I78" s="60">
        <f t="shared" si="2"/>
        <v>20294.457219251337</v>
      </c>
      <c r="J78" s="56">
        <v>18471</v>
      </c>
      <c r="K78" s="57">
        <v>7590127</v>
      </c>
      <c r="L78" s="60">
        <f t="shared" si="3"/>
        <v>410.92128200963674</v>
      </c>
      <c r="M78" s="29"/>
      <c r="N78" s="55">
        <v>20</v>
      </c>
      <c r="O78" s="56">
        <v>412</v>
      </c>
      <c r="P78" s="57">
        <v>8450237</v>
      </c>
      <c r="Q78" s="60">
        <v>20510.283980582524</v>
      </c>
      <c r="R78" s="56">
        <v>20045</v>
      </c>
      <c r="S78" s="57">
        <v>8450237</v>
      </c>
      <c r="T78" s="60">
        <v>421.5633325018708</v>
      </c>
      <c r="U78" s="61"/>
      <c r="V78" s="62"/>
      <c r="W78" s="62"/>
      <c r="X78" s="179">
        <v>20217.525773195877</v>
      </c>
      <c r="Y78" s="180">
        <v>21402.439024390245</v>
      </c>
      <c r="Z78" s="181">
        <v>21519.024390243903</v>
      </c>
    </row>
    <row r="79" spans="1:26" s="4" customFormat="1" ht="27" customHeight="1">
      <c r="A79" s="16"/>
      <c r="B79" s="33" t="s">
        <v>208</v>
      </c>
      <c r="C79" s="34">
        <v>75</v>
      </c>
      <c r="D79" s="138" t="s">
        <v>100</v>
      </c>
      <c r="E79" s="75"/>
      <c r="F79" s="55">
        <v>12</v>
      </c>
      <c r="G79" s="56">
        <v>172</v>
      </c>
      <c r="H79" s="57">
        <v>1312396</v>
      </c>
      <c r="I79" s="60">
        <f t="shared" si="2"/>
        <v>7630.209302325581</v>
      </c>
      <c r="J79" s="56">
        <v>11450</v>
      </c>
      <c r="K79" s="57">
        <v>1312396</v>
      </c>
      <c r="L79" s="60">
        <f t="shared" si="3"/>
        <v>114.61973799126638</v>
      </c>
      <c r="M79" s="29"/>
      <c r="N79" s="201"/>
      <c r="O79" s="58"/>
      <c r="P79" s="59"/>
      <c r="Q79" s="60">
        <f>-SUM(O79:P79)</f>
        <v>0</v>
      </c>
      <c r="R79" s="58"/>
      <c r="S79" s="59"/>
      <c r="T79" s="60">
        <f>-SUM(R79:S79)</f>
        <v>0</v>
      </c>
      <c r="U79" s="61"/>
      <c r="V79" s="63" t="s">
        <v>187</v>
      </c>
      <c r="W79" s="63" t="s">
        <v>260</v>
      </c>
      <c r="X79" s="179" t="s">
        <v>362</v>
      </c>
      <c r="Y79" s="180" t="s">
        <v>364</v>
      </c>
      <c r="Z79" s="181" t="s">
        <v>364</v>
      </c>
    </row>
    <row r="80" spans="1:26" s="4" customFormat="1" ht="27" customHeight="1">
      <c r="A80" s="16"/>
      <c r="B80" s="33" t="s">
        <v>208</v>
      </c>
      <c r="C80" s="34">
        <v>76</v>
      </c>
      <c r="D80" s="138" t="s">
        <v>281</v>
      </c>
      <c r="E80" s="75">
        <v>2</v>
      </c>
      <c r="F80" s="55">
        <v>60</v>
      </c>
      <c r="G80" s="56">
        <v>830</v>
      </c>
      <c r="H80" s="57">
        <v>15757812</v>
      </c>
      <c r="I80" s="60">
        <f t="shared" si="2"/>
        <v>18985.315662650602</v>
      </c>
      <c r="J80" s="56">
        <v>83440</v>
      </c>
      <c r="K80" s="57">
        <v>15757812</v>
      </c>
      <c r="L80" s="60">
        <f t="shared" si="3"/>
        <v>188.8520134228188</v>
      </c>
      <c r="M80" s="29"/>
      <c r="N80" s="55">
        <v>60</v>
      </c>
      <c r="O80" s="56">
        <v>679</v>
      </c>
      <c r="P80" s="57">
        <v>14389698</v>
      </c>
      <c r="Q80" s="60">
        <v>21192.486008836524</v>
      </c>
      <c r="R80" s="56">
        <v>80380.5</v>
      </c>
      <c r="S80" s="57">
        <v>14389698</v>
      </c>
      <c r="T80" s="60">
        <v>179.01976225577098</v>
      </c>
      <c r="U80" s="61"/>
      <c r="V80" s="62"/>
      <c r="W80" s="62"/>
      <c r="X80" s="179">
        <v>22412.328767123287</v>
      </c>
      <c r="Y80" s="180">
        <v>20786.616161616163</v>
      </c>
      <c r="Z80" s="181">
        <v>21276.3184079602</v>
      </c>
    </row>
    <row r="81" spans="1:26" s="4" customFormat="1" ht="27" customHeight="1">
      <c r="A81" s="16"/>
      <c r="B81" s="33" t="s">
        <v>208</v>
      </c>
      <c r="C81" s="34">
        <v>77</v>
      </c>
      <c r="D81" s="138" t="s">
        <v>101</v>
      </c>
      <c r="E81" s="75">
        <v>2</v>
      </c>
      <c r="F81" s="55">
        <v>20</v>
      </c>
      <c r="G81" s="56">
        <v>287</v>
      </c>
      <c r="H81" s="57">
        <v>7394956</v>
      </c>
      <c r="I81" s="60">
        <f t="shared" si="2"/>
        <v>25766.397212543554</v>
      </c>
      <c r="J81" s="56">
        <v>28712</v>
      </c>
      <c r="K81" s="57">
        <v>7394956</v>
      </c>
      <c r="L81" s="60">
        <f t="shared" si="3"/>
        <v>257.55628308721094</v>
      </c>
      <c r="M81" s="29"/>
      <c r="N81" s="55">
        <v>20</v>
      </c>
      <c r="O81" s="56">
        <v>387</v>
      </c>
      <c r="P81" s="57">
        <v>7417309</v>
      </c>
      <c r="Q81" s="60">
        <v>19166.173126614987</v>
      </c>
      <c r="R81" s="56">
        <v>30102</v>
      </c>
      <c r="S81" s="57">
        <v>7417309</v>
      </c>
      <c r="T81" s="60">
        <v>246.40585343166566</v>
      </c>
      <c r="U81" s="61"/>
      <c r="V81" s="62"/>
      <c r="W81" s="62"/>
      <c r="X81" s="179">
        <v>22068.98148148148</v>
      </c>
      <c r="Y81" s="180">
        <v>27836.666666666668</v>
      </c>
      <c r="Z81" s="181">
        <v>29120.666666666668</v>
      </c>
    </row>
    <row r="82" spans="1:26" s="4" customFormat="1" ht="27" customHeight="1">
      <c r="A82" s="16"/>
      <c r="B82" s="33" t="s">
        <v>208</v>
      </c>
      <c r="C82" s="34">
        <v>78</v>
      </c>
      <c r="D82" s="138" t="s">
        <v>102</v>
      </c>
      <c r="E82" s="75">
        <v>2</v>
      </c>
      <c r="F82" s="55">
        <v>28</v>
      </c>
      <c r="G82" s="56">
        <v>228</v>
      </c>
      <c r="H82" s="57">
        <v>1305116</v>
      </c>
      <c r="I82" s="60">
        <f t="shared" si="2"/>
        <v>5724.19298245614</v>
      </c>
      <c r="J82" s="56">
        <v>22896</v>
      </c>
      <c r="K82" s="57">
        <v>1305116</v>
      </c>
      <c r="L82" s="60">
        <f t="shared" si="3"/>
        <v>57.001921733053805</v>
      </c>
      <c r="M82" s="29"/>
      <c r="N82" s="55">
        <v>28</v>
      </c>
      <c r="O82" s="56">
        <v>227</v>
      </c>
      <c r="P82" s="57">
        <v>1182417</v>
      </c>
      <c r="Q82" s="60">
        <v>5208.885462555066</v>
      </c>
      <c r="R82" s="56">
        <v>25734</v>
      </c>
      <c r="S82" s="57">
        <v>1182417</v>
      </c>
      <c r="T82" s="60">
        <v>45.94765679645605</v>
      </c>
      <c r="U82" s="61"/>
      <c r="V82" s="62"/>
      <c r="W82" s="62"/>
      <c r="X82" s="179">
        <v>5278.969957081545</v>
      </c>
      <c r="Y82" s="180">
        <v>5643.153526970955</v>
      </c>
      <c r="Z82" s="181">
        <v>5912.863070539419</v>
      </c>
    </row>
    <row r="83" spans="1:26" s="4" customFormat="1" ht="27" customHeight="1">
      <c r="A83" s="16"/>
      <c r="B83" s="33" t="s">
        <v>208</v>
      </c>
      <c r="C83" s="34">
        <v>79</v>
      </c>
      <c r="D83" s="138" t="s">
        <v>103</v>
      </c>
      <c r="E83" s="75">
        <v>2</v>
      </c>
      <c r="F83" s="55">
        <v>20</v>
      </c>
      <c r="G83" s="56">
        <v>264</v>
      </c>
      <c r="H83" s="57">
        <v>5924800</v>
      </c>
      <c r="I83" s="60">
        <f t="shared" si="2"/>
        <v>22442.424242424244</v>
      </c>
      <c r="J83" s="56">
        <v>22820</v>
      </c>
      <c r="K83" s="57">
        <v>5924800</v>
      </c>
      <c r="L83" s="60">
        <f t="shared" si="3"/>
        <v>259.6319018404908</v>
      </c>
      <c r="M83" s="29"/>
      <c r="N83" s="55">
        <v>20</v>
      </c>
      <c r="O83" s="56">
        <v>276</v>
      </c>
      <c r="P83" s="57">
        <v>6040900</v>
      </c>
      <c r="Q83" s="60">
        <v>21887.318840579712</v>
      </c>
      <c r="R83" s="56">
        <v>24300</v>
      </c>
      <c r="S83" s="57">
        <v>6040900</v>
      </c>
      <c r="T83" s="60">
        <v>248.59670781893004</v>
      </c>
      <c r="U83" s="61"/>
      <c r="V83" s="62"/>
      <c r="W83" s="62"/>
      <c r="X83" s="179">
        <v>24285.714285714286</v>
      </c>
      <c r="Y83" s="180">
        <v>9841.269841269841</v>
      </c>
      <c r="Z83" s="181">
        <v>24446.428571428572</v>
      </c>
    </row>
    <row r="84" spans="1:26" s="4" customFormat="1" ht="27" customHeight="1">
      <c r="A84" s="16"/>
      <c r="B84" s="33" t="s">
        <v>208</v>
      </c>
      <c r="C84" s="34">
        <v>80</v>
      </c>
      <c r="D84" s="138" t="s">
        <v>282</v>
      </c>
      <c r="E84" s="75">
        <v>2</v>
      </c>
      <c r="F84" s="55">
        <v>15</v>
      </c>
      <c r="G84" s="56">
        <v>218</v>
      </c>
      <c r="H84" s="57">
        <v>2805250</v>
      </c>
      <c r="I84" s="60">
        <f t="shared" si="2"/>
        <v>12868.119266055046</v>
      </c>
      <c r="J84" s="56">
        <v>15696</v>
      </c>
      <c r="K84" s="57">
        <v>2805250</v>
      </c>
      <c r="L84" s="60">
        <f t="shared" si="3"/>
        <v>178.72387869520898</v>
      </c>
      <c r="M84" s="29"/>
      <c r="N84" s="55">
        <v>15</v>
      </c>
      <c r="O84" s="56">
        <v>173</v>
      </c>
      <c r="P84" s="57">
        <v>2347714</v>
      </c>
      <c r="Q84" s="60">
        <v>13570.601156069364</v>
      </c>
      <c r="R84" s="56">
        <v>21510</v>
      </c>
      <c r="S84" s="57">
        <v>2347714</v>
      </c>
      <c r="T84" s="60">
        <v>109.14523477452347</v>
      </c>
      <c r="U84" s="61"/>
      <c r="V84" s="62"/>
      <c r="W84" s="62"/>
      <c r="X84" s="179">
        <v>18988.095238095237</v>
      </c>
      <c r="Y84" s="180">
        <v>19833.333333333332</v>
      </c>
      <c r="Z84" s="181">
        <v>20042.85714285714</v>
      </c>
    </row>
    <row r="85" spans="1:26" s="4" customFormat="1" ht="27" customHeight="1">
      <c r="A85" s="16"/>
      <c r="B85" s="33" t="s">
        <v>208</v>
      </c>
      <c r="C85" s="34">
        <v>81</v>
      </c>
      <c r="D85" s="138" t="s">
        <v>104</v>
      </c>
      <c r="E85" s="75">
        <v>5</v>
      </c>
      <c r="F85" s="55">
        <v>14</v>
      </c>
      <c r="G85" s="56">
        <v>213</v>
      </c>
      <c r="H85" s="57">
        <v>836000</v>
      </c>
      <c r="I85" s="60">
        <f t="shared" si="2"/>
        <v>3924.8826291079813</v>
      </c>
      <c r="J85" s="56">
        <v>41595</v>
      </c>
      <c r="K85" s="57">
        <v>836000</v>
      </c>
      <c r="L85" s="60">
        <f t="shared" si="3"/>
        <v>20.098569539608125</v>
      </c>
      <c r="M85" s="29"/>
      <c r="N85" s="55">
        <v>14</v>
      </c>
      <c r="O85" s="56">
        <v>256</v>
      </c>
      <c r="P85" s="57">
        <v>1010750</v>
      </c>
      <c r="Q85" s="60">
        <v>3948.2421875</v>
      </c>
      <c r="R85" s="56">
        <v>6267.1</v>
      </c>
      <c r="S85" s="57">
        <v>1010750</v>
      </c>
      <c r="T85" s="60">
        <v>161.2787413636291</v>
      </c>
      <c r="U85" s="61"/>
      <c r="V85" s="62"/>
      <c r="W85" s="62"/>
      <c r="X85" s="179">
        <v>4315.789473684211</v>
      </c>
      <c r="Y85" s="180">
        <v>4421.0526315789475</v>
      </c>
      <c r="Z85" s="181">
        <v>5957.894736842105</v>
      </c>
    </row>
    <row r="86" spans="1:26" s="4" customFormat="1" ht="27" customHeight="1">
      <c r="A86" s="16"/>
      <c r="B86" s="33" t="s">
        <v>208</v>
      </c>
      <c r="C86" s="34">
        <v>82</v>
      </c>
      <c r="D86" s="138" t="s">
        <v>283</v>
      </c>
      <c r="E86" s="75">
        <v>2</v>
      </c>
      <c r="F86" s="55">
        <v>20</v>
      </c>
      <c r="G86" s="56">
        <v>287</v>
      </c>
      <c r="H86" s="57">
        <v>5866512</v>
      </c>
      <c r="I86" s="60">
        <f t="shared" si="2"/>
        <v>20440.80836236934</v>
      </c>
      <c r="J86" s="56">
        <v>35399</v>
      </c>
      <c r="K86" s="57">
        <v>5866512</v>
      </c>
      <c r="L86" s="60">
        <f t="shared" si="3"/>
        <v>165.72535947343144</v>
      </c>
      <c r="M86" s="29"/>
      <c r="N86" s="55">
        <v>20</v>
      </c>
      <c r="O86" s="56">
        <v>281</v>
      </c>
      <c r="P86" s="57">
        <v>5637926</v>
      </c>
      <c r="Q86" s="60">
        <v>20063.79359430605</v>
      </c>
      <c r="R86" s="56">
        <v>35728</v>
      </c>
      <c r="S86" s="57">
        <v>5637926</v>
      </c>
      <c r="T86" s="60">
        <v>157.80133228840126</v>
      </c>
      <c r="U86" s="61"/>
      <c r="V86" s="62"/>
      <c r="W86" s="62"/>
      <c r="X86" s="179">
        <v>20207.503787878788</v>
      </c>
      <c r="Y86" s="180">
        <v>19454.57192982456</v>
      </c>
      <c r="Z86" s="181">
        <v>21109.333333333332</v>
      </c>
    </row>
    <row r="87" spans="1:26" s="4" customFormat="1" ht="27" customHeight="1">
      <c r="A87" s="16"/>
      <c r="B87" s="33" t="s">
        <v>208</v>
      </c>
      <c r="C87" s="34">
        <v>83</v>
      </c>
      <c r="D87" s="138" t="s">
        <v>105</v>
      </c>
      <c r="E87" s="75">
        <v>2</v>
      </c>
      <c r="F87" s="55">
        <v>15</v>
      </c>
      <c r="G87" s="56">
        <v>145</v>
      </c>
      <c r="H87" s="57">
        <v>1911985</v>
      </c>
      <c r="I87" s="60">
        <f t="shared" si="2"/>
        <v>13186.103448275862</v>
      </c>
      <c r="J87" s="56">
        <v>12280</v>
      </c>
      <c r="K87" s="57">
        <v>1911985</v>
      </c>
      <c r="L87" s="60">
        <f t="shared" si="3"/>
        <v>155.69910423452768</v>
      </c>
      <c r="M87" s="29"/>
      <c r="N87" s="55">
        <v>15</v>
      </c>
      <c r="O87" s="56">
        <v>144</v>
      </c>
      <c r="P87" s="57">
        <v>1797396</v>
      </c>
      <c r="Q87" s="60">
        <v>12481.916666666666</v>
      </c>
      <c r="R87" s="56">
        <v>11153</v>
      </c>
      <c r="S87" s="57">
        <v>1797396</v>
      </c>
      <c r="T87" s="60">
        <v>161.15807406079082</v>
      </c>
      <c r="U87" s="61"/>
      <c r="V87" s="62"/>
      <c r="W87" s="62"/>
      <c r="X87" s="179">
        <v>13372.093023255815</v>
      </c>
      <c r="Y87" s="180">
        <v>6136.363636363636</v>
      </c>
      <c r="Z87" s="181">
        <v>7833.333333333333</v>
      </c>
    </row>
    <row r="88" spans="1:26" s="4" customFormat="1" ht="27" customHeight="1">
      <c r="A88" s="16"/>
      <c r="B88" s="33" t="s">
        <v>208</v>
      </c>
      <c r="C88" s="34">
        <v>84</v>
      </c>
      <c r="D88" s="138" t="s">
        <v>106</v>
      </c>
      <c r="E88" s="75">
        <v>2</v>
      </c>
      <c r="F88" s="55">
        <v>36</v>
      </c>
      <c r="G88" s="56">
        <v>481</v>
      </c>
      <c r="H88" s="57">
        <v>7987409</v>
      </c>
      <c r="I88" s="60">
        <f t="shared" si="2"/>
        <v>16605.839916839916</v>
      </c>
      <c r="J88" s="56">
        <v>48708</v>
      </c>
      <c r="K88" s="57">
        <v>7987409</v>
      </c>
      <c r="L88" s="60">
        <f t="shared" si="3"/>
        <v>163.98556705264022</v>
      </c>
      <c r="M88" s="29"/>
      <c r="N88" s="55">
        <v>36</v>
      </c>
      <c r="O88" s="56">
        <v>504</v>
      </c>
      <c r="P88" s="57">
        <v>10347038</v>
      </c>
      <c r="Q88" s="60">
        <v>20529.8373015873</v>
      </c>
      <c r="R88" s="56">
        <v>43669</v>
      </c>
      <c r="S88" s="57">
        <v>10347038</v>
      </c>
      <c r="T88" s="60">
        <v>236.94240765760608</v>
      </c>
      <c r="U88" s="61"/>
      <c r="V88" s="62"/>
      <c r="W88" s="62"/>
      <c r="X88" s="179">
        <v>14542.574257425742</v>
      </c>
      <c r="Y88" s="180">
        <v>15224.352475247524</v>
      </c>
      <c r="Z88" s="181">
        <v>16658.30099009901</v>
      </c>
    </row>
    <row r="89" spans="1:26" s="4" customFormat="1" ht="27" customHeight="1">
      <c r="A89" s="16"/>
      <c r="B89" s="33" t="s">
        <v>208</v>
      </c>
      <c r="C89" s="34">
        <v>85</v>
      </c>
      <c r="D89" s="138" t="s">
        <v>107</v>
      </c>
      <c r="E89" s="75">
        <v>2</v>
      </c>
      <c r="F89" s="55">
        <v>20</v>
      </c>
      <c r="G89" s="56">
        <v>306</v>
      </c>
      <c r="H89" s="57">
        <v>7800105</v>
      </c>
      <c r="I89" s="60">
        <f t="shared" si="2"/>
        <v>25490.539215686276</v>
      </c>
      <c r="J89" s="56">
        <v>26801</v>
      </c>
      <c r="K89" s="57">
        <v>7800105</v>
      </c>
      <c r="L89" s="60">
        <f t="shared" si="3"/>
        <v>291.03783440916385</v>
      </c>
      <c r="M89" s="29"/>
      <c r="N89" s="55">
        <v>20</v>
      </c>
      <c r="O89" s="56">
        <v>293</v>
      </c>
      <c r="P89" s="57">
        <v>8030907</v>
      </c>
      <c r="Q89" s="60">
        <v>27409.23890784983</v>
      </c>
      <c r="R89" s="56">
        <v>24363.05</v>
      </c>
      <c r="S89" s="57">
        <v>8030907</v>
      </c>
      <c r="T89" s="60">
        <v>329.6347132235086</v>
      </c>
      <c r="U89" s="61"/>
      <c r="V89" s="62"/>
      <c r="W89" s="62"/>
      <c r="X89" s="179">
        <v>28615.909090909092</v>
      </c>
      <c r="Y89" s="180">
        <v>28770.37037037037</v>
      </c>
      <c r="Z89" s="181">
        <v>28941.666666666668</v>
      </c>
    </row>
    <row r="90" spans="1:26" s="4" customFormat="1" ht="27" customHeight="1">
      <c r="A90" s="16"/>
      <c r="B90" s="33" t="s">
        <v>208</v>
      </c>
      <c r="C90" s="34">
        <v>86</v>
      </c>
      <c r="D90" s="139" t="s">
        <v>108</v>
      </c>
      <c r="E90" s="75">
        <v>2</v>
      </c>
      <c r="F90" s="55">
        <v>20</v>
      </c>
      <c r="G90" s="56">
        <v>235</v>
      </c>
      <c r="H90" s="57">
        <v>6893486</v>
      </c>
      <c r="I90" s="60">
        <f t="shared" si="2"/>
        <v>29333.982978723405</v>
      </c>
      <c r="J90" s="56">
        <v>24583</v>
      </c>
      <c r="K90" s="57">
        <v>6893486</v>
      </c>
      <c r="L90" s="60">
        <f t="shared" si="3"/>
        <v>280.41679209209616</v>
      </c>
      <c r="M90" s="29"/>
      <c r="N90" s="55">
        <v>20</v>
      </c>
      <c r="O90" s="56">
        <v>237</v>
      </c>
      <c r="P90" s="57">
        <v>7532347</v>
      </c>
      <c r="Q90" s="60">
        <v>31782.054852320674</v>
      </c>
      <c r="R90" s="56">
        <v>22426</v>
      </c>
      <c r="S90" s="57">
        <v>7532347</v>
      </c>
      <c r="T90" s="60">
        <v>335.8756354231695</v>
      </c>
      <c r="U90" s="61"/>
      <c r="V90" s="62"/>
      <c r="W90" s="62"/>
      <c r="X90" s="179">
        <v>8796.296296296296</v>
      </c>
      <c r="Y90" s="180">
        <v>10000</v>
      </c>
      <c r="Z90" s="181">
        <v>10909.09090909091</v>
      </c>
    </row>
    <row r="91" spans="1:26" s="4" customFormat="1" ht="27" customHeight="1">
      <c r="A91" s="16"/>
      <c r="B91" s="33" t="s">
        <v>208</v>
      </c>
      <c r="C91" s="34">
        <v>87</v>
      </c>
      <c r="D91" s="139" t="s">
        <v>109</v>
      </c>
      <c r="E91" s="75">
        <v>2</v>
      </c>
      <c r="F91" s="55">
        <v>20</v>
      </c>
      <c r="G91" s="56">
        <v>197</v>
      </c>
      <c r="H91" s="57">
        <v>1988731</v>
      </c>
      <c r="I91" s="60">
        <f t="shared" si="2"/>
        <v>10095.081218274112</v>
      </c>
      <c r="J91" s="56">
        <v>12764</v>
      </c>
      <c r="K91" s="57">
        <v>1988731</v>
      </c>
      <c r="L91" s="60">
        <f t="shared" si="3"/>
        <v>155.8078188655594</v>
      </c>
      <c r="M91" s="29"/>
      <c r="N91" s="55">
        <v>20</v>
      </c>
      <c r="O91" s="56">
        <v>240</v>
      </c>
      <c r="P91" s="57">
        <v>2298032</v>
      </c>
      <c r="Q91" s="60">
        <v>9575.133333333333</v>
      </c>
      <c r="R91" s="56">
        <v>15407</v>
      </c>
      <c r="S91" s="57">
        <v>2298032</v>
      </c>
      <c r="T91" s="60">
        <v>149.1550593885896</v>
      </c>
      <c r="U91" s="61"/>
      <c r="V91" s="62"/>
      <c r="W91" s="62"/>
      <c r="X91" s="179">
        <v>11846.733668341709</v>
      </c>
      <c r="Y91" s="180">
        <v>13135.648148148148</v>
      </c>
      <c r="Z91" s="181">
        <v>13181.944444444445</v>
      </c>
    </row>
    <row r="92" spans="1:26" s="4" customFormat="1" ht="27" customHeight="1">
      <c r="A92" s="16"/>
      <c r="B92" s="33" t="s">
        <v>208</v>
      </c>
      <c r="C92" s="34">
        <v>88</v>
      </c>
      <c r="D92" s="139" t="s">
        <v>110</v>
      </c>
      <c r="E92" s="75">
        <v>5</v>
      </c>
      <c r="F92" s="55">
        <v>20</v>
      </c>
      <c r="G92" s="56">
        <v>378</v>
      </c>
      <c r="H92" s="57">
        <v>3733790</v>
      </c>
      <c r="I92" s="60">
        <f t="shared" si="2"/>
        <v>9877.751322751323</v>
      </c>
      <c r="J92" s="56">
        <v>12305</v>
      </c>
      <c r="K92" s="57">
        <v>3733790</v>
      </c>
      <c r="L92" s="60">
        <f t="shared" si="3"/>
        <v>303.4368143031288</v>
      </c>
      <c r="M92" s="29"/>
      <c r="N92" s="55">
        <v>20</v>
      </c>
      <c r="O92" s="56">
        <v>416</v>
      </c>
      <c r="P92" s="57">
        <v>4016290</v>
      </c>
      <c r="Q92" s="60">
        <v>9654.54326923077</v>
      </c>
      <c r="R92" s="56">
        <v>14499</v>
      </c>
      <c r="S92" s="57">
        <v>4016290</v>
      </c>
      <c r="T92" s="60">
        <v>277.0046210083454</v>
      </c>
      <c r="U92" s="61"/>
      <c r="V92" s="62"/>
      <c r="W92" s="62"/>
      <c r="X92" s="179">
        <v>9020</v>
      </c>
      <c r="Y92" s="180">
        <v>8374.575</v>
      </c>
      <c r="Z92" s="181">
        <v>8531.25</v>
      </c>
    </row>
    <row r="93" spans="1:26" s="4" customFormat="1" ht="27" customHeight="1">
      <c r="A93" s="16"/>
      <c r="B93" s="33" t="s">
        <v>208</v>
      </c>
      <c r="C93" s="34">
        <v>89</v>
      </c>
      <c r="D93" s="139" t="s">
        <v>284</v>
      </c>
      <c r="E93" s="75">
        <v>4</v>
      </c>
      <c r="F93" s="55">
        <v>20</v>
      </c>
      <c r="G93" s="56">
        <v>260</v>
      </c>
      <c r="H93" s="57">
        <v>4291395</v>
      </c>
      <c r="I93" s="60">
        <f t="shared" si="2"/>
        <v>16505.365384615383</v>
      </c>
      <c r="J93" s="56">
        <v>23442</v>
      </c>
      <c r="K93" s="57">
        <v>4291395</v>
      </c>
      <c r="L93" s="60">
        <f t="shared" si="3"/>
        <v>183.064371640645</v>
      </c>
      <c r="M93" s="29"/>
      <c r="N93" s="55">
        <v>20</v>
      </c>
      <c r="O93" s="56">
        <v>281</v>
      </c>
      <c r="P93" s="57">
        <v>4884940</v>
      </c>
      <c r="Q93" s="60">
        <v>17384.128113879004</v>
      </c>
      <c r="R93" s="56">
        <v>26457</v>
      </c>
      <c r="S93" s="57">
        <v>4884940</v>
      </c>
      <c r="T93" s="60">
        <v>184.636958082927</v>
      </c>
      <c r="U93" s="61"/>
      <c r="V93" s="62"/>
      <c r="W93" s="62"/>
      <c r="X93" s="179">
        <v>20436.507936507936</v>
      </c>
      <c r="Y93" s="180">
        <v>21132.075471698114</v>
      </c>
      <c r="Z93" s="181">
        <v>25000</v>
      </c>
    </row>
    <row r="94" spans="1:26" s="4" customFormat="1" ht="27" customHeight="1">
      <c r="A94" s="16"/>
      <c r="B94" s="33" t="s">
        <v>208</v>
      </c>
      <c r="C94" s="34">
        <v>90</v>
      </c>
      <c r="D94" s="139" t="s">
        <v>285</v>
      </c>
      <c r="E94" s="75">
        <v>5</v>
      </c>
      <c r="F94" s="55">
        <v>20</v>
      </c>
      <c r="G94" s="56">
        <v>232</v>
      </c>
      <c r="H94" s="57">
        <v>1268238</v>
      </c>
      <c r="I94" s="60">
        <f t="shared" si="2"/>
        <v>5466.543103448276</v>
      </c>
      <c r="J94" s="56">
        <v>11548</v>
      </c>
      <c r="K94" s="57">
        <v>1268238</v>
      </c>
      <c r="L94" s="60">
        <f t="shared" si="3"/>
        <v>109.82317284378247</v>
      </c>
      <c r="M94" s="29"/>
      <c r="N94" s="55">
        <v>14</v>
      </c>
      <c r="O94" s="56">
        <v>207</v>
      </c>
      <c r="P94" s="57">
        <v>1131133</v>
      </c>
      <c r="Q94" s="60">
        <v>5464.410628019324</v>
      </c>
      <c r="R94" s="56">
        <v>10570</v>
      </c>
      <c r="S94" s="57">
        <v>1131133</v>
      </c>
      <c r="T94" s="60">
        <v>107.01352885525071</v>
      </c>
      <c r="U94" s="61"/>
      <c r="V94" s="62"/>
      <c r="W94" s="62"/>
      <c r="X94" s="179">
        <v>4432.142857142857</v>
      </c>
      <c r="Y94" s="180">
        <v>6217.5</v>
      </c>
      <c r="Z94" s="181">
        <v>6532.142857142857</v>
      </c>
    </row>
    <row r="95" spans="1:26" s="4" customFormat="1" ht="27" customHeight="1">
      <c r="A95" s="16"/>
      <c r="B95" s="33" t="s">
        <v>208</v>
      </c>
      <c r="C95" s="34">
        <v>91</v>
      </c>
      <c r="D95" s="139" t="s">
        <v>111</v>
      </c>
      <c r="E95" s="75">
        <v>5</v>
      </c>
      <c r="F95" s="55">
        <v>27</v>
      </c>
      <c r="G95" s="56">
        <v>276</v>
      </c>
      <c r="H95" s="57">
        <v>3593900</v>
      </c>
      <c r="I95" s="60">
        <f t="shared" si="2"/>
        <v>13021.376811594202</v>
      </c>
      <c r="J95" s="56">
        <v>27600</v>
      </c>
      <c r="K95" s="57">
        <v>3593900</v>
      </c>
      <c r="L95" s="60">
        <f t="shared" si="3"/>
        <v>130.21376811594203</v>
      </c>
      <c r="M95" s="29"/>
      <c r="N95" s="55">
        <v>20</v>
      </c>
      <c r="O95" s="56">
        <v>280</v>
      </c>
      <c r="P95" s="57">
        <v>3003882</v>
      </c>
      <c r="Q95" s="60">
        <v>10728.15</v>
      </c>
      <c r="R95" s="56">
        <v>31881</v>
      </c>
      <c r="S95" s="57">
        <v>3003882</v>
      </c>
      <c r="T95" s="60">
        <v>94.22169944481038</v>
      </c>
      <c r="U95" s="61"/>
      <c r="V95" s="62"/>
      <c r="W95" s="62"/>
      <c r="X95" s="179">
        <v>11133.333333333334</v>
      </c>
      <c r="Y95" s="180">
        <v>11166.666666666666</v>
      </c>
      <c r="Z95" s="181">
        <v>11200</v>
      </c>
    </row>
    <row r="96" spans="1:26" s="4" customFormat="1" ht="27" customHeight="1">
      <c r="A96" s="16"/>
      <c r="B96" s="33" t="s">
        <v>208</v>
      </c>
      <c r="C96" s="34">
        <v>92</v>
      </c>
      <c r="D96" s="139" t="s">
        <v>112</v>
      </c>
      <c r="E96" s="75">
        <v>2</v>
      </c>
      <c r="F96" s="55">
        <v>20</v>
      </c>
      <c r="G96" s="56">
        <v>307</v>
      </c>
      <c r="H96" s="57">
        <v>1093540</v>
      </c>
      <c r="I96" s="60">
        <f t="shared" si="2"/>
        <v>3562.0195439739414</v>
      </c>
      <c r="J96" s="56">
        <v>5129</v>
      </c>
      <c r="K96" s="57">
        <v>1093540</v>
      </c>
      <c r="L96" s="60">
        <f t="shared" si="3"/>
        <v>213.20725287580424</v>
      </c>
      <c r="M96" s="29"/>
      <c r="N96" s="55">
        <v>20</v>
      </c>
      <c r="O96" s="56">
        <v>271</v>
      </c>
      <c r="P96" s="57">
        <v>868185</v>
      </c>
      <c r="Q96" s="60">
        <v>3203.6346863468634</v>
      </c>
      <c r="R96" s="56">
        <v>4217.5</v>
      </c>
      <c r="S96" s="57">
        <v>868185</v>
      </c>
      <c r="T96" s="60">
        <v>205.8529934795495</v>
      </c>
      <c r="U96" s="61"/>
      <c r="V96" s="62"/>
      <c r="W96" s="62"/>
      <c r="X96" s="179">
        <v>5088.850174216028</v>
      </c>
      <c r="Y96" s="180">
        <v>3470.684039087948</v>
      </c>
      <c r="Z96" s="181">
        <v>3514.0065146579805</v>
      </c>
    </row>
    <row r="97" spans="1:26" s="4" customFormat="1" ht="27" customHeight="1">
      <c r="A97" s="16"/>
      <c r="B97" s="33" t="s">
        <v>208</v>
      </c>
      <c r="C97" s="34">
        <v>93</v>
      </c>
      <c r="D97" s="139" t="s">
        <v>286</v>
      </c>
      <c r="E97" s="75">
        <v>5</v>
      </c>
      <c r="F97" s="55">
        <v>14</v>
      </c>
      <c r="G97" s="56">
        <v>126</v>
      </c>
      <c r="H97" s="57">
        <v>3054762</v>
      </c>
      <c r="I97" s="60">
        <f t="shared" si="2"/>
        <v>24244.14285714286</v>
      </c>
      <c r="J97" s="56">
        <v>13075</v>
      </c>
      <c r="K97" s="57">
        <v>3054762</v>
      </c>
      <c r="L97" s="60">
        <f t="shared" si="3"/>
        <v>233.6338049713193</v>
      </c>
      <c r="M97" s="29"/>
      <c r="N97" s="55">
        <v>12</v>
      </c>
      <c r="O97" s="56">
        <v>87</v>
      </c>
      <c r="P97" s="57">
        <v>3145261</v>
      </c>
      <c r="Q97" s="60">
        <v>36152.425287356324</v>
      </c>
      <c r="R97" s="56">
        <v>9186</v>
      </c>
      <c r="S97" s="57">
        <v>3145261</v>
      </c>
      <c r="T97" s="60">
        <v>342.3972349227085</v>
      </c>
      <c r="U97" s="61"/>
      <c r="V97" s="62"/>
      <c r="W97" s="62"/>
      <c r="X97" s="179">
        <v>25454.545454545456</v>
      </c>
      <c r="Y97" s="180">
        <v>26917.293233082706</v>
      </c>
      <c r="Z97" s="181">
        <v>29259.25925925926</v>
      </c>
    </row>
    <row r="98" spans="1:26" s="4" customFormat="1" ht="27" customHeight="1">
      <c r="A98" s="16"/>
      <c r="B98" s="33" t="s">
        <v>208</v>
      </c>
      <c r="C98" s="34">
        <v>94</v>
      </c>
      <c r="D98" s="139" t="s">
        <v>287</v>
      </c>
      <c r="E98" s="75"/>
      <c r="F98" s="55"/>
      <c r="G98" s="56"/>
      <c r="H98" s="57"/>
      <c r="I98" s="60">
        <f t="shared" si="2"/>
        <v>0</v>
      </c>
      <c r="J98" s="56"/>
      <c r="K98" s="57"/>
      <c r="L98" s="60">
        <f t="shared" si="3"/>
        <v>0</v>
      </c>
      <c r="M98" s="29"/>
      <c r="N98" s="201"/>
      <c r="O98" s="58"/>
      <c r="P98" s="59"/>
      <c r="Q98" s="60">
        <f>-SUM(O98:P98)</f>
        <v>0</v>
      </c>
      <c r="R98" s="58"/>
      <c r="S98" s="59"/>
      <c r="T98" s="60">
        <f>-SUM(R98:S98)</f>
        <v>0</v>
      </c>
      <c r="U98" s="61"/>
      <c r="V98" s="63" t="s">
        <v>187</v>
      </c>
      <c r="W98" s="63" t="s">
        <v>261</v>
      </c>
      <c r="X98" s="179" t="s">
        <v>362</v>
      </c>
      <c r="Y98" s="180" t="s">
        <v>364</v>
      </c>
      <c r="Z98" s="181" t="s">
        <v>362</v>
      </c>
    </row>
    <row r="99" spans="1:26" s="4" customFormat="1" ht="27" customHeight="1">
      <c r="A99" s="16"/>
      <c r="B99" s="33" t="s">
        <v>208</v>
      </c>
      <c r="C99" s="34">
        <v>95</v>
      </c>
      <c r="D99" s="139" t="s">
        <v>288</v>
      </c>
      <c r="E99" s="75">
        <v>2</v>
      </c>
      <c r="F99" s="55">
        <v>10</v>
      </c>
      <c r="G99" s="56">
        <v>108</v>
      </c>
      <c r="H99" s="57">
        <v>736200</v>
      </c>
      <c r="I99" s="60">
        <f t="shared" si="2"/>
        <v>6816.666666666667</v>
      </c>
      <c r="J99" s="56">
        <v>13260</v>
      </c>
      <c r="K99" s="57">
        <v>736200</v>
      </c>
      <c r="L99" s="60">
        <f t="shared" si="3"/>
        <v>55.52036199095023</v>
      </c>
      <c r="M99" s="29"/>
      <c r="N99" s="55">
        <v>10</v>
      </c>
      <c r="O99" s="56">
        <v>108</v>
      </c>
      <c r="P99" s="57">
        <v>728500</v>
      </c>
      <c r="Q99" s="60">
        <v>6745.37037037037</v>
      </c>
      <c r="R99" s="56">
        <v>13608</v>
      </c>
      <c r="S99" s="57">
        <v>728500</v>
      </c>
      <c r="T99" s="60">
        <v>53.53468547912993</v>
      </c>
      <c r="U99" s="61"/>
      <c r="V99" s="62"/>
      <c r="W99" s="62"/>
      <c r="X99" s="179">
        <v>7387.883333333333</v>
      </c>
      <c r="Y99" s="180">
        <v>10540.981481481482</v>
      </c>
      <c r="Z99" s="181">
        <v>9532.3</v>
      </c>
    </row>
    <row r="100" spans="1:26" s="4" customFormat="1" ht="27" customHeight="1">
      <c r="A100" s="16"/>
      <c r="B100" s="33" t="s">
        <v>208</v>
      </c>
      <c r="C100" s="34">
        <v>96</v>
      </c>
      <c r="D100" s="139" t="s">
        <v>113</v>
      </c>
      <c r="E100" s="75">
        <v>2</v>
      </c>
      <c r="F100" s="55">
        <v>14</v>
      </c>
      <c r="G100" s="56">
        <v>106</v>
      </c>
      <c r="H100" s="57">
        <v>1449515</v>
      </c>
      <c r="I100" s="60">
        <f t="shared" si="2"/>
        <v>13674.669811320755</v>
      </c>
      <c r="J100" s="56">
        <v>11435</v>
      </c>
      <c r="K100" s="57">
        <v>1449515</v>
      </c>
      <c r="L100" s="60">
        <f t="shared" si="3"/>
        <v>126.76125929164844</v>
      </c>
      <c r="M100" s="29"/>
      <c r="N100" s="55">
        <v>14</v>
      </c>
      <c r="O100" s="56">
        <v>175</v>
      </c>
      <c r="P100" s="57">
        <v>2398961</v>
      </c>
      <c r="Q100" s="60">
        <v>13708.34857142857</v>
      </c>
      <c r="R100" s="56">
        <v>18087</v>
      </c>
      <c r="S100" s="57">
        <v>2398961</v>
      </c>
      <c r="T100" s="60">
        <v>132.63454414773042</v>
      </c>
      <c r="U100" s="61"/>
      <c r="V100" s="62"/>
      <c r="W100" s="62"/>
      <c r="X100" s="179">
        <v>13400</v>
      </c>
      <c r="Y100" s="180">
        <v>13480</v>
      </c>
      <c r="Z100" s="181">
        <v>13769.23076923077</v>
      </c>
    </row>
    <row r="101" spans="1:26" s="4" customFormat="1" ht="27" customHeight="1">
      <c r="A101" s="16"/>
      <c r="B101" s="33" t="s">
        <v>208</v>
      </c>
      <c r="C101" s="34">
        <v>97</v>
      </c>
      <c r="D101" s="139" t="s">
        <v>114</v>
      </c>
      <c r="E101" s="75">
        <v>4</v>
      </c>
      <c r="F101" s="55">
        <v>20</v>
      </c>
      <c r="G101" s="56">
        <v>254</v>
      </c>
      <c r="H101" s="57">
        <v>3321128</v>
      </c>
      <c r="I101" s="60">
        <f t="shared" si="2"/>
        <v>13075.307086614173</v>
      </c>
      <c r="J101" s="56">
        <v>24580</v>
      </c>
      <c r="K101" s="57">
        <v>3321128</v>
      </c>
      <c r="L101" s="60">
        <f t="shared" si="3"/>
        <v>135.11505288852726</v>
      </c>
      <c r="M101" s="29"/>
      <c r="N101" s="55">
        <v>20</v>
      </c>
      <c r="O101" s="56">
        <v>246</v>
      </c>
      <c r="P101" s="57">
        <v>3170230</v>
      </c>
      <c r="Q101" s="60">
        <v>12887.113821138211</v>
      </c>
      <c r="R101" s="56">
        <v>20324</v>
      </c>
      <c r="S101" s="57">
        <v>3170230</v>
      </c>
      <c r="T101" s="60">
        <v>155.98455028537688</v>
      </c>
      <c r="U101" s="61"/>
      <c r="V101" s="62"/>
      <c r="W101" s="62"/>
      <c r="X101" s="179">
        <v>14629.62962962963</v>
      </c>
      <c r="Y101" s="180">
        <v>14074.074074074075</v>
      </c>
      <c r="Z101" s="181">
        <v>16296.296296296296</v>
      </c>
    </row>
    <row r="102" spans="1:26" s="4" customFormat="1" ht="27" customHeight="1">
      <c r="A102" s="16"/>
      <c r="B102" s="33" t="s">
        <v>208</v>
      </c>
      <c r="C102" s="34">
        <v>98</v>
      </c>
      <c r="D102" s="139" t="s">
        <v>115</v>
      </c>
      <c r="E102" s="75">
        <v>5</v>
      </c>
      <c r="F102" s="55">
        <v>40</v>
      </c>
      <c r="G102" s="56">
        <v>244</v>
      </c>
      <c r="H102" s="57">
        <v>3567715</v>
      </c>
      <c r="I102" s="60">
        <f t="shared" si="2"/>
        <v>14621.782786885246</v>
      </c>
      <c r="J102" s="56">
        <v>27610</v>
      </c>
      <c r="K102" s="57">
        <v>3567715</v>
      </c>
      <c r="L102" s="60">
        <f t="shared" si="3"/>
        <v>129.21821803694314</v>
      </c>
      <c r="M102" s="29"/>
      <c r="N102" s="55">
        <v>40</v>
      </c>
      <c r="O102" s="56">
        <v>239</v>
      </c>
      <c r="P102" s="57">
        <v>3930255</v>
      </c>
      <c r="Q102" s="60">
        <v>16444.581589958158</v>
      </c>
      <c r="R102" s="56">
        <v>28446</v>
      </c>
      <c r="S102" s="57">
        <v>3930255</v>
      </c>
      <c r="T102" s="60">
        <v>138.16547141953174</v>
      </c>
      <c r="U102" s="61"/>
      <c r="V102" s="62"/>
      <c r="W102" s="62"/>
      <c r="X102" s="179">
        <v>13725.490196078432</v>
      </c>
      <c r="Y102" s="180">
        <v>13799.283154121864</v>
      </c>
      <c r="Z102" s="181">
        <v>13814.432989690722</v>
      </c>
    </row>
    <row r="103" spans="1:26" s="4" customFormat="1" ht="27" customHeight="1">
      <c r="A103" s="16"/>
      <c r="B103" s="33" t="s">
        <v>208</v>
      </c>
      <c r="C103" s="34">
        <v>99</v>
      </c>
      <c r="D103" s="139" t="s">
        <v>116</v>
      </c>
      <c r="E103" s="75">
        <v>5</v>
      </c>
      <c r="F103" s="55">
        <v>40</v>
      </c>
      <c r="G103" s="56">
        <v>397</v>
      </c>
      <c r="H103" s="57">
        <v>5442010</v>
      </c>
      <c r="I103" s="60">
        <f t="shared" si="2"/>
        <v>13707.833753148614</v>
      </c>
      <c r="J103" s="56">
        <v>35496</v>
      </c>
      <c r="K103" s="57">
        <v>5442010</v>
      </c>
      <c r="L103" s="60">
        <f t="shared" si="3"/>
        <v>153.31333107955825</v>
      </c>
      <c r="M103" s="29"/>
      <c r="N103" s="55">
        <v>40</v>
      </c>
      <c r="O103" s="56">
        <v>402</v>
      </c>
      <c r="P103" s="57">
        <v>5509980</v>
      </c>
      <c r="Q103" s="60">
        <v>13706.41791044776</v>
      </c>
      <c r="R103" s="56">
        <v>33447</v>
      </c>
      <c r="S103" s="57">
        <v>5509980</v>
      </c>
      <c r="T103" s="60">
        <v>164.73764463180555</v>
      </c>
      <c r="U103" s="61"/>
      <c r="V103" s="62"/>
      <c r="W103" s="62"/>
      <c r="X103" s="179">
        <v>13560.20942408377</v>
      </c>
      <c r="Y103" s="180">
        <v>14263.959390862945</v>
      </c>
      <c r="Z103" s="181">
        <v>14433.497536945813</v>
      </c>
    </row>
    <row r="104" spans="1:26" s="4" customFormat="1" ht="27" customHeight="1">
      <c r="A104" s="16"/>
      <c r="B104" s="33" t="s">
        <v>208</v>
      </c>
      <c r="C104" s="34">
        <v>100</v>
      </c>
      <c r="D104" s="139" t="s">
        <v>289</v>
      </c>
      <c r="E104" s="75">
        <v>2</v>
      </c>
      <c r="F104" s="55">
        <v>20</v>
      </c>
      <c r="G104" s="56">
        <v>226</v>
      </c>
      <c r="H104" s="57">
        <v>6266378</v>
      </c>
      <c r="I104" s="60">
        <f t="shared" si="2"/>
        <v>27727.33628318584</v>
      </c>
      <c r="J104" s="56">
        <v>20650</v>
      </c>
      <c r="K104" s="57">
        <v>6266378</v>
      </c>
      <c r="L104" s="60">
        <f t="shared" si="3"/>
        <v>303.4565617433414</v>
      </c>
      <c r="M104" s="29"/>
      <c r="N104" s="55">
        <v>20</v>
      </c>
      <c r="O104" s="56">
        <v>214</v>
      </c>
      <c r="P104" s="57">
        <v>5961116</v>
      </c>
      <c r="Q104" s="60">
        <v>27855.682242990653</v>
      </c>
      <c r="R104" s="56">
        <v>19744.25</v>
      </c>
      <c r="S104" s="57">
        <v>5961116</v>
      </c>
      <c r="T104" s="60">
        <v>301.9165579852362</v>
      </c>
      <c r="U104" s="61"/>
      <c r="V104" s="62"/>
      <c r="W104" s="62"/>
      <c r="X104" s="179">
        <v>27631.57894736842</v>
      </c>
      <c r="Y104" s="180">
        <v>27926.414746543778</v>
      </c>
      <c r="Z104" s="181">
        <v>28024.545454545456</v>
      </c>
    </row>
    <row r="105" spans="1:26" s="4" customFormat="1" ht="27" customHeight="1">
      <c r="A105" s="16"/>
      <c r="B105" s="33" t="s">
        <v>208</v>
      </c>
      <c r="C105" s="34">
        <v>101</v>
      </c>
      <c r="D105" s="139" t="s">
        <v>290</v>
      </c>
      <c r="E105" s="75">
        <v>5</v>
      </c>
      <c r="F105" s="55">
        <v>20</v>
      </c>
      <c r="G105" s="56">
        <v>495</v>
      </c>
      <c r="H105" s="57">
        <v>7722715</v>
      </c>
      <c r="I105" s="60">
        <f t="shared" si="2"/>
        <v>15601.444444444445</v>
      </c>
      <c r="J105" s="56">
        <v>23937.5</v>
      </c>
      <c r="K105" s="57">
        <v>7722715</v>
      </c>
      <c r="L105" s="60">
        <f t="shared" si="3"/>
        <v>322.61994778067884</v>
      </c>
      <c r="M105" s="29"/>
      <c r="N105" s="55">
        <v>20</v>
      </c>
      <c r="O105" s="56">
        <v>555</v>
      </c>
      <c r="P105" s="57">
        <v>8228263</v>
      </c>
      <c r="Q105" s="60">
        <v>14825.6990990991</v>
      </c>
      <c r="R105" s="56">
        <v>27157.5</v>
      </c>
      <c r="S105" s="57">
        <v>8228263</v>
      </c>
      <c r="T105" s="60">
        <v>302.983080180429</v>
      </c>
      <c r="U105" s="61"/>
      <c r="V105" s="62"/>
      <c r="W105" s="62"/>
      <c r="X105" s="179">
        <v>15450</v>
      </c>
      <c r="Y105" s="180">
        <v>15508.196721311475</v>
      </c>
      <c r="Z105" s="181">
        <v>15709.677419354839</v>
      </c>
    </row>
    <row r="106" spans="1:26" s="4" customFormat="1" ht="27" customHeight="1">
      <c r="A106" s="16"/>
      <c r="B106" s="33" t="s">
        <v>208</v>
      </c>
      <c r="C106" s="34">
        <v>102</v>
      </c>
      <c r="D106" s="139" t="s">
        <v>291</v>
      </c>
      <c r="E106" s="75">
        <v>2</v>
      </c>
      <c r="F106" s="55">
        <v>10</v>
      </c>
      <c r="G106" s="56">
        <v>96</v>
      </c>
      <c r="H106" s="57">
        <v>1358037</v>
      </c>
      <c r="I106" s="60">
        <f t="shared" si="2"/>
        <v>14146.21875</v>
      </c>
      <c r="J106" s="56">
        <v>7291</v>
      </c>
      <c r="K106" s="57">
        <v>1358037</v>
      </c>
      <c r="L106" s="60">
        <f t="shared" si="3"/>
        <v>186.26210396379096</v>
      </c>
      <c r="M106" s="29"/>
      <c r="N106" s="55">
        <v>10</v>
      </c>
      <c r="O106" s="56">
        <v>94</v>
      </c>
      <c r="P106" s="57">
        <v>1425562</v>
      </c>
      <c r="Q106" s="60">
        <v>15165.553191489362</v>
      </c>
      <c r="R106" s="56">
        <v>6962</v>
      </c>
      <c r="S106" s="57">
        <v>1425562</v>
      </c>
      <c r="T106" s="60">
        <v>204.7632864119506</v>
      </c>
      <c r="U106" s="61"/>
      <c r="V106" s="62"/>
      <c r="W106" s="62"/>
      <c r="X106" s="179">
        <v>12850</v>
      </c>
      <c r="Y106" s="180">
        <v>14240.625</v>
      </c>
      <c r="Z106" s="181">
        <v>14914.3125</v>
      </c>
    </row>
    <row r="107" spans="1:26" s="4" customFormat="1" ht="27" customHeight="1">
      <c r="A107" s="16"/>
      <c r="B107" s="33" t="s">
        <v>208</v>
      </c>
      <c r="C107" s="34">
        <v>103</v>
      </c>
      <c r="D107" s="139" t="s">
        <v>262</v>
      </c>
      <c r="E107" s="75"/>
      <c r="F107" s="55"/>
      <c r="G107" s="56"/>
      <c r="H107" s="57"/>
      <c r="I107" s="60">
        <f t="shared" si="2"/>
        <v>0</v>
      </c>
      <c r="J107" s="56"/>
      <c r="K107" s="57"/>
      <c r="L107" s="60">
        <f t="shared" si="3"/>
        <v>0</v>
      </c>
      <c r="M107" s="29"/>
      <c r="N107" s="201"/>
      <c r="O107" s="58"/>
      <c r="P107" s="59"/>
      <c r="Q107" s="60">
        <f>-SUM(O107:P107)</f>
        <v>0</v>
      </c>
      <c r="R107" s="58"/>
      <c r="S107" s="59"/>
      <c r="T107" s="60">
        <f>-SUM(R107:S107)</f>
        <v>0</v>
      </c>
      <c r="U107" s="61"/>
      <c r="V107" s="63" t="s">
        <v>187</v>
      </c>
      <c r="W107" s="63" t="s">
        <v>261</v>
      </c>
      <c r="X107" s="179" t="s">
        <v>362</v>
      </c>
      <c r="Y107" s="180" t="s">
        <v>362</v>
      </c>
      <c r="Z107" s="181" t="s">
        <v>362</v>
      </c>
    </row>
    <row r="108" spans="1:26" s="4" customFormat="1" ht="27" customHeight="1">
      <c r="A108" s="16"/>
      <c r="B108" s="33" t="s">
        <v>208</v>
      </c>
      <c r="C108" s="34">
        <v>104</v>
      </c>
      <c r="D108" s="139" t="s">
        <v>117</v>
      </c>
      <c r="E108" s="75">
        <v>2</v>
      </c>
      <c r="F108" s="55">
        <v>28</v>
      </c>
      <c r="G108" s="56">
        <v>340</v>
      </c>
      <c r="H108" s="57">
        <v>3775192</v>
      </c>
      <c r="I108" s="60">
        <f t="shared" si="2"/>
        <v>11103.505882352942</v>
      </c>
      <c r="J108" s="56">
        <v>23227.25</v>
      </c>
      <c r="K108" s="57">
        <v>3775192</v>
      </c>
      <c r="L108" s="60">
        <f t="shared" si="3"/>
        <v>162.53288701848044</v>
      </c>
      <c r="M108" s="29"/>
      <c r="N108" s="55">
        <v>28</v>
      </c>
      <c r="O108" s="56">
        <v>313</v>
      </c>
      <c r="P108" s="57">
        <v>3945760</v>
      </c>
      <c r="Q108" s="60">
        <v>12606.261980830672</v>
      </c>
      <c r="R108" s="56">
        <v>18687</v>
      </c>
      <c r="S108" s="57">
        <v>3945760</v>
      </c>
      <c r="T108" s="60">
        <v>211.14999732434313</v>
      </c>
      <c r="U108" s="61"/>
      <c r="V108" s="62"/>
      <c r="W108" s="62"/>
      <c r="X108" s="179">
        <v>15842.105263157895</v>
      </c>
      <c r="Y108" s="180">
        <v>13980.76923076923</v>
      </c>
      <c r="Z108" s="181">
        <v>15049.382716049382</v>
      </c>
    </row>
    <row r="109" spans="1:26" s="4" customFormat="1" ht="27" customHeight="1">
      <c r="A109" s="16"/>
      <c r="B109" s="33" t="s">
        <v>208</v>
      </c>
      <c r="C109" s="34">
        <v>105</v>
      </c>
      <c r="D109" s="139" t="s">
        <v>118</v>
      </c>
      <c r="E109" s="75">
        <v>1</v>
      </c>
      <c r="F109" s="55">
        <v>10</v>
      </c>
      <c r="G109" s="56">
        <v>96</v>
      </c>
      <c r="H109" s="57">
        <v>574902</v>
      </c>
      <c r="I109" s="60">
        <f t="shared" si="2"/>
        <v>5988.5625</v>
      </c>
      <c r="J109" s="56">
        <v>6723</v>
      </c>
      <c r="K109" s="57">
        <v>574902</v>
      </c>
      <c r="L109" s="60">
        <f t="shared" si="3"/>
        <v>85.51271753681392</v>
      </c>
      <c r="M109" s="29"/>
      <c r="N109" s="55">
        <v>10</v>
      </c>
      <c r="O109" s="56">
        <v>135</v>
      </c>
      <c r="P109" s="57">
        <v>590417</v>
      </c>
      <c r="Q109" s="60">
        <v>4373.459259259259</v>
      </c>
      <c r="R109" s="56">
        <v>6356</v>
      </c>
      <c r="S109" s="57">
        <v>590417</v>
      </c>
      <c r="T109" s="60">
        <v>92.89128382630585</v>
      </c>
      <c r="U109" s="61"/>
      <c r="V109" s="62"/>
      <c r="W109" s="62"/>
      <c r="X109" s="179">
        <v>9482.954545454546</v>
      </c>
      <c r="Y109" s="180">
        <v>5750</v>
      </c>
      <c r="Z109" s="181">
        <v>5968.75</v>
      </c>
    </row>
    <row r="110" spans="1:26" s="4" customFormat="1" ht="27" customHeight="1">
      <c r="A110" s="16"/>
      <c r="B110" s="33" t="s">
        <v>208</v>
      </c>
      <c r="C110" s="34">
        <v>106</v>
      </c>
      <c r="D110" s="139" t="s">
        <v>119</v>
      </c>
      <c r="E110" s="75">
        <v>5</v>
      </c>
      <c r="F110" s="55">
        <v>25</v>
      </c>
      <c r="G110" s="56">
        <v>334</v>
      </c>
      <c r="H110" s="57">
        <v>2371031</v>
      </c>
      <c r="I110" s="60">
        <f t="shared" si="2"/>
        <v>7098.895209580838</v>
      </c>
      <c r="J110" s="56">
        <v>33600</v>
      </c>
      <c r="K110" s="57">
        <v>2371031</v>
      </c>
      <c r="L110" s="60">
        <f t="shared" si="3"/>
        <v>70.5663988095238</v>
      </c>
      <c r="M110" s="29"/>
      <c r="N110" s="55">
        <v>25</v>
      </c>
      <c r="O110" s="56">
        <v>368</v>
      </c>
      <c r="P110" s="57">
        <v>2088455</v>
      </c>
      <c r="Q110" s="60">
        <v>5675.149456521739</v>
      </c>
      <c r="R110" s="56">
        <v>35500</v>
      </c>
      <c r="S110" s="57">
        <v>2088455</v>
      </c>
      <c r="T110" s="60">
        <v>58.82971830985915</v>
      </c>
      <c r="U110" s="61"/>
      <c r="V110" s="62"/>
      <c r="W110" s="62"/>
      <c r="X110" s="179">
        <v>8793.103448275862</v>
      </c>
      <c r="Y110" s="180">
        <v>9333.333333333334</v>
      </c>
      <c r="Z110" s="181">
        <v>10176.666666666666</v>
      </c>
    </row>
    <row r="111" spans="1:26" s="4" customFormat="1" ht="27" customHeight="1">
      <c r="A111" s="16"/>
      <c r="B111" s="33" t="s">
        <v>208</v>
      </c>
      <c r="C111" s="34">
        <v>107</v>
      </c>
      <c r="D111" s="136" t="s">
        <v>292</v>
      </c>
      <c r="E111" s="75"/>
      <c r="F111" s="55"/>
      <c r="G111" s="56"/>
      <c r="H111" s="57"/>
      <c r="I111" s="60">
        <f t="shared" si="2"/>
        <v>0</v>
      </c>
      <c r="J111" s="56"/>
      <c r="K111" s="57"/>
      <c r="L111" s="60">
        <f t="shared" si="3"/>
        <v>0</v>
      </c>
      <c r="M111" s="29"/>
      <c r="N111" s="201"/>
      <c r="O111" s="58"/>
      <c r="P111" s="59"/>
      <c r="Q111" s="60">
        <f>-SUM(O111:P111)</f>
        <v>0</v>
      </c>
      <c r="R111" s="58"/>
      <c r="S111" s="59"/>
      <c r="T111" s="60">
        <f>-SUM(R111:S111)</f>
        <v>0</v>
      </c>
      <c r="U111" s="61"/>
      <c r="V111" s="63" t="s">
        <v>259</v>
      </c>
      <c r="W111" s="63" t="s">
        <v>260</v>
      </c>
      <c r="X111" s="179" t="s">
        <v>364</v>
      </c>
      <c r="Y111" s="180" t="s">
        <v>363</v>
      </c>
      <c r="Z111" s="181" t="s">
        <v>362</v>
      </c>
    </row>
    <row r="112" spans="1:26" s="4" customFormat="1" ht="27" customHeight="1">
      <c r="A112" s="16"/>
      <c r="B112" s="33" t="s">
        <v>208</v>
      </c>
      <c r="C112" s="34">
        <v>108</v>
      </c>
      <c r="D112" s="138" t="s">
        <v>293</v>
      </c>
      <c r="E112" s="75">
        <v>2</v>
      </c>
      <c r="F112" s="55">
        <v>25</v>
      </c>
      <c r="G112" s="56">
        <v>479</v>
      </c>
      <c r="H112" s="57">
        <v>5588250</v>
      </c>
      <c r="I112" s="60">
        <f t="shared" si="2"/>
        <v>11666.492693110647</v>
      </c>
      <c r="J112" s="56">
        <v>30874</v>
      </c>
      <c r="K112" s="57">
        <v>5588250</v>
      </c>
      <c r="L112" s="60">
        <f t="shared" si="3"/>
        <v>181.00181382392952</v>
      </c>
      <c r="M112" s="29"/>
      <c r="N112" s="55">
        <v>25</v>
      </c>
      <c r="O112" s="56">
        <v>450</v>
      </c>
      <c r="P112" s="57">
        <v>5762174</v>
      </c>
      <c r="Q112" s="60">
        <v>12804.8311111111</v>
      </c>
      <c r="R112" s="56">
        <v>30457.9</v>
      </c>
      <c r="S112" s="57">
        <v>5762174</v>
      </c>
      <c r="T112" s="60">
        <v>189.18487486005273</v>
      </c>
      <c r="U112" s="61"/>
      <c r="V112" s="62"/>
      <c r="W112" s="62"/>
      <c r="X112" s="179">
        <v>10427.350427350428</v>
      </c>
      <c r="Y112" s="180">
        <v>11965.811965811965</v>
      </c>
      <c r="Z112" s="181">
        <v>12230.76923076923</v>
      </c>
    </row>
    <row r="113" spans="1:26" s="4" customFormat="1" ht="27" customHeight="1">
      <c r="A113" s="16"/>
      <c r="B113" s="33" t="s">
        <v>208</v>
      </c>
      <c r="C113" s="34">
        <v>109</v>
      </c>
      <c r="D113" s="138" t="s">
        <v>294</v>
      </c>
      <c r="E113" s="75">
        <v>2</v>
      </c>
      <c r="F113" s="55">
        <v>50</v>
      </c>
      <c r="G113" s="56">
        <v>606</v>
      </c>
      <c r="H113" s="57">
        <v>15554880</v>
      </c>
      <c r="I113" s="60">
        <f t="shared" si="2"/>
        <v>25668.118811881188</v>
      </c>
      <c r="J113" s="56">
        <v>46475</v>
      </c>
      <c r="K113" s="57">
        <v>15554880</v>
      </c>
      <c r="L113" s="60">
        <f t="shared" si="3"/>
        <v>334.69349112426033</v>
      </c>
      <c r="M113" s="29"/>
      <c r="N113" s="55">
        <v>50</v>
      </c>
      <c r="O113" s="56">
        <v>584</v>
      </c>
      <c r="P113" s="57">
        <v>15440410</v>
      </c>
      <c r="Q113" s="60">
        <v>26439.05821917808</v>
      </c>
      <c r="R113" s="56">
        <v>45343</v>
      </c>
      <c r="S113" s="57">
        <v>15440410</v>
      </c>
      <c r="T113" s="60">
        <v>340.52466753412875</v>
      </c>
      <c r="U113" s="61"/>
      <c r="V113" s="62"/>
      <c r="W113" s="62"/>
      <c r="X113" s="179">
        <v>21359.68153846154</v>
      </c>
      <c r="Y113" s="180">
        <v>22062.478461538463</v>
      </c>
      <c r="Z113" s="181">
        <v>23766.60307692308</v>
      </c>
    </row>
    <row r="114" spans="1:26" s="4" customFormat="1" ht="27" customHeight="1">
      <c r="A114" s="16"/>
      <c r="B114" s="33" t="s">
        <v>208</v>
      </c>
      <c r="C114" s="34">
        <v>110</v>
      </c>
      <c r="D114" s="138" t="s">
        <v>295</v>
      </c>
      <c r="E114" s="75">
        <v>2</v>
      </c>
      <c r="F114" s="55">
        <v>40</v>
      </c>
      <c r="G114" s="56">
        <v>503</v>
      </c>
      <c r="H114" s="57">
        <v>12985204</v>
      </c>
      <c r="I114" s="60">
        <f t="shared" si="2"/>
        <v>25815.51491053678</v>
      </c>
      <c r="J114" s="56">
        <v>53568</v>
      </c>
      <c r="K114" s="57">
        <v>12985204</v>
      </c>
      <c r="L114" s="60">
        <f t="shared" si="3"/>
        <v>242.40598864994027</v>
      </c>
      <c r="M114" s="29"/>
      <c r="N114" s="55">
        <v>40</v>
      </c>
      <c r="O114" s="56">
        <v>540</v>
      </c>
      <c r="P114" s="57">
        <v>13579154</v>
      </c>
      <c r="Q114" s="60">
        <v>25146.58148148148</v>
      </c>
      <c r="R114" s="56">
        <v>55442</v>
      </c>
      <c r="S114" s="57">
        <v>13579154</v>
      </c>
      <c r="T114" s="60">
        <v>244.92539951661195</v>
      </c>
      <c r="U114" s="61"/>
      <c r="V114" s="62"/>
      <c r="W114" s="62"/>
      <c r="X114" s="179">
        <v>25000</v>
      </c>
      <c r="Y114" s="180">
        <v>27000</v>
      </c>
      <c r="Z114" s="181">
        <v>29000</v>
      </c>
    </row>
    <row r="115" spans="1:26" s="4" customFormat="1" ht="27" customHeight="1">
      <c r="A115" s="16"/>
      <c r="B115" s="33" t="s">
        <v>208</v>
      </c>
      <c r="C115" s="34">
        <v>111</v>
      </c>
      <c r="D115" s="138" t="s">
        <v>120</v>
      </c>
      <c r="E115" s="75">
        <v>2</v>
      </c>
      <c r="F115" s="55">
        <v>34</v>
      </c>
      <c r="G115" s="56">
        <v>385</v>
      </c>
      <c r="H115" s="57">
        <v>5526107</v>
      </c>
      <c r="I115" s="60">
        <f t="shared" si="2"/>
        <v>14353.524675324676</v>
      </c>
      <c r="J115" s="56">
        <v>40596</v>
      </c>
      <c r="K115" s="57">
        <v>5526107</v>
      </c>
      <c r="L115" s="60">
        <f t="shared" si="3"/>
        <v>136.12442112523402</v>
      </c>
      <c r="M115" s="29"/>
      <c r="N115" s="55">
        <v>34</v>
      </c>
      <c r="O115" s="56">
        <v>388</v>
      </c>
      <c r="P115" s="57">
        <v>7338622</v>
      </c>
      <c r="Q115" s="60">
        <v>18913.974226804123</v>
      </c>
      <c r="R115" s="56">
        <v>41102.5</v>
      </c>
      <c r="S115" s="57">
        <v>7338622</v>
      </c>
      <c r="T115" s="60">
        <v>178.54441943920685</v>
      </c>
      <c r="U115" s="61"/>
      <c r="V115" s="62"/>
      <c r="W115" s="62"/>
      <c r="X115" s="179">
        <v>19313.725490196077</v>
      </c>
      <c r="Y115" s="180">
        <v>19166.666666666668</v>
      </c>
      <c r="Z115" s="181">
        <v>19183.823529411766</v>
      </c>
    </row>
    <row r="116" spans="1:26" s="4" customFormat="1" ht="27" customHeight="1">
      <c r="A116" s="16"/>
      <c r="B116" s="33" t="s">
        <v>208</v>
      </c>
      <c r="C116" s="34">
        <v>112</v>
      </c>
      <c r="D116" s="138" t="s">
        <v>121</v>
      </c>
      <c r="E116" s="75">
        <v>2</v>
      </c>
      <c r="F116" s="55">
        <v>32</v>
      </c>
      <c r="G116" s="56">
        <v>348</v>
      </c>
      <c r="H116" s="57">
        <v>3094454</v>
      </c>
      <c r="I116" s="60">
        <f t="shared" si="2"/>
        <v>8892.1091954023</v>
      </c>
      <c r="J116" s="56">
        <v>37014</v>
      </c>
      <c r="K116" s="57">
        <v>3094454</v>
      </c>
      <c r="L116" s="60">
        <f t="shared" si="3"/>
        <v>83.60225860485222</v>
      </c>
      <c r="M116" s="29"/>
      <c r="N116" s="55">
        <v>32</v>
      </c>
      <c r="O116" s="56">
        <v>372</v>
      </c>
      <c r="P116" s="57">
        <v>2950215</v>
      </c>
      <c r="Q116" s="60">
        <v>7930.685483870968</v>
      </c>
      <c r="R116" s="56">
        <v>39521</v>
      </c>
      <c r="S116" s="57">
        <v>2950215</v>
      </c>
      <c r="T116" s="60">
        <v>74.64930037195415</v>
      </c>
      <c r="U116" s="61"/>
      <c r="V116" s="62"/>
      <c r="W116" s="62"/>
      <c r="X116" s="179">
        <v>9899.425287356322</v>
      </c>
      <c r="Y116" s="180">
        <v>8795.698924731183</v>
      </c>
      <c r="Z116" s="181">
        <v>10546.875</v>
      </c>
    </row>
    <row r="117" spans="1:26" s="4" customFormat="1" ht="27" customHeight="1">
      <c r="A117" s="16"/>
      <c r="B117" s="33" t="s">
        <v>208</v>
      </c>
      <c r="C117" s="34">
        <v>113</v>
      </c>
      <c r="D117" s="138" t="s">
        <v>122</v>
      </c>
      <c r="E117" s="75">
        <v>2</v>
      </c>
      <c r="F117" s="55">
        <v>30</v>
      </c>
      <c r="G117" s="56">
        <v>442</v>
      </c>
      <c r="H117" s="57">
        <v>3796880</v>
      </c>
      <c r="I117" s="60">
        <f t="shared" si="2"/>
        <v>8590.226244343892</v>
      </c>
      <c r="J117" s="56">
        <v>23625</v>
      </c>
      <c r="K117" s="57">
        <v>3796880</v>
      </c>
      <c r="L117" s="60">
        <f t="shared" si="3"/>
        <v>160.71449735449735</v>
      </c>
      <c r="M117" s="29"/>
      <c r="N117" s="55">
        <v>30</v>
      </c>
      <c r="O117" s="56">
        <v>460</v>
      </c>
      <c r="P117" s="57">
        <v>5132178</v>
      </c>
      <c r="Q117" s="60">
        <v>11156.908695652173</v>
      </c>
      <c r="R117" s="56">
        <v>33810</v>
      </c>
      <c r="S117" s="57">
        <v>5132178</v>
      </c>
      <c r="T117" s="60">
        <v>151.7946761313221</v>
      </c>
      <c r="U117" s="61"/>
      <c r="V117" s="62"/>
      <c r="W117" s="62"/>
      <c r="X117" s="179">
        <v>11311.111111111111</v>
      </c>
      <c r="Y117" s="180">
        <v>12068.181818181818</v>
      </c>
      <c r="Z117" s="181">
        <v>13125</v>
      </c>
    </row>
    <row r="118" spans="1:26" s="4" customFormat="1" ht="27" customHeight="1">
      <c r="A118" s="16"/>
      <c r="B118" s="33" t="s">
        <v>208</v>
      </c>
      <c r="C118" s="34">
        <v>114</v>
      </c>
      <c r="D118" s="138" t="s">
        <v>296</v>
      </c>
      <c r="E118" s="75">
        <v>2</v>
      </c>
      <c r="F118" s="55">
        <v>40</v>
      </c>
      <c r="G118" s="56">
        <v>470</v>
      </c>
      <c r="H118" s="57">
        <v>3082613</v>
      </c>
      <c r="I118" s="60">
        <f t="shared" si="2"/>
        <v>6558.751063829787</v>
      </c>
      <c r="J118" s="56">
        <v>53566</v>
      </c>
      <c r="K118" s="57">
        <v>3082613</v>
      </c>
      <c r="L118" s="60">
        <f t="shared" si="3"/>
        <v>57.547940858006946</v>
      </c>
      <c r="M118" s="29"/>
      <c r="N118" s="55">
        <v>40</v>
      </c>
      <c r="O118" s="56">
        <v>470</v>
      </c>
      <c r="P118" s="57">
        <v>3494152</v>
      </c>
      <c r="Q118" s="60">
        <v>7434.365957446808</v>
      </c>
      <c r="R118" s="56">
        <v>52025.5</v>
      </c>
      <c r="S118" s="57">
        <v>3494152</v>
      </c>
      <c r="T118" s="60">
        <v>67.1622954128264</v>
      </c>
      <c r="U118" s="61"/>
      <c r="V118" s="62"/>
      <c r="W118" s="62"/>
      <c r="X118" s="179">
        <v>6087.5</v>
      </c>
      <c r="Y118" s="180">
        <v>6609.243697478992</v>
      </c>
      <c r="Z118" s="181">
        <v>6952.941176470588</v>
      </c>
    </row>
    <row r="119" spans="1:26" s="4" customFormat="1" ht="27" customHeight="1">
      <c r="A119" s="16"/>
      <c r="B119" s="33" t="s">
        <v>208</v>
      </c>
      <c r="C119" s="34">
        <v>115</v>
      </c>
      <c r="D119" s="138" t="s">
        <v>123</v>
      </c>
      <c r="E119" s="75">
        <v>2</v>
      </c>
      <c r="F119" s="55">
        <v>14</v>
      </c>
      <c r="G119" s="56">
        <v>212</v>
      </c>
      <c r="H119" s="57">
        <v>4442500</v>
      </c>
      <c r="I119" s="60">
        <f t="shared" si="2"/>
        <v>20955.188679245282</v>
      </c>
      <c r="J119" s="56">
        <v>21875</v>
      </c>
      <c r="K119" s="57">
        <v>4442500</v>
      </c>
      <c r="L119" s="60">
        <f t="shared" si="3"/>
        <v>203.0857142857143</v>
      </c>
      <c r="M119" s="29"/>
      <c r="N119" s="55">
        <v>14</v>
      </c>
      <c r="O119" s="56">
        <v>204</v>
      </c>
      <c r="P119" s="57">
        <v>5067170</v>
      </c>
      <c r="Q119" s="60">
        <v>24839.06862745098</v>
      </c>
      <c r="R119" s="56">
        <v>20415</v>
      </c>
      <c r="S119" s="57">
        <v>5067170</v>
      </c>
      <c r="T119" s="60">
        <v>248.20818025961302</v>
      </c>
      <c r="U119" s="61"/>
      <c r="V119" s="62"/>
      <c r="W119" s="62"/>
      <c r="X119" s="179">
        <v>20858.609649122805</v>
      </c>
      <c r="Y119" s="180">
        <v>22122.80701754386</v>
      </c>
      <c r="Z119" s="181">
        <v>22815.78947368421</v>
      </c>
    </row>
    <row r="120" spans="1:26" s="4" customFormat="1" ht="27" customHeight="1">
      <c r="A120" s="16"/>
      <c r="B120" s="33" t="s">
        <v>208</v>
      </c>
      <c r="C120" s="34">
        <v>116</v>
      </c>
      <c r="D120" s="138" t="s">
        <v>124</v>
      </c>
      <c r="E120" s="75">
        <v>2</v>
      </c>
      <c r="F120" s="55">
        <v>29</v>
      </c>
      <c r="G120" s="56">
        <v>332</v>
      </c>
      <c r="H120" s="57">
        <v>4638150</v>
      </c>
      <c r="I120" s="60">
        <f t="shared" si="2"/>
        <v>13970.331325301206</v>
      </c>
      <c r="J120" s="56">
        <v>37514</v>
      </c>
      <c r="K120" s="57">
        <v>4638150</v>
      </c>
      <c r="L120" s="60">
        <f t="shared" si="3"/>
        <v>123.63784187236764</v>
      </c>
      <c r="M120" s="29"/>
      <c r="N120" s="55">
        <v>29</v>
      </c>
      <c r="O120" s="56">
        <v>321</v>
      </c>
      <c r="P120" s="57">
        <v>5283699</v>
      </c>
      <c r="Q120" s="60">
        <v>16460.1214953271</v>
      </c>
      <c r="R120" s="56">
        <v>36448</v>
      </c>
      <c r="S120" s="57">
        <v>5283699</v>
      </c>
      <c r="T120" s="60">
        <v>144.96540276558383</v>
      </c>
      <c r="U120" s="61"/>
      <c r="V120" s="62"/>
      <c r="W120" s="62"/>
      <c r="X120" s="179">
        <v>12392.857142857143</v>
      </c>
      <c r="Y120" s="180">
        <v>16066.265060240963</v>
      </c>
      <c r="Z120" s="181">
        <v>16412.650602409638</v>
      </c>
    </row>
    <row r="121" spans="1:26" s="4" customFormat="1" ht="27" customHeight="1">
      <c r="A121" s="16"/>
      <c r="B121" s="33" t="s">
        <v>208</v>
      </c>
      <c r="C121" s="34">
        <v>117</v>
      </c>
      <c r="D121" s="140" t="s">
        <v>125</v>
      </c>
      <c r="E121" s="75">
        <v>2</v>
      </c>
      <c r="F121" s="55">
        <v>25</v>
      </c>
      <c r="G121" s="56">
        <v>180</v>
      </c>
      <c r="H121" s="57">
        <v>4088180</v>
      </c>
      <c r="I121" s="60">
        <f t="shared" si="2"/>
        <v>22712.11111111111</v>
      </c>
      <c r="J121" s="56">
        <v>27415</v>
      </c>
      <c r="K121" s="57">
        <v>4088180</v>
      </c>
      <c r="L121" s="60">
        <f t="shared" si="3"/>
        <v>149.12201349626116</v>
      </c>
      <c r="M121" s="29"/>
      <c r="N121" s="55">
        <v>25</v>
      </c>
      <c r="O121" s="56">
        <v>448</v>
      </c>
      <c r="P121" s="57">
        <v>7202367</v>
      </c>
      <c r="Q121" s="60">
        <v>16076.71205357143</v>
      </c>
      <c r="R121" s="56">
        <v>68579</v>
      </c>
      <c r="S121" s="57">
        <v>7202367</v>
      </c>
      <c r="T121" s="60">
        <v>105.02292246897738</v>
      </c>
      <c r="U121" s="61"/>
      <c r="V121" s="62"/>
      <c r="W121" s="62"/>
      <c r="X121" s="179">
        <v>22462.527472527472</v>
      </c>
      <c r="Y121" s="180">
        <v>33000</v>
      </c>
      <c r="Z121" s="181">
        <v>27834.782608695652</v>
      </c>
    </row>
    <row r="122" spans="1:26" s="4" customFormat="1" ht="27" customHeight="1">
      <c r="A122" s="16"/>
      <c r="B122" s="33" t="s">
        <v>208</v>
      </c>
      <c r="C122" s="34">
        <v>118</v>
      </c>
      <c r="D122" s="139" t="s">
        <v>297</v>
      </c>
      <c r="E122" s="75"/>
      <c r="F122" s="55">
        <v>60</v>
      </c>
      <c r="G122" s="56">
        <v>717</v>
      </c>
      <c r="H122" s="57">
        <v>8764466</v>
      </c>
      <c r="I122" s="60">
        <f t="shared" si="2"/>
        <v>12223.801952580196</v>
      </c>
      <c r="J122" s="56">
        <v>57440</v>
      </c>
      <c r="K122" s="57">
        <v>8764466</v>
      </c>
      <c r="L122" s="60">
        <f t="shared" si="3"/>
        <v>152.58471448467967</v>
      </c>
      <c r="M122" s="29"/>
      <c r="N122" s="201"/>
      <c r="O122" s="58"/>
      <c r="P122" s="59"/>
      <c r="Q122" s="60">
        <f>-SUM(O122:P122)</f>
        <v>0</v>
      </c>
      <c r="R122" s="58"/>
      <c r="S122" s="59"/>
      <c r="T122" s="60">
        <f>-SUM(R122:S122)</f>
        <v>0</v>
      </c>
      <c r="U122" s="61"/>
      <c r="V122" s="167" t="s">
        <v>341</v>
      </c>
      <c r="W122" s="167" t="s">
        <v>406</v>
      </c>
      <c r="X122" s="179" t="s">
        <v>362</v>
      </c>
      <c r="Y122" s="180" t="s">
        <v>364</v>
      </c>
      <c r="Z122" s="181" t="s">
        <v>362</v>
      </c>
    </row>
    <row r="123" spans="1:26" s="4" customFormat="1" ht="27" customHeight="1">
      <c r="A123" s="16"/>
      <c r="B123" s="33" t="s">
        <v>208</v>
      </c>
      <c r="C123" s="34">
        <v>119</v>
      </c>
      <c r="D123" s="139" t="s">
        <v>298</v>
      </c>
      <c r="E123" s="75">
        <v>5</v>
      </c>
      <c r="F123" s="55">
        <v>20</v>
      </c>
      <c r="G123" s="56">
        <v>245</v>
      </c>
      <c r="H123" s="57">
        <v>2225765</v>
      </c>
      <c r="I123" s="60">
        <f t="shared" si="2"/>
        <v>9084.755102040815</v>
      </c>
      <c r="J123" s="56">
        <v>18045</v>
      </c>
      <c r="K123" s="57">
        <v>2225765</v>
      </c>
      <c r="L123" s="60">
        <f t="shared" si="3"/>
        <v>123.34524799113328</v>
      </c>
      <c r="M123" s="29"/>
      <c r="N123" s="55">
        <v>20</v>
      </c>
      <c r="O123" s="56">
        <v>258</v>
      </c>
      <c r="P123" s="57">
        <v>2365885</v>
      </c>
      <c r="Q123" s="60">
        <v>9170.096899224805</v>
      </c>
      <c r="R123" s="56">
        <v>14912</v>
      </c>
      <c r="S123" s="57">
        <v>2365885</v>
      </c>
      <c r="T123" s="60">
        <v>158.6564511802575</v>
      </c>
      <c r="U123" s="61"/>
      <c r="V123" s="62"/>
      <c r="W123" s="62"/>
      <c r="X123" s="179">
        <v>9196.078431372549</v>
      </c>
      <c r="Y123" s="180">
        <v>9816.666666666666</v>
      </c>
      <c r="Z123" s="181">
        <v>10594.594594594595</v>
      </c>
    </row>
    <row r="124" spans="1:26" s="4" customFormat="1" ht="27" customHeight="1">
      <c r="A124" s="16"/>
      <c r="B124" s="33" t="s">
        <v>208</v>
      </c>
      <c r="C124" s="34">
        <v>120</v>
      </c>
      <c r="D124" s="139" t="s">
        <v>299</v>
      </c>
      <c r="E124" s="75">
        <v>5</v>
      </c>
      <c r="F124" s="55">
        <v>14</v>
      </c>
      <c r="G124" s="56">
        <v>202</v>
      </c>
      <c r="H124" s="57">
        <v>1346051</v>
      </c>
      <c r="I124" s="60">
        <f t="shared" si="2"/>
        <v>6663.618811881188</v>
      </c>
      <c r="J124" s="56">
        <v>11918</v>
      </c>
      <c r="K124" s="57">
        <v>1346051</v>
      </c>
      <c r="L124" s="60">
        <f t="shared" si="3"/>
        <v>112.9426917267998</v>
      </c>
      <c r="M124" s="29"/>
      <c r="N124" s="55">
        <v>14</v>
      </c>
      <c r="O124" s="56">
        <v>211</v>
      </c>
      <c r="P124" s="57">
        <v>1496499</v>
      </c>
      <c r="Q124" s="60">
        <v>7092.412322274881</v>
      </c>
      <c r="R124" s="56">
        <v>11509.61</v>
      </c>
      <c r="S124" s="57">
        <v>1496499</v>
      </c>
      <c r="T124" s="60">
        <v>130.02169491407614</v>
      </c>
      <c r="U124" s="61"/>
      <c r="V124" s="62"/>
      <c r="W124" s="62"/>
      <c r="X124" s="179">
        <v>4536.585365853659</v>
      </c>
      <c r="Y124" s="180">
        <v>4883.333333333333</v>
      </c>
      <c r="Z124" s="181">
        <v>4917.64705882353</v>
      </c>
    </row>
    <row r="125" spans="1:26" s="4" customFormat="1" ht="27" customHeight="1">
      <c r="A125" s="16"/>
      <c r="B125" s="33" t="s">
        <v>208</v>
      </c>
      <c r="C125" s="34">
        <v>121</v>
      </c>
      <c r="D125" s="139" t="s">
        <v>300</v>
      </c>
      <c r="E125" s="75">
        <v>5</v>
      </c>
      <c r="F125" s="55">
        <v>20</v>
      </c>
      <c r="G125" s="56">
        <v>172</v>
      </c>
      <c r="H125" s="57">
        <v>3156397</v>
      </c>
      <c r="I125" s="60">
        <f t="shared" si="2"/>
        <v>18351.14534883721</v>
      </c>
      <c r="J125" s="56">
        <v>10302</v>
      </c>
      <c r="K125" s="57">
        <v>3156397</v>
      </c>
      <c r="L125" s="60">
        <f t="shared" si="3"/>
        <v>306.38681809357405</v>
      </c>
      <c r="M125" s="29"/>
      <c r="N125" s="55">
        <v>20</v>
      </c>
      <c r="O125" s="56">
        <v>189</v>
      </c>
      <c r="P125" s="57">
        <v>3674625</v>
      </c>
      <c r="Q125" s="60">
        <v>19442.460317460318</v>
      </c>
      <c r="R125" s="56">
        <v>11128</v>
      </c>
      <c r="S125" s="57">
        <v>3674625</v>
      </c>
      <c r="T125" s="60">
        <v>330.2143242271747</v>
      </c>
      <c r="U125" s="61"/>
      <c r="V125" s="62"/>
      <c r="W125" s="62"/>
      <c r="X125" s="179">
        <v>20910.783333333333</v>
      </c>
      <c r="Y125" s="180">
        <v>19010.416666666668</v>
      </c>
      <c r="Z125" s="181">
        <v>19125</v>
      </c>
    </row>
    <row r="126" spans="1:26" s="4" customFormat="1" ht="27" customHeight="1">
      <c r="A126" s="16"/>
      <c r="B126" s="33" t="s">
        <v>208</v>
      </c>
      <c r="C126" s="34">
        <v>122</v>
      </c>
      <c r="D126" s="139" t="s">
        <v>301</v>
      </c>
      <c r="E126" s="75">
        <v>5</v>
      </c>
      <c r="F126" s="55">
        <v>20</v>
      </c>
      <c r="G126" s="56">
        <v>162</v>
      </c>
      <c r="H126" s="57">
        <v>1761486</v>
      </c>
      <c r="I126" s="60">
        <f t="shared" si="2"/>
        <v>10873.37037037037</v>
      </c>
      <c r="J126" s="56">
        <v>12941</v>
      </c>
      <c r="K126" s="57">
        <v>1761486</v>
      </c>
      <c r="L126" s="60">
        <f t="shared" si="3"/>
        <v>136.11668340931922</v>
      </c>
      <c r="M126" s="29"/>
      <c r="N126" s="55">
        <v>20</v>
      </c>
      <c r="O126" s="56">
        <v>219</v>
      </c>
      <c r="P126" s="57">
        <v>2459253</v>
      </c>
      <c r="Q126" s="60">
        <v>11229.465753424658</v>
      </c>
      <c r="R126" s="56">
        <v>17888</v>
      </c>
      <c r="S126" s="57">
        <v>2459253</v>
      </c>
      <c r="T126" s="60">
        <v>137.48060152057246</v>
      </c>
      <c r="U126" s="61"/>
      <c r="V126" s="62"/>
      <c r="W126" s="62"/>
      <c r="X126" s="179">
        <v>12266.666666666666</v>
      </c>
      <c r="Y126" s="180">
        <v>15000</v>
      </c>
      <c r="Z126" s="181">
        <v>16000</v>
      </c>
    </row>
    <row r="127" spans="1:26" s="4" customFormat="1" ht="27" customHeight="1">
      <c r="A127" s="16"/>
      <c r="B127" s="33" t="s">
        <v>208</v>
      </c>
      <c r="C127" s="34">
        <v>123</v>
      </c>
      <c r="D127" s="139" t="s">
        <v>302</v>
      </c>
      <c r="E127" s="75">
        <v>2</v>
      </c>
      <c r="F127" s="55">
        <v>10</v>
      </c>
      <c r="G127" s="56">
        <v>137</v>
      </c>
      <c r="H127" s="57">
        <v>1018900</v>
      </c>
      <c r="I127" s="60">
        <f t="shared" si="2"/>
        <v>7437.226277372263</v>
      </c>
      <c r="J127" s="56">
        <v>16722</v>
      </c>
      <c r="K127" s="57">
        <v>1018900</v>
      </c>
      <c r="L127" s="60">
        <f t="shared" si="3"/>
        <v>60.9317067336443</v>
      </c>
      <c r="M127" s="29"/>
      <c r="N127" s="55">
        <v>10</v>
      </c>
      <c r="O127" s="56">
        <v>126</v>
      </c>
      <c r="P127" s="57">
        <v>943930</v>
      </c>
      <c r="Q127" s="60">
        <v>7491.507936507936</v>
      </c>
      <c r="R127" s="56">
        <v>15402</v>
      </c>
      <c r="S127" s="57">
        <v>943930</v>
      </c>
      <c r="T127" s="60">
        <v>61.28619659784444</v>
      </c>
      <c r="U127" s="61"/>
      <c r="V127" s="62"/>
      <c r="W127" s="62"/>
      <c r="X127" s="179">
        <v>6928.430555555556</v>
      </c>
      <c r="Y127" s="180">
        <v>6836.441666666667</v>
      </c>
      <c r="Z127" s="181">
        <v>7308.333333333333</v>
      </c>
    </row>
    <row r="128" spans="1:26" s="4" customFormat="1" ht="27" customHeight="1">
      <c r="A128" s="16"/>
      <c r="B128" s="33" t="s">
        <v>208</v>
      </c>
      <c r="C128" s="34">
        <v>124</v>
      </c>
      <c r="D128" s="139" t="s">
        <v>303</v>
      </c>
      <c r="E128" s="75">
        <v>2</v>
      </c>
      <c r="F128" s="55">
        <v>20</v>
      </c>
      <c r="G128" s="56">
        <v>228</v>
      </c>
      <c r="H128" s="57">
        <v>1316105</v>
      </c>
      <c r="I128" s="60">
        <f t="shared" si="2"/>
        <v>5772.390350877193</v>
      </c>
      <c r="J128" s="56">
        <v>23856</v>
      </c>
      <c r="K128" s="57">
        <v>1316105</v>
      </c>
      <c r="L128" s="60">
        <f t="shared" si="3"/>
        <v>55.16872065727699</v>
      </c>
      <c r="M128" s="29"/>
      <c r="N128" s="55">
        <v>20</v>
      </c>
      <c r="O128" s="56">
        <v>216</v>
      </c>
      <c r="P128" s="57">
        <v>1187607</v>
      </c>
      <c r="Q128" s="60">
        <v>5498.180555555556</v>
      </c>
      <c r="R128" s="56">
        <v>72252</v>
      </c>
      <c r="S128" s="57">
        <v>1187607</v>
      </c>
      <c r="T128" s="60">
        <v>16.437012124231856</v>
      </c>
      <c r="U128" s="61"/>
      <c r="V128" s="62"/>
      <c r="W128" s="62"/>
      <c r="X128" s="179">
        <v>5636.574074074074</v>
      </c>
      <c r="Y128" s="180">
        <v>5775.462962962963</v>
      </c>
      <c r="Z128" s="181">
        <v>5776.263888888889</v>
      </c>
    </row>
    <row r="129" spans="1:26" s="4" customFormat="1" ht="27" customHeight="1">
      <c r="A129" s="16"/>
      <c r="B129" s="33" t="s">
        <v>208</v>
      </c>
      <c r="C129" s="34">
        <v>125</v>
      </c>
      <c r="D129" s="139" t="s">
        <v>304</v>
      </c>
      <c r="E129" s="75">
        <v>2</v>
      </c>
      <c r="F129" s="55">
        <v>25</v>
      </c>
      <c r="G129" s="56">
        <v>238</v>
      </c>
      <c r="H129" s="57">
        <v>2320550</v>
      </c>
      <c r="I129" s="60">
        <f t="shared" si="2"/>
        <v>9750.210084033613</v>
      </c>
      <c r="J129" s="56">
        <v>22311</v>
      </c>
      <c r="K129" s="57">
        <v>2320550</v>
      </c>
      <c r="L129" s="60">
        <f t="shared" si="3"/>
        <v>104.00923311371072</v>
      </c>
      <c r="M129" s="29"/>
      <c r="N129" s="55">
        <v>25</v>
      </c>
      <c r="O129" s="56">
        <v>243</v>
      </c>
      <c r="P129" s="57">
        <v>2530650</v>
      </c>
      <c r="Q129" s="60">
        <v>10414.197530864198</v>
      </c>
      <c r="R129" s="56">
        <v>21235</v>
      </c>
      <c r="S129" s="57">
        <v>2530650</v>
      </c>
      <c r="T129" s="60">
        <v>119.17353425947728</v>
      </c>
      <c r="U129" s="61"/>
      <c r="V129" s="62"/>
      <c r="W129" s="62"/>
      <c r="X129" s="179">
        <v>10912.698412698413</v>
      </c>
      <c r="Y129" s="180">
        <v>9711.9341563786</v>
      </c>
      <c r="Z129" s="181">
        <v>10207.738095238095</v>
      </c>
    </row>
    <row r="130" spans="1:26" s="4" customFormat="1" ht="27" customHeight="1">
      <c r="A130" s="16"/>
      <c r="B130" s="33" t="s">
        <v>208</v>
      </c>
      <c r="C130" s="34">
        <v>126</v>
      </c>
      <c r="D130" s="139" t="s">
        <v>305</v>
      </c>
      <c r="E130" s="75">
        <v>5</v>
      </c>
      <c r="F130" s="55">
        <v>14</v>
      </c>
      <c r="G130" s="56">
        <v>226</v>
      </c>
      <c r="H130" s="57">
        <v>1405735</v>
      </c>
      <c r="I130" s="60">
        <f t="shared" si="2"/>
        <v>6220.066371681416</v>
      </c>
      <c r="J130" s="56">
        <v>10880</v>
      </c>
      <c r="K130" s="57">
        <v>1405735</v>
      </c>
      <c r="L130" s="60">
        <f t="shared" si="3"/>
        <v>129.20358455882354</v>
      </c>
      <c r="M130" s="29"/>
      <c r="N130" s="55">
        <v>14</v>
      </c>
      <c r="O130" s="56">
        <v>227</v>
      </c>
      <c r="P130" s="57">
        <v>1561100</v>
      </c>
      <c r="Q130" s="60">
        <v>6877.092511013216</v>
      </c>
      <c r="R130" s="56">
        <v>11024</v>
      </c>
      <c r="S130" s="57">
        <v>1561100</v>
      </c>
      <c r="T130" s="60">
        <v>141.60921625544267</v>
      </c>
      <c r="U130" s="61"/>
      <c r="V130" s="62"/>
      <c r="W130" s="62"/>
      <c r="X130" s="179">
        <v>6960</v>
      </c>
      <c r="Y130" s="180">
        <v>7440</v>
      </c>
      <c r="Z130" s="181">
        <v>7808.0192307692305</v>
      </c>
    </row>
    <row r="131" spans="1:26" s="4" customFormat="1" ht="27" customHeight="1">
      <c r="A131" s="16"/>
      <c r="B131" s="33" t="s">
        <v>208</v>
      </c>
      <c r="C131" s="34">
        <v>127</v>
      </c>
      <c r="D131" s="139" t="s">
        <v>306</v>
      </c>
      <c r="E131" s="75">
        <v>2</v>
      </c>
      <c r="F131" s="55">
        <v>25</v>
      </c>
      <c r="G131" s="56">
        <v>228</v>
      </c>
      <c r="H131" s="57">
        <v>3200862</v>
      </c>
      <c r="I131" s="60">
        <f t="shared" si="2"/>
        <v>14038.868421052632</v>
      </c>
      <c r="J131" s="56">
        <v>27018</v>
      </c>
      <c r="K131" s="57">
        <v>3200862</v>
      </c>
      <c r="L131" s="60">
        <f t="shared" si="3"/>
        <v>118.47146346879858</v>
      </c>
      <c r="M131" s="29"/>
      <c r="N131" s="55">
        <v>25</v>
      </c>
      <c r="O131" s="56">
        <v>238</v>
      </c>
      <c r="P131" s="57">
        <v>3480687</v>
      </c>
      <c r="Q131" s="60">
        <v>14624.735294117647</v>
      </c>
      <c r="R131" s="56">
        <v>28020</v>
      </c>
      <c r="S131" s="57">
        <v>3480687</v>
      </c>
      <c r="T131" s="60">
        <v>124.22152034261242</v>
      </c>
      <c r="U131" s="61"/>
      <c r="V131" s="62"/>
      <c r="W131" s="62"/>
      <c r="X131" s="179">
        <v>14000</v>
      </c>
      <c r="Y131" s="180">
        <v>14500</v>
      </c>
      <c r="Z131" s="181">
        <v>15000</v>
      </c>
    </row>
    <row r="132" spans="1:26" s="4" customFormat="1" ht="27" customHeight="1">
      <c r="A132" s="16"/>
      <c r="B132" s="33" t="s">
        <v>208</v>
      </c>
      <c r="C132" s="34">
        <v>128</v>
      </c>
      <c r="D132" s="139" t="s">
        <v>307</v>
      </c>
      <c r="E132" s="75">
        <v>2</v>
      </c>
      <c r="F132" s="55">
        <v>20</v>
      </c>
      <c r="G132" s="56">
        <v>404</v>
      </c>
      <c r="H132" s="57">
        <v>6331415</v>
      </c>
      <c r="I132" s="60">
        <f t="shared" si="2"/>
        <v>15671.819306930693</v>
      </c>
      <c r="J132" s="56">
        <v>14052.5</v>
      </c>
      <c r="K132" s="57">
        <v>6331415</v>
      </c>
      <c r="L132" s="60">
        <f t="shared" si="3"/>
        <v>450.5543497598292</v>
      </c>
      <c r="M132" s="29"/>
      <c r="N132" s="55">
        <v>20</v>
      </c>
      <c r="O132" s="56">
        <v>415</v>
      </c>
      <c r="P132" s="57">
        <v>6297713</v>
      </c>
      <c r="Q132" s="60">
        <v>15175.21204819277</v>
      </c>
      <c r="R132" s="56">
        <v>13704.5</v>
      </c>
      <c r="S132" s="57">
        <v>6297713</v>
      </c>
      <c r="T132" s="60">
        <v>459.5361377649677</v>
      </c>
      <c r="U132" s="61"/>
      <c r="V132" s="62"/>
      <c r="W132" s="62"/>
      <c r="X132" s="179">
        <v>17500</v>
      </c>
      <c r="Y132" s="180">
        <v>17000</v>
      </c>
      <c r="Z132" s="181">
        <v>17050</v>
      </c>
    </row>
    <row r="133" spans="1:26" s="4" customFormat="1" ht="27" customHeight="1">
      <c r="A133" s="16"/>
      <c r="B133" s="33" t="s">
        <v>208</v>
      </c>
      <c r="C133" s="34">
        <v>129</v>
      </c>
      <c r="D133" s="139" t="s">
        <v>308</v>
      </c>
      <c r="E133" s="75">
        <v>5</v>
      </c>
      <c r="F133" s="55">
        <v>20</v>
      </c>
      <c r="G133" s="56">
        <v>229</v>
      </c>
      <c r="H133" s="57">
        <v>7357042</v>
      </c>
      <c r="I133" s="60">
        <f aca="true" t="shared" si="4" ref="I133:I196">IF(AND(G133&gt;0,H133&gt;0),H133/G133,0)</f>
        <v>32126.82096069869</v>
      </c>
      <c r="J133" s="56">
        <v>24395</v>
      </c>
      <c r="K133" s="57">
        <v>7357042</v>
      </c>
      <c r="L133" s="60">
        <f aca="true" t="shared" si="5" ref="L133:L196">IF(AND(J133&gt;0,K133&gt;0),K133/J133,0)</f>
        <v>301.5799139167862</v>
      </c>
      <c r="M133" s="29"/>
      <c r="N133" s="55">
        <v>20</v>
      </c>
      <c r="O133" s="56">
        <v>240</v>
      </c>
      <c r="P133" s="57">
        <v>8331303</v>
      </c>
      <c r="Q133" s="60">
        <v>34713.7625</v>
      </c>
      <c r="R133" s="56">
        <v>23242</v>
      </c>
      <c r="S133" s="57">
        <v>8331303</v>
      </c>
      <c r="T133" s="60">
        <v>358.45895361844936</v>
      </c>
      <c r="U133" s="61"/>
      <c r="V133" s="62"/>
      <c r="W133" s="62"/>
      <c r="X133" s="179">
        <v>31034.48275862069</v>
      </c>
      <c r="Y133" s="180">
        <v>32758.620689655174</v>
      </c>
      <c r="Z133" s="181">
        <v>34482.75862068965</v>
      </c>
    </row>
    <row r="134" spans="1:26" s="4" customFormat="1" ht="27" customHeight="1">
      <c r="A134" s="16"/>
      <c r="B134" s="33" t="s">
        <v>208</v>
      </c>
      <c r="C134" s="34">
        <v>130</v>
      </c>
      <c r="D134" s="139" t="s">
        <v>309</v>
      </c>
      <c r="E134" s="75"/>
      <c r="F134" s="55"/>
      <c r="G134" s="56"/>
      <c r="H134" s="57"/>
      <c r="I134" s="60">
        <f t="shared" si="4"/>
        <v>0</v>
      </c>
      <c r="J134" s="56"/>
      <c r="K134" s="57"/>
      <c r="L134" s="60">
        <f t="shared" si="5"/>
        <v>0</v>
      </c>
      <c r="M134" s="29"/>
      <c r="N134" s="201"/>
      <c r="O134" s="58"/>
      <c r="P134" s="59"/>
      <c r="Q134" s="60">
        <f>-SUM(O134:P134)</f>
        <v>0</v>
      </c>
      <c r="R134" s="58"/>
      <c r="S134" s="59"/>
      <c r="T134" s="60">
        <f>-SUM(R134:S134)</f>
        <v>0</v>
      </c>
      <c r="U134" s="61"/>
      <c r="V134" s="63" t="s">
        <v>187</v>
      </c>
      <c r="W134" s="63" t="s">
        <v>261</v>
      </c>
      <c r="X134" s="179" t="s">
        <v>362</v>
      </c>
      <c r="Y134" s="180" t="s">
        <v>364</v>
      </c>
      <c r="Z134" s="181" t="s">
        <v>362</v>
      </c>
    </row>
    <row r="135" spans="1:26" s="4" customFormat="1" ht="27" customHeight="1">
      <c r="A135" s="16"/>
      <c r="B135" s="33" t="s">
        <v>208</v>
      </c>
      <c r="C135" s="34">
        <v>131</v>
      </c>
      <c r="D135" s="139" t="s">
        <v>126</v>
      </c>
      <c r="E135" s="75">
        <v>2</v>
      </c>
      <c r="F135" s="55">
        <v>40</v>
      </c>
      <c r="G135" s="56">
        <v>451</v>
      </c>
      <c r="H135" s="57">
        <v>4086032</v>
      </c>
      <c r="I135" s="60">
        <f t="shared" si="4"/>
        <v>9059.937915742794</v>
      </c>
      <c r="J135" s="56">
        <v>22642</v>
      </c>
      <c r="K135" s="57">
        <v>4086032</v>
      </c>
      <c r="L135" s="60">
        <f t="shared" si="5"/>
        <v>180.46250331242823</v>
      </c>
      <c r="M135" s="29"/>
      <c r="N135" s="55">
        <v>40</v>
      </c>
      <c r="O135" s="56">
        <v>421</v>
      </c>
      <c r="P135" s="57">
        <v>3170350</v>
      </c>
      <c r="Q135" s="60">
        <v>7530.522565320665</v>
      </c>
      <c r="R135" s="56">
        <v>43740</v>
      </c>
      <c r="S135" s="57">
        <v>3170350</v>
      </c>
      <c r="T135" s="60">
        <v>72.4817101051669</v>
      </c>
      <c r="U135" s="61"/>
      <c r="V135" s="62"/>
      <c r="W135" s="62"/>
      <c r="X135" s="179">
        <v>6142.64705882353</v>
      </c>
      <c r="Y135" s="180">
        <v>6190.476190476191</v>
      </c>
      <c r="Z135" s="181">
        <v>6182.87037037037</v>
      </c>
    </row>
    <row r="136" spans="1:26" s="4" customFormat="1" ht="27" customHeight="1">
      <c r="A136" s="16"/>
      <c r="B136" s="33" t="s">
        <v>208</v>
      </c>
      <c r="C136" s="34">
        <v>132</v>
      </c>
      <c r="D136" s="139" t="s">
        <v>310</v>
      </c>
      <c r="E136" s="75">
        <v>2</v>
      </c>
      <c r="F136" s="55">
        <v>30</v>
      </c>
      <c r="G136" s="56">
        <v>328</v>
      </c>
      <c r="H136" s="57">
        <v>2176320</v>
      </c>
      <c r="I136" s="60">
        <f t="shared" si="4"/>
        <v>6635.121951219512</v>
      </c>
      <c r="J136" s="56">
        <v>34686</v>
      </c>
      <c r="K136" s="57">
        <v>2176320</v>
      </c>
      <c r="L136" s="60">
        <f t="shared" si="5"/>
        <v>62.743469987891366</v>
      </c>
      <c r="M136" s="29"/>
      <c r="N136" s="55">
        <v>30</v>
      </c>
      <c r="O136" s="56">
        <v>306</v>
      </c>
      <c r="P136" s="57">
        <v>2980484</v>
      </c>
      <c r="Q136" s="60">
        <v>9740.143790849674</v>
      </c>
      <c r="R136" s="56">
        <v>30187</v>
      </c>
      <c r="S136" s="57">
        <v>2980484</v>
      </c>
      <c r="T136" s="60">
        <v>98.73402458011726</v>
      </c>
      <c r="U136" s="61"/>
      <c r="V136" s="62"/>
      <c r="W136" s="62"/>
      <c r="X136" s="179">
        <v>6526.5625</v>
      </c>
      <c r="Y136" s="180">
        <v>6218.75</v>
      </c>
      <c r="Z136" s="181">
        <v>6944.375</v>
      </c>
    </row>
    <row r="137" spans="1:26" s="4" customFormat="1" ht="27" customHeight="1">
      <c r="A137" s="16"/>
      <c r="B137" s="33" t="s">
        <v>208</v>
      </c>
      <c r="C137" s="34">
        <v>133</v>
      </c>
      <c r="D137" s="139" t="s">
        <v>311</v>
      </c>
      <c r="E137" s="75">
        <v>5</v>
      </c>
      <c r="F137" s="55">
        <v>0</v>
      </c>
      <c r="G137" s="56">
        <v>158</v>
      </c>
      <c r="H137" s="57">
        <v>734235</v>
      </c>
      <c r="I137" s="60">
        <f t="shared" si="4"/>
        <v>4647.056962025316</v>
      </c>
      <c r="J137" s="56">
        <v>10597</v>
      </c>
      <c r="K137" s="57">
        <v>734235</v>
      </c>
      <c r="L137" s="60">
        <f t="shared" si="5"/>
        <v>69.28706237614419</v>
      </c>
      <c r="M137" s="29"/>
      <c r="N137" s="55">
        <v>20</v>
      </c>
      <c r="O137" s="56">
        <v>180</v>
      </c>
      <c r="P137" s="57">
        <v>761150</v>
      </c>
      <c r="Q137" s="60">
        <v>4228.611111111111</v>
      </c>
      <c r="R137" s="56">
        <v>11983.5</v>
      </c>
      <c r="S137" s="57">
        <v>761150</v>
      </c>
      <c r="T137" s="60">
        <v>63.51650185671966</v>
      </c>
      <c r="U137" s="61"/>
      <c r="V137" s="62"/>
      <c r="W137" s="62"/>
      <c r="X137" s="179">
        <v>5842.758620689655</v>
      </c>
      <c r="Y137" s="180">
        <v>8622.611111111111</v>
      </c>
      <c r="Z137" s="181">
        <v>10122.019607843138</v>
      </c>
    </row>
    <row r="138" spans="1:26" s="4" customFormat="1" ht="27" customHeight="1">
      <c r="A138" s="16"/>
      <c r="B138" s="33" t="s">
        <v>208</v>
      </c>
      <c r="C138" s="34">
        <v>134</v>
      </c>
      <c r="D138" s="139" t="s">
        <v>312</v>
      </c>
      <c r="E138" s="75">
        <v>2</v>
      </c>
      <c r="F138" s="55">
        <v>20</v>
      </c>
      <c r="G138" s="56">
        <v>237</v>
      </c>
      <c r="H138" s="57">
        <v>2968435</v>
      </c>
      <c r="I138" s="60">
        <f t="shared" si="4"/>
        <v>12525.042194092826</v>
      </c>
      <c r="J138" s="56">
        <v>19780.15</v>
      </c>
      <c r="K138" s="57">
        <v>2968435</v>
      </c>
      <c r="L138" s="60">
        <f t="shared" si="5"/>
        <v>150.07140997414072</v>
      </c>
      <c r="M138" s="29"/>
      <c r="N138" s="55">
        <v>20</v>
      </c>
      <c r="O138" s="56">
        <v>240</v>
      </c>
      <c r="P138" s="57">
        <v>3149132</v>
      </c>
      <c r="Q138" s="60">
        <v>13121.383333333333</v>
      </c>
      <c r="R138" s="56">
        <v>19535</v>
      </c>
      <c r="S138" s="57">
        <v>3149132</v>
      </c>
      <c r="T138" s="60">
        <v>161.20460711543384</v>
      </c>
      <c r="U138" s="61"/>
      <c r="V138" s="62"/>
      <c r="W138" s="62"/>
      <c r="X138" s="179">
        <v>14552.631578947368</v>
      </c>
      <c r="Y138" s="180">
        <v>14703.157894736842</v>
      </c>
      <c r="Z138" s="181">
        <v>14805.263157894737</v>
      </c>
    </row>
    <row r="139" spans="1:26" s="4" customFormat="1" ht="27" customHeight="1">
      <c r="A139" s="16"/>
      <c r="B139" s="33" t="s">
        <v>208</v>
      </c>
      <c r="C139" s="34">
        <v>135</v>
      </c>
      <c r="D139" s="139" t="s">
        <v>313</v>
      </c>
      <c r="E139" s="75">
        <v>5</v>
      </c>
      <c r="F139" s="55">
        <v>10</v>
      </c>
      <c r="G139" s="56">
        <v>111</v>
      </c>
      <c r="H139" s="57">
        <v>889000</v>
      </c>
      <c r="I139" s="60">
        <f t="shared" si="4"/>
        <v>8009.009009009009</v>
      </c>
      <c r="J139" s="56">
        <v>13140</v>
      </c>
      <c r="K139" s="57">
        <v>889000</v>
      </c>
      <c r="L139" s="60">
        <f t="shared" si="5"/>
        <v>67.65601217656013</v>
      </c>
      <c r="M139" s="29"/>
      <c r="N139" s="55">
        <v>10</v>
      </c>
      <c r="O139" s="56">
        <v>108</v>
      </c>
      <c r="P139" s="57">
        <v>907000</v>
      </c>
      <c r="Q139" s="60">
        <v>8398.148148148148</v>
      </c>
      <c r="R139" s="56">
        <v>13464</v>
      </c>
      <c r="S139" s="57">
        <v>907000</v>
      </c>
      <c r="T139" s="60">
        <v>67.3648247177659</v>
      </c>
      <c r="U139" s="61"/>
      <c r="V139" s="62"/>
      <c r="W139" s="62"/>
      <c r="X139" s="179">
        <v>9120.37037037037</v>
      </c>
      <c r="Y139" s="180">
        <v>8495.37037037037</v>
      </c>
      <c r="Z139" s="181">
        <v>8750</v>
      </c>
    </row>
    <row r="140" spans="1:26" s="4" customFormat="1" ht="27" customHeight="1">
      <c r="A140" s="16"/>
      <c r="B140" s="33" t="s">
        <v>208</v>
      </c>
      <c r="C140" s="34">
        <v>136</v>
      </c>
      <c r="D140" s="139" t="s">
        <v>314</v>
      </c>
      <c r="E140" s="75">
        <v>5</v>
      </c>
      <c r="F140" s="55">
        <v>20</v>
      </c>
      <c r="G140" s="56">
        <v>168</v>
      </c>
      <c r="H140" s="57">
        <v>892365</v>
      </c>
      <c r="I140" s="60">
        <f t="shared" si="4"/>
        <v>5311.696428571428</v>
      </c>
      <c r="J140" s="56">
        <v>14044.8</v>
      </c>
      <c r="K140" s="57">
        <v>892365</v>
      </c>
      <c r="L140" s="60">
        <f t="shared" si="5"/>
        <v>63.537038619275464</v>
      </c>
      <c r="M140" s="29"/>
      <c r="N140" s="55">
        <v>20</v>
      </c>
      <c r="O140" s="56">
        <v>162</v>
      </c>
      <c r="P140" s="57">
        <v>1423580</v>
      </c>
      <c r="Q140" s="60">
        <v>8787.530864197532</v>
      </c>
      <c r="R140" s="56">
        <v>12612</v>
      </c>
      <c r="S140" s="57">
        <v>1423580</v>
      </c>
      <c r="T140" s="60">
        <v>112.87503964478275</v>
      </c>
      <c r="U140" s="61"/>
      <c r="V140" s="62"/>
      <c r="W140" s="62"/>
      <c r="X140" s="179">
        <v>5000</v>
      </c>
      <c r="Y140" s="180">
        <v>7000</v>
      </c>
      <c r="Z140" s="181">
        <v>8316.354166666666</v>
      </c>
    </row>
    <row r="141" spans="1:26" s="4" customFormat="1" ht="27" customHeight="1">
      <c r="A141" s="16"/>
      <c r="B141" s="33" t="s">
        <v>208</v>
      </c>
      <c r="C141" s="34">
        <v>137</v>
      </c>
      <c r="D141" s="139" t="s">
        <v>315</v>
      </c>
      <c r="E141" s="75">
        <v>2</v>
      </c>
      <c r="F141" s="55">
        <v>20</v>
      </c>
      <c r="G141" s="56">
        <v>210</v>
      </c>
      <c r="H141" s="57">
        <v>1535200</v>
      </c>
      <c r="I141" s="60">
        <f t="shared" si="4"/>
        <v>7310.476190476191</v>
      </c>
      <c r="J141" s="56">
        <v>14430</v>
      </c>
      <c r="K141" s="57">
        <v>1535200</v>
      </c>
      <c r="L141" s="60">
        <f t="shared" si="5"/>
        <v>106.38946638946639</v>
      </c>
      <c r="M141" s="29"/>
      <c r="N141" s="55">
        <v>20</v>
      </c>
      <c r="O141" s="56">
        <v>222</v>
      </c>
      <c r="P141" s="57">
        <v>1616800</v>
      </c>
      <c r="Q141" s="60">
        <v>7282.882882882883</v>
      </c>
      <c r="R141" s="56">
        <v>15075</v>
      </c>
      <c r="S141" s="57">
        <v>1616800</v>
      </c>
      <c r="T141" s="60">
        <v>107.25041459369818</v>
      </c>
      <c r="U141" s="61"/>
      <c r="V141" s="62"/>
      <c r="W141" s="62"/>
      <c r="X141" s="179">
        <v>6136.170212765957</v>
      </c>
      <c r="Y141" s="180">
        <v>6493.617021276596</v>
      </c>
      <c r="Z141" s="181">
        <v>6883.404255319149</v>
      </c>
    </row>
    <row r="142" spans="1:26" s="4" customFormat="1" ht="27" customHeight="1">
      <c r="A142" s="16"/>
      <c r="B142" s="33" t="s">
        <v>208</v>
      </c>
      <c r="C142" s="34">
        <v>138</v>
      </c>
      <c r="D142" s="139" t="s">
        <v>316</v>
      </c>
      <c r="E142" s="75">
        <v>5</v>
      </c>
      <c r="F142" s="55">
        <v>20</v>
      </c>
      <c r="G142" s="56">
        <v>242</v>
      </c>
      <c r="H142" s="57">
        <v>1310373</v>
      </c>
      <c r="I142" s="60">
        <f t="shared" si="4"/>
        <v>5414.764462809917</v>
      </c>
      <c r="J142" s="56">
        <v>6390.85</v>
      </c>
      <c r="K142" s="57">
        <v>1310373</v>
      </c>
      <c r="L142" s="60">
        <f t="shared" si="5"/>
        <v>205.03892283499064</v>
      </c>
      <c r="M142" s="29"/>
      <c r="N142" s="55">
        <v>20</v>
      </c>
      <c r="O142" s="56">
        <v>261</v>
      </c>
      <c r="P142" s="57">
        <v>1330760</v>
      </c>
      <c r="Q142" s="60">
        <v>5098.697318007663</v>
      </c>
      <c r="R142" s="56">
        <v>7605</v>
      </c>
      <c r="S142" s="57">
        <v>1330760</v>
      </c>
      <c r="T142" s="60">
        <v>174.98487836949374</v>
      </c>
      <c r="U142" s="61"/>
      <c r="V142" s="62"/>
      <c r="W142" s="62"/>
      <c r="X142" s="179">
        <v>5398.888888888889</v>
      </c>
      <c r="Y142" s="180">
        <v>5471.8</v>
      </c>
      <c r="Z142" s="181">
        <v>5581.462068965518</v>
      </c>
    </row>
    <row r="143" spans="1:26" s="4" customFormat="1" ht="27" customHeight="1">
      <c r="A143" s="16"/>
      <c r="B143" s="33" t="s">
        <v>208</v>
      </c>
      <c r="C143" s="34">
        <v>139</v>
      </c>
      <c r="D143" s="139" t="s">
        <v>317</v>
      </c>
      <c r="E143" s="75">
        <v>5</v>
      </c>
      <c r="F143" s="55">
        <v>20</v>
      </c>
      <c r="G143" s="56">
        <v>228</v>
      </c>
      <c r="H143" s="57">
        <v>1550480</v>
      </c>
      <c r="I143" s="60">
        <f t="shared" si="4"/>
        <v>6800.350877192983</v>
      </c>
      <c r="J143" s="56">
        <v>9367</v>
      </c>
      <c r="K143" s="57">
        <v>1550480</v>
      </c>
      <c r="L143" s="60">
        <f t="shared" si="5"/>
        <v>165.52578200064053</v>
      </c>
      <c r="M143" s="29"/>
      <c r="N143" s="55">
        <v>20</v>
      </c>
      <c r="O143" s="56">
        <v>249</v>
      </c>
      <c r="P143" s="57">
        <v>1175275</v>
      </c>
      <c r="Q143" s="60">
        <v>4719.979919678715</v>
      </c>
      <c r="R143" s="56">
        <v>11102</v>
      </c>
      <c r="S143" s="57">
        <v>1175275</v>
      </c>
      <c r="T143" s="60">
        <v>105.86155647631057</v>
      </c>
      <c r="U143" s="61"/>
      <c r="V143" s="62"/>
      <c r="W143" s="62"/>
      <c r="X143" s="179">
        <v>6406.488549618321</v>
      </c>
      <c r="Y143" s="180">
        <v>7391.304347826087</v>
      </c>
      <c r="Z143" s="181">
        <v>7659.574468085107</v>
      </c>
    </row>
    <row r="144" spans="1:26" s="4" customFormat="1" ht="27" customHeight="1">
      <c r="A144" s="16"/>
      <c r="B144" s="33" t="s">
        <v>208</v>
      </c>
      <c r="C144" s="34">
        <v>140</v>
      </c>
      <c r="D144" s="139" t="s">
        <v>318</v>
      </c>
      <c r="E144" s="75">
        <v>5</v>
      </c>
      <c r="F144" s="55">
        <v>20</v>
      </c>
      <c r="G144" s="56">
        <v>62</v>
      </c>
      <c r="H144" s="57">
        <v>1573000</v>
      </c>
      <c r="I144" s="60">
        <f t="shared" si="4"/>
        <v>25370.967741935485</v>
      </c>
      <c r="J144" s="56">
        <v>8526</v>
      </c>
      <c r="K144" s="57">
        <v>1573000</v>
      </c>
      <c r="L144" s="60">
        <f t="shared" si="5"/>
        <v>184.49448745015246</v>
      </c>
      <c r="M144" s="29"/>
      <c r="N144" s="55">
        <v>20</v>
      </c>
      <c r="O144" s="56">
        <v>54</v>
      </c>
      <c r="P144" s="57">
        <v>1332850</v>
      </c>
      <c r="Q144" s="60">
        <v>24682.40740740741</v>
      </c>
      <c r="R144" s="56">
        <v>6930</v>
      </c>
      <c r="S144" s="57">
        <v>1332850</v>
      </c>
      <c r="T144" s="60">
        <v>192.33044733044733</v>
      </c>
      <c r="U144" s="61"/>
      <c r="V144" s="62"/>
      <c r="W144" s="62"/>
      <c r="X144" s="179">
        <v>23055.555555555555</v>
      </c>
      <c r="Y144" s="180">
        <v>23604.166666666668</v>
      </c>
      <c r="Z144" s="181">
        <v>24791.666666666668</v>
      </c>
    </row>
    <row r="145" spans="1:26" s="4" customFormat="1" ht="27" customHeight="1">
      <c r="A145" s="16"/>
      <c r="B145" s="33" t="s">
        <v>208</v>
      </c>
      <c r="C145" s="34">
        <v>141</v>
      </c>
      <c r="D145" s="138" t="s">
        <v>127</v>
      </c>
      <c r="E145" s="75">
        <v>2</v>
      </c>
      <c r="F145" s="55">
        <v>30</v>
      </c>
      <c r="G145" s="56">
        <v>288</v>
      </c>
      <c r="H145" s="57">
        <v>3493182</v>
      </c>
      <c r="I145" s="60">
        <f t="shared" si="4"/>
        <v>12129.104166666666</v>
      </c>
      <c r="J145" s="56">
        <v>21928</v>
      </c>
      <c r="K145" s="57">
        <v>3493182</v>
      </c>
      <c r="L145" s="60">
        <f t="shared" si="5"/>
        <v>159.30235315578255</v>
      </c>
      <c r="M145" s="29"/>
      <c r="N145" s="55">
        <v>30</v>
      </c>
      <c r="O145" s="56">
        <v>279</v>
      </c>
      <c r="P145" s="57">
        <v>3804000</v>
      </c>
      <c r="Q145" s="60">
        <v>13634.408602150537</v>
      </c>
      <c r="R145" s="56">
        <v>21368</v>
      </c>
      <c r="S145" s="57">
        <v>3804000</v>
      </c>
      <c r="T145" s="60">
        <v>178.02321228004493</v>
      </c>
      <c r="U145" s="61"/>
      <c r="V145" s="62"/>
      <c r="W145" s="62"/>
      <c r="X145" s="179">
        <v>11438.59649122807</v>
      </c>
      <c r="Y145" s="180">
        <v>13893.992932862191</v>
      </c>
      <c r="Z145" s="181">
        <v>14678.57142857143</v>
      </c>
    </row>
    <row r="146" spans="1:26" s="4" customFormat="1" ht="27" customHeight="1">
      <c r="A146" s="16"/>
      <c r="B146" s="33" t="s">
        <v>208</v>
      </c>
      <c r="C146" s="34">
        <v>142</v>
      </c>
      <c r="D146" s="138" t="s">
        <v>128</v>
      </c>
      <c r="E146" s="75">
        <v>2</v>
      </c>
      <c r="F146" s="55">
        <v>20</v>
      </c>
      <c r="G146" s="56">
        <v>346</v>
      </c>
      <c r="H146" s="57">
        <v>3432118</v>
      </c>
      <c r="I146" s="60">
        <f t="shared" si="4"/>
        <v>9919.416184971098</v>
      </c>
      <c r="J146" s="56">
        <v>27403</v>
      </c>
      <c r="K146" s="57">
        <v>3432118</v>
      </c>
      <c r="L146" s="60">
        <f t="shared" si="5"/>
        <v>125.24606794876473</v>
      </c>
      <c r="M146" s="29"/>
      <c r="N146" s="55">
        <v>20</v>
      </c>
      <c r="O146" s="56">
        <v>336</v>
      </c>
      <c r="P146" s="57">
        <v>3479397</v>
      </c>
      <c r="Q146" s="60">
        <v>10355.348214285714</v>
      </c>
      <c r="R146" s="56">
        <v>25724</v>
      </c>
      <c r="S146" s="57">
        <v>3479397</v>
      </c>
      <c r="T146" s="60">
        <v>135.25878556989582</v>
      </c>
      <c r="U146" s="61"/>
      <c r="V146" s="62"/>
      <c r="W146" s="62"/>
      <c r="X146" s="179">
        <v>9606.060606060606</v>
      </c>
      <c r="Y146" s="180">
        <v>10666.666666666666</v>
      </c>
      <c r="Z146" s="181">
        <v>11348.484848484848</v>
      </c>
    </row>
    <row r="147" spans="1:26" s="4" customFormat="1" ht="27" customHeight="1">
      <c r="A147" s="16"/>
      <c r="B147" s="33" t="s">
        <v>208</v>
      </c>
      <c r="C147" s="34">
        <v>143</v>
      </c>
      <c r="D147" s="141" t="s">
        <v>129</v>
      </c>
      <c r="E147" s="75">
        <v>2</v>
      </c>
      <c r="F147" s="55">
        <v>40</v>
      </c>
      <c r="G147" s="56">
        <v>488</v>
      </c>
      <c r="H147" s="57">
        <v>5683248</v>
      </c>
      <c r="I147" s="60">
        <f t="shared" si="4"/>
        <v>11646</v>
      </c>
      <c r="J147" s="56">
        <v>48794</v>
      </c>
      <c r="K147" s="57">
        <v>5683248</v>
      </c>
      <c r="L147" s="60">
        <f t="shared" si="5"/>
        <v>116.47432061319014</v>
      </c>
      <c r="M147" s="29"/>
      <c r="N147" s="55">
        <v>40</v>
      </c>
      <c r="O147" s="56">
        <v>486</v>
      </c>
      <c r="P147" s="57">
        <v>5789232</v>
      </c>
      <c r="Q147" s="60">
        <v>11912</v>
      </c>
      <c r="R147" s="56">
        <v>48943.5</v>
      </c>
      <c r="S147" s="57">
        <v>5789232</v>
      </c>
      <c r="T147" s="60">
        <v>118.28398050813693</v>
      </c>
      <c r="U147" s="61"/>
      <c r="V147" s="62"/>
      <c r="W147" s="62"/>
      <c r="X147" s="179">
        <v>11813.008130081302</v>
      </c>
      <c r="Y147" s="180">
        <v>12117.886178861789</v>
      </c>
      <c r="Z147" s="181">
        <v>12700.203252032521</v>
      </c>
    </row>
    <row r="148" spans="1:26" s="4" customFormat="1" ht="27" customHeight="1">
      <c r="A148" s="16"/>
      <c r="B148" s="33" t="s">
        <v>208</v>
      </c>
      <c r="C148" s="34">
        <v>144</v>
      </c>
      <c r="D148" s="141" t="s">
        <v>319</v>
      </c>
      <c r="E148" s="75">
        <v>5</v>
      </c>
      <c r="F148" s="55">
        <v>34</v>
      </c>
      <c r="G148" s="56">
        <v>471</v>
      </c>
      <c r="H148" s="57">
        <v>8284886</v>
      </c>
      <c r="I148" s="60">
        <f t="shared" si="4"/>
        <v>17589.991507430997</v>
      </c>
      <c r="J148" s="56">
        <v>28991</v>
      </c>
      <c r="K148" s="57">
        <v>8284886</v>
      </c>
      <c r="L148" s="60">
        <f t="shared" si="5"/>
        <v>285.77441274878413</v>
      </c>
      <c r="M148" s="29"/>
      <c r="N148" s="55">
        <v>34</v>
      </c>
      <c r="O148" s="56">
        <v>462</v>
      </c>
      <c r="P148" s="57">
        <v>8188305</v>
      </c>
      <c r="Q148" s="60">
        <v>17723.603896103898</v>
      </c>
      <c r="R148" s="56">
        <v>27614</v>
      </c>
      <c r="S148" s="57">
        <v>8188305</v>
      </c>
      <c r="T148" s="60">
        <v>296.5273049902224</v>
      </c>
      <c r="U148" s="61"/>
      <c r="V148" s="62"/>
      <c r="W148" s="62"/>
      <c r="X148" s="179">
        <v>16877.551020408162</v>
      </c>
      <c r="Y148" s="180">
        <v>17719.58762886598</v>
      </c>
      <c r="Z148" s="181">
        <v>17962.244897959183</v>
      </c>
    </row>
    <row r="149" spans="1:26" s="4" customFormat="1" ht="27" customHeight="1">
      <c r="A149" s="16"/>
      <c r="B149" s="33" t="s">
        <v>208</v>
      </c>
      <c r="C149" s="34">
        <v>145</v>
      </c>
      <c r="D149" s="141" t="s">
        <v>320</v>
      </c>
      <c r="E149" s="75">
        <v>5</v>
      </c>
      <c r="F149" s="55">
        <v>32</v>
      </c>
      <c r="G149" s="56">
        <v>256</v>
      </c>
      <c r="H149" s="57">
        <v>3966709</v>
      </c>
      <c r="I149" s="60">
        <f t="shared" si="4"/>
        <v>15494.95703125</v>
      </c>
      <c r="J149" s="56">
        <v>29292</v>
      </c>
      <c r="K149" s="57">
        <v>3966709</v>
      </c>
      <c r="L149" s="60">
        <f t="shared" si="5"/>
        <v>135.41953434384814</v>
      </c>
      <c r="M149" s="29"/>
      <c r="N149" s="55">
        <v>32</v>
      </c>
      <c r="O149" s="56">
        <v>289</v>
      </c>
      <c r="P149" s="57">
        <v>5964128</v>
      </c>
      <c r="Q149" s="60">
        <v>20637.121107266437</v>
      </c>
      <c r="R149" s="56">
        <v>34680</v>
      </c>
      <c r="S149" s="57">
        <v>5964128</v>
      </c>
      <c r="T149" s="60">
        <v>171.9760092272203</v>
      </c>
      <c r="U149" s="61"/>
      <c r="V149" s="62"/>
      <c r="W149" s="62"/>
      <c r="X149" s="179">
        <v>16375</v>
      </c>
      <c r="Y149" s="180">
        <v>17612.052980132452</v>
      </c>
      <c r="Z149" s="181">
        <v>17747.02380952381</v>
      </c>
    </row>
    <row r="150" spans="1:26" s="4" customFormat="1" ht="27" customHeight="1">
      <c r="A150" s="16"/>
      <c r="B150" s="33" t="s">
        <v>208</v>
      </c>
      <c r="C150" s="34">
        <v>146</v>
      </c>
      <c r="D150" s="141" t="s">
        <v>321</v>
      </c>
      <c r="E150" s="75">
        <v>6</v>
      </c>
      <c r="F150" s="55">
        <v>20</v>
      </c>
      <c r="G150" s="56">
        <v>158</v>
      </c>
      <c r="H150" s="57">
        <v>1290375</v>
      </c>
      <c r="I150" s="60">
        <f t="shared" si="4"/>
        <v>8166.930379746836</v>
      </c>
      <c r="J150" s="56">
        <v>11110</v>
      </c>
      <c r="K150" s="57">
        <v>1290375</v>
      </c>
      <c r="L150" s="60">
        <f t="shared" si="5"/>
        <v>116.14536453645364</v>
      </c>
      <c r="M150" s="29"/>
      <c r="N150" s="55">
        <v>14</v>
      </c>
      <c r="O150" s="56">
        <v>127</v>
      </c>
      <c r="P150" s="57">
        <v>1390071</v>
      </c>
      <c r="Q150" s="60">
        <v>10945.44094488189</v>
      </c>
      <c r="R150" s="56">
        <v>9474</v>
      </c>
      <c r="S150" s="57">
        <v>1390071</v>
      </c>
      <c r="T150" s="60">
        <v>146.7248258391387</v>
      </c>
      <c r="U150" s="61"/>
      <c r="V150" s="62"/>
      <c r="W150" s="62"/>
      <c r="X150" s="179">
        <v>8240.47619047619</v>
      </c>
      <c r="Y150" s="180">
        <v>10005.42857142857</v>
      </c>
      <c r="Z150" s="181">
        <v>10666.666666666666</v>
      </c>
    </row>
    <row r="151" spans="1:26" s="4" customFormat="1" ht="27" customHeight="1">
      <c r="A151" s="16"/>
      <c r="B151" s="33" t="s">
        <v>208</v>
      </c>
      <c r="C151" s="34">
        <v>147</v>
      </c>
      <c r="D151" s="141" t="s">
        <v>322</v>
      </c>
      <c r="E151" s="75">
        <v>5</v>
      </c>
      <c r="F151" s="55">
        <v>20</v>
      </c>
      <c r="G151" s="56">
        <v>206</v>
      </c>
      <c r="H151" s="57">
        <v>1395634</v>
      </c>
      <c r="I151" s="60">
        <f t="shared" si="4"/>
        <v>6774.922330097087</v>
      </c>
      <c r="J151" s="56">
        <v>19126</v>
      </c>
      <c r="K151" s="57">
        <v>1395634</v>
      </c>
      <c r="L151" s="60">
        <f t="shared" si="5"/>
        <v>72.97051134581199</v>
      </c>
      <c r="M151" s="29"/>
      <c r="N151" s="55">
        <v>20</v>
      </c>
      <c r="O151" s="56">
        <v>214</v>
      </c>
      <c r="P151" s="57">
        <v>1452704</v>
      </c>
      <c r="Q151" s="60">
        <v>6788.336448598131</v>
      </c>
      <c r="R151" s="56">
        <v>19393</v>
      </c>
      <c r="S151" s="57">
        <v>1452704</v>
      </c>
      <c r="T151" s="60">
        <v>74.90867838910947</v>
      </c>
      <c r="U151" s="61"/>
      <c r="V151" s="62"/>
      <c r="W151" s="62"/>
      <c r="X151" s="179">
        <v>5125</v>
      </c>
      <c r="Y151" s="180">
        <v>6898.148148148148</v>
      </c>
      <c r="Z151" s="181">
        <v>6944.444444444444</v>
      </c>
    </row>
    <row r="152" spans="1:26" s="4" customFormat="1" ht="27" customHeight="1">
      <c r="A152" s="16"/>
      <c r="B152" s="33" t="s">
        <v>208</v>
      </c>
      <c r="C152" s="34">
        <v>148</v>
      </c>
      <c r="D152" s="141" t="s">
        <v>130</v>
      </c>
      <c r="E152" s="75">
        <v>2</v>
      </c>
      <c r="F152" s="55">
        <v>30</v>
      </c>
      <c r="G152" s="56">
        <v>423</v>
      </c>
      <c r="H152" s="57">
        <v>7577490</v>
      </c>
      <c r="I152" s="60">
        <f t="shared" si="4"/>
        <v>17913.687943262412</v>
      </c>
      <c r="J152" s="56">
        <v>54274</v>
      </c>
      <c r="K152" s="57">
        <v>7577490</v>
      </c>
      <c r="L152" s="60">
        <f t="shared" si="5"/>
        <v>139.61546965397795</v>
      </c>
      <c r="M152" s="29"/>
      <c r="N152" s="55">
        <v>40</v>
      </c>
      <c r="O152" s="56">
        <v>420</v>
      </c>
      <c r="P152" s="57">
        <v>7869750</v>
      </c>
      <c r="Q152" s="60">
        <v>18737.5</v>
      </c>
      <c r="R152" s="56">
        <v>48834</v>
      </c>
      <c r="S152" s="57">
        <v>7869750</v>
      </c>
      <c r="T152" s="60">
        <v>161.15309006020397</v>
      </c>
      <c r="U152" s="61"/>
      <c r="V152" s="62"/>
      <c r="W152" s="62"/>
      <c r="X152" s="179">
        <v>19463.94230769231</v>
      </c>
      <c r="Y152" s="180">
        <v>20725</v>
      </c>
      <c r="Z152" s="181">
        <v>20787.037037037036</v>
      </c>
    </row>
    <row r="153" spans="1:26" s="4" customFormat="1" ht="27" customHeight="1">
      <c r="A153" s="16"/>
      <c r="B153" s="33" t="s">
        <v>208</v>
      </c>
      <c r="C153" s="34">
        <v>149</v>
      </c>
      <c r="D153" s="141" t="s">
        <v>131</v>
      </c>
      <c r="E153" s="75">
        <v>6</v>
      </c>
      <c r="F153" s="55">
        <v>20</v>
      </c>
      <c r="G153" s="56">
        <v>286</v>
      </c>
      <c r="H153" s="57">
        <v>2676000</v>
      </c>
      <c r="I153" s="60">
        <f t="shared" si="4"/>
        <v>9356.643356643357</v>
      </c>
      <c r="J153" s="56">
        <v>24146.75</v>
      </c>
      <c r="K153" s="57">
        <v>2676000</v>
      </c>
      <c r="L153" s="60">
        <f t="shared" si="5"/>
        <v>110.82236739933946</v>
      </c>
      <c r="M153" s="29"/>
      <c r="N153" s="55">
        <v>20</v>
      </c>
      <c r="O153" s="56">
        <v>263</v>
      </c>
      <c r="P153" s="57">
        <v>2481000</v>
      </c>
      <c r="Q153" s="60">
        <v>9433.460076045627</v>
      </c>
      <c r="R153" s="56">
        <v>21514</v>
      </c>
      <c r="S153" s="57">
        <v>2481000</v>
      </c>
      <c r="T153" s="60">
        <v>115.32025657711257</v>
      </c>
      <c r="U153" s="61"/>
      <c r="V153" s="62"/>
      <c r="W153" s="62"/>
      <c r="X153" s="179">
        <v>8695.652173913044</v>
      </c>
      <c r="Y153" s="180">
        <v>10606.060606060606</v>
      </c>
      <c r="Z153" s="181">
        <v>11050.72463768116</v>
      </c>
    </row>
    <row r="154" spans="1:26" s="4" customFormat="1" ht="27" customHeight="1">
      <c r="A154" s="16"/>
      <c r="B154" s="33" t="s">
        <v>208</v>
      </c>
      <c r="C154" s="34">
        <v>150</v>
      </c>
      <c r="D154" s="141" t="s">
        <v>132</v>
      </c>
      <c r="E154" s="75">
        <v>5</v>
      </c>
      <c r="F154" s="55">
        <v>20</v>
      </c>
      <c r="G154" s="56">
        <v>260</v>
      </c>
      <c r="H154" s="57">
        <v>7840136</v>
      </c>
      <c r="I154" s="60">
        <f t="shared" si="4"/>
        <v>30154.36923076923</v>
      </c>
      <c r="J154" s="56">
        <v>23657</v>
      </c>
      <c r="K154" s="57">
        <v>7840136</v>
      </c>
      <c r="L154" s="60">
        <f t="shared" si="5"/>
        <v>331.40871623620916</v>
      </c>
      <c r="M154" s="29"/>
      <c r="N154" s="55">
        <v>20</v>
      </c>
      <c r="O154" s="56">
        <v>242</v>
      </c>
      <c r="P154" s="57">
        <v>7962857</v>
      </c>
      <c r="Q154" s="60">
        <v>32904.36776859504</v>
      </c>
      <c r="R154" s="56">
        <v>23080</v>
      </c>
      <c r="S154" s="57">
        <v>7962857</v>
      </c>
      <c r="T154" s="60">
        <v>345.01113518197576</v>
      </c>
      <c r="U154" s="61"/>
      <c r="V154" s="62"/>
      <c r="W154" s="62"/>
      <c r="X154" s="179">
        <v>36251.87969924812</v>
      </c>
      <c r="Y154" s="180">
        <v>31836.54887218045</v>
      </c>
      <c r="Z154" s="181">
        <v>32410.793233082706</v>
      </c>
    </row>
    <row r="155" spans="1:26" s="4" customFormat="1" ht="27" customHeight="1">
      <c r="A155" s="16"/>
      <c r="B155" s="33" t="s">
        <v>208</v>
      </c>
      <c r="C155" s="34">
        <v>151</v>
      </c>
      <c r="D155" s="141" t="s">
        <v>133</v>
      </c>
      <c r="E155" s="75">
        <v>4</v>
      </c>
      <c r="F155" s="55">
        <v>20</v>
      </c>
      <c r="G155" s="56">
        <v>226</v>
      </c>
      <c r="H155" s="57">
        <v>751500</v>
      </c>
      <c r="I155" s="60">
        <f t="shared" si="4"/>
        <v>3325.221238938053</v>
      </c>
      <c r="J155" s="56">
        <v>14178</v>
      </c>
      <c r="K155" s="57">
        <v>751500</v>
      </c>
      <c r="L155" s="60">
        <f t="shared" si="5"/>
        <v>53.00465509944985</v>
      </c>
      <c r="M155" s="29"/>
      <c r="N155" s="55">
        <v>20</v>
      </c>
      <c r="O155" s="56">
        <v>206</v>
      </c>
      <c r="P155" s="57">
        <v>625000</v>
      </c>
      <c r="Q155" s="60">
        <v>3033.980582524272</v>
      </c>
      <c r="R155" s="56">
        <v>12338.5</v>
      </c>
      <c r="S155" s="57">
        <v>625000</v>
      </c>
      <c r="T155" s="60">
        <v>50.654455565911576</v>
      </c>
      <c r="U155" s="61"/>
      <c r="V155" s="62"/>
      <c r="W155" s="62"/>
      <c r="X155" s="179">
        <v>3325.221238938053</v>
      </c>
      <c r="Y155" s="180">
        <v>3478.2608695652175</v>
      </c>
      <c r="Z155" s="181">
        <v>3913.0434782608695</v>
      </c>
    </row>
    <row r="156" spans="1:26" s="4" customFormat="1" ht="27" customHeight="1">
      <c r="A156" s="16"/>
      <c r="B156" s="33" t="s">
        <v>208</v>
      </c>
      <c r="C156" s="34">
        <v>152</v>
      </c>
      <c r="D156" s="141" t="s">
        <v>134</v>
      </c>
      <c r="E156" s="75">
        <v>5</v>
      </c>
      <c r="F156" s="55">
        <v>20</v>
      </c>
      <c r="G156" s="56">
        <v>262</v>
      </c>
      <c r="H156" s="57">
        <v>1026599</v>
      </c>
      <c r="I156" s="60">
        <f t="shared" si="4"/>
        <v>3918.3167938931297</v>
      </c>
      <c r="J156" s="56">
        <v>6951</v>
      </c>
      <c r="K156" s="57">
        <v>1026599</v>
      </c>
      <c r="L156" s="60">
        <f t="shared" si="5"/>
        <v>147.6908358509567</v>
      </c>
      <c r="M156" s="29"/>
      <c r="N156" s="55">
        <v>20</v>
      </c>
      <c r="O156" s="56">
        <v>269</v>
      </c>
      <c r="P156" s="57">
        <v>1289377</v>
      </c>
      <c r="Q156" s="60">
        <v>4793.223048327138</v>
      </c>
      <c r="R156" s="56">
        <v>7161</v>
      </c>
      <c r="S156" s="57">
        <v>1289377</v>
      </c>
      <c r="T156" s="60">
        <v>180.05543918447145</v>
      </c>
      <c r="U156" s="61"/>
      <c r="V156" s="62"/>
      <c r="W156" s="62"/>
      <c r="X156" s="179">
        <v>5858.744394618834</v>
      </c>
      <c r="Y156" s="180">
        <v>3948.6692015209123</v>
      </c>
      <c r="Z156" s="181">
        <v>3965.7727272727275</v>
      </c>
    </row>
    <row r="157" spans="1:26" s="4" customFormat="1" ht="27" customHeight="1">
      <c r="A157" s="16"/>
      <c r="B157" s="33" t="s">
        <v>208</v>
      </c>
      <c r="C157" s="34">
        <v>153</v>
      </c>
      <c r="D157" s="141" t="s">
        <v>135</v>
      </c>
      <c r="E157" s="75">
        <v>2</v>
      </c>
      <c r="F157" s="55">
        <v>20</v>
      </c>
      <c r="G157" s="56">
        <v>391</v>
      </c>
      <c r="H157" s="57">
        <v>6442250</v>
      </c>
      <c r="I157" s="60">
        <f t="shared" si="4"/>
        <v>16476.342710997444</v>
      </c>
      <c r="J157" s="56">
        <v>29910</v>
      </c>
      <c r="K157" s="57">
        <v>6442250</v>
      </c>
      <c r="L157" s="60">
        <f t="shared" si="5"/>
        <v>215.38783015713807</v>
      </c>
      <c r="M157" s="29"/>
      <c r="N157" s="55">
        <v>20</v>
      </c>
      <c r="O157" s="56">
        <v>435</v>
      </c>
      <c r="P157" s="57">
        <v>7831750</v>
      </c>
      <c r="Q157" s="60">
        <v>18004.02298850575</v>
      </c>
      <c r="R157" s="56">
        <v>30215</v>
      </c>
      <c r="S157" s="57">
        <v>7831750</v>
      </c>
      <c r="T157" s="60">
        <v>259.20072811517457</v>
      </c>
      <c r="U157" s="61"/>
      <c r="V157" s="62"/>
      <c r="W157" s="62"/>
      <c r="X157" s="179">
        <v>17100</v>
      </c>
      <c r="Y157" s="180">
        <v>18000</v>
      </c>
      <c r="Z157" s="181">
        <v>19000</v>
      </c>
    </row>
    <row r="158" spans="1:26" s="4" customFormat="1" ht="27" customHeight="1">
      <c r="A158" s="16"/>
      <c r="B158" s="33" t="s">
        <v>208</v>
      </c>
      <c r="C158" s="34">
        <v>154</v>
      </c>
      <c r="D158" s="141" t="s">
        <v>323</v>
      </c>
      <c r="E158" s="75">
        <v>5</v>
      </c>
      <c r="F158" s="55">
        <v>20</v>
      </c>
      <c r="G158" s="56">
        <v>166</v>
      </c>
      <c r="H158" s="57">
        <v>1792866</v>
      </c>
      <c r="I158" s="60">
        <f t="shared" si="4"/>
        <v>10800.397590361446</v>
      </c>
      <c r="J158" s="56">
        <v>5790</v>
      </c>
      <c r="K158" s="57">
        <v>1792866</v>
      </c>
      <c r="L158" s="60">
        <f t="shared" si="5"/>
        <v>309.6487046632124</v>
      </c>
      <c r="M158" s="29"/>
      <c r="N158" s="55">
        <v>20</v>
      </c>
      <c r="O158" s="56">
        <v>157</v>
      </c>
      <c r="P158" s="57">
        <v>1746037</v>
      </c>
      <c r="Q158" s="60">
        <v>11121.254777070064</v>
      </c>
      <c r="R158" s="56">
        <v>4968</v>
      </c>
      <c r="S158" s="57">
        <v>1746037</v>
      </c>
      <c r="T158" s="60">
        <v>351.4567230273752</v>
      </c>
      <c r="U158" s="61"/>
      <c r="V158" s="62"/>
      <c r="W158" s="62"/>
      <c r="X158" s="179">
        <v>8295</v>
      </c>
      <c r="Y158" s="180">
        <v>8350</v>
      </c>
      <c r="Z158" s="181">
        <v>8500</v>
      </c>
    </row>
    <row r="159" spans="1:26" s="4" customFormat="1" ht="27" customHeight="1">
      <c r="A159" s="16"/>
      <c r="B159" s="33" t="s">
        <v>208</v>
      </c>
      <c r="C159" s="34">
        <v>155</v>
      </c>
      <c r="D159" s="141" t="s">
        <v>324</v>
      </c>
      <c r="E159" s="75">
        <v>2</v>
      </c>
      <c r="F159" s="55">
        <v>10</v>
      </c>
      <c r="G159" s="58">
        <v>156</v>
      </c>
      <c r="H159" s="59">
        <v>3098302</v>
      </c>
      <c r="I159" s="60">
        <f t="shared" si="4"/>
        <v>19860.910256410258</v>
      </c>
      <c r="J159" s="58">
        <v>18558</v>
      </c>
      <c r="K159" s="59">
        <v>3098302</v>
      </c>
      <c r="L159" s="60">
        <f t="shared" si="5"/>
        <v>166.95236555663325</v>
      </c>
      <c r="M159" s="29"/>
      <c r="N159" s="201">
        <v>20</v>
      </c>
      <c r="O159" s="58">
        <v>168</v>
      </c>
      <c r="P159" s="59">
        <v>3348168</v>
      </c>
      <c r="Q159" s="60">
        <v>19929.571428571428</v>
      </c>
      <c r="R159" s="58">
        <v>19458</v>
      </c>
      <c r="S159" s="59">
        <v>3348168</v>
      </c>
      <c r="T159" s="60">
        <v>172.07153869873574</v>
      </c>
      <c r="U159" s="61"/>
      <c r="V159" s="62"/>
      <c r="W159" s="62"/>
      <c r="X159" s="179">
        <v>17890.128205128207</v>
      </c>
      <c r="Y159" s="180">
        <v>18385.678571428572</v>
      </c>
      <c r="Z159" s="181">
        <v>20029.977777777778</v>
      </c>
    </row>
    <row r="160" spans="1:26" s="4" customFormat="1" ht="27" customHeight="1">
      <c r="A160" s="16"/>
      <c r="B160" s="33" t="s">
        <v>208</v>
      </c>
      <c r="C160" s="34">
        <v>156</v>
      </c>
      <c r="D160" s="141" t="s">
        <v>136</v>
      </c>
      <c r="E160" s="75">
        <v>2</v>
      </c>
      <c r="F160" s="55">
        <v>20</v>
      </c>
      <c r="G160" s="58">
        <v>511</v>
      </c>
      <c r="H160" s="59">
        <v>9689285</v>
      </c>
      <c r="I160" s="60">
        <f t="shared" si="4"/>
        <v>18961.41878669276</v>
      </c>
      <c r="J160" s="58">
        <v>42613</v>
      </c>
      <c r="K160" s="59">
        <v>9689285</v>
      </c>
      <c r="L160" s="60">
        <f t="shared" si="5"/>
        <v>227.37861685401168</v>
      </c>
      <c r="M160" s="29"/>
      <c r="N160" s="201">
        <v>40</v>
      </c>
      <c r="O160" s="58">
        <v>507</v>
      </c>
      <c r="P160" s="59">
        <v>7618195</v>
      </c>
      <c r="Q160" s="60">
        <v>15026.02564102564</v>
      </c>
      <c r="R160" s="58">
        <v>41976</v>
      </c>
      <c r="S160" s="59">
        <v>7618195</v>
      </c>
      <c r="T160" s="60">
        <v>181.48930341147323</v>
      </c>
      <c r="U160" s="61"/>
      <c r="V160" s="62"/>
      <c r="W160" s="62"/>
      <c r="X160" s="179">
        <v>19573.643410852714</v>
      </c>
      <c r="Y160" s="180">
        <v>17866.92759295499</v>
      </c>
      <c r="Z160" s="181">
        <v>18219.178082191782</v>
      </c>
    </row>
    <row r="161" spans="1:26" s="4" customFormat="1" ht="27" customHeight="1">
      <c r="A161" s="16"/>
      <c r="B161" s="33" t="s">
        <v>208</v>
      </c>
      <c r="C161" s="34">
        <v>157</v>
      </c>
      <c r="D161" s="141" t="s">
        <v>137</v>
      </c>
      <c r="E161" s="75">
        <v>5</v>
      </c>
      <c r="F161" s="55">
        <v>40</v>
      </c>
      <c r="G161" s="58">
        <v>239</v>
      </c>
      <c r="H161" s="59">
        <v>5195390</v>
      </c>
      <c r="I161" s="60">
        <f t="shared" si="4"/>
        <v>21738.03347280335</v>
      </c>
      <c r="J161" s="58">
        <v>13970</v>
      </c>
      <c r="K161" s="59">
        <v>5195390</v>
      </c>
      <c r="L161" s="60">
        <f t="shared" si="5"/>
        <v>371.89620615604866</v>
      </c>
      <c r="M161" s="29"/>
      <c r="N161" s="201">
        <v>20</v>
      </c>
      <c r="O161" s="58">
        <v>236</v>
      </c>
      <c r="P161" s="59">
        <v>4864872</v>
      </c>
      <c r="Q161" s="60">
        <v>20613.86440677966</v>
      </c>
      <c r="R161" s="58">
        <v>12548</v>
      </c>
      <c r="S161" s="59">
        <v>4864872</v>
      </c>
      <c r="T161" s="60">
        <v>387.7009882052917</v>
      </c>
      <c r="U161" s="61"/>
      <c r="V161" s="62"/>
      <c r="W161" s="62"/>
      <c r="X161" s="179">
        <v>18297.872340425532</v>
      </c>
      <c r="Y161" s="180">
        <v>23190.47619047619</v>
      </c>
      <c r="Z161" s="181">
        <v>21931.81818181818</v>
      </c>
    </row>
    <row r="162" spans="1:26" s="4" customFormat="1" ht="27" customHeight="1">
      <c r="A162" s="16"/>
      <c r="B162" s="33" t="s">
        <v>208</v>
      </c>
      <c r="C162" s="34">
        <v>158</v>
      </c>
      <c r="D162" s="141" t="s">
        <v>138</v>
      </c>
      <c r="E162" s="75">
        <v>3</v>
      </c>
      <c r="F162" s="55">
        <v>20</v>
      </c>
      <c r="G162" s="58">
        <v>240</v>
      </c>
      <c r="H162" s="59">
        <v>2498833</v>
      </c>
      <c r="I162" s="60">
        <f t="shared" si="4"/>
        <v>10411.804166666667</v>
      </c>
      <c r="J162" s="58">
        <v>12497</v>
      </c>
      <c r="K162" s="59">
        <v>2498833</v>
      </c>
      <c r="L162" s="60">
        <f t="shared" si="5"/>
        <v>199.95462911098664</v>
      </c>
      <c r="M162" s="29"/>
      <c r="N162" s="201">
        <v>10</v>
      </c>
      <c r="O162" s="58">
        <v>226</v>
      </c>
      <c r="P162" s="59">
        <v>2497779</v>
      </c>
      <c r="Q162" s="60">
        <v>11052.11946902655</v>
      </c>
      <c r="R162" s="58">
        <v>12486</v>
      </c>
      <c r="S162" s="59">
        <v>2497779</v>
      </c>
      <c r="T162" s="60">
        <v>200.04637193656896</v>
      </c>
      <c r="U162" s="61"/>
      <c r="V162" s="62"/>
      <c r="W162" s="62"/>
      <c r="X162" s="179">
        <v>12621.544</v>
      </c>
      <c r="Y162" s="180">
        <v>11027.632653061224</v>
      </c>
      <c r="Z162" s="181">
        <v>12831.565384615385</v>
      </c>
    </row>
    <row r="163" spans="1:26" s="4" customFormat="1" ht="27" customHeight="1">
      <c r="A163" s="16"/>
      <c r="B163" s="33" t="s">
        <v>208</v>
      </c>
      <c r="C163" s="34">
        <v>159</v>
      </c>
      <c r="D163" s="141" t="s">
        <v>325</v>
      </c>
      <c r="E163" s="75">
        <v>2</v>
      </c>
      <c r="F163" s="55">
        <v>10</v>
      </c>
      <c r="G163" s="58">
        <v>224</v>
      </c>
      <c r="H163" s="59">
        <v>2314907</v>
      </c>
      <c r="I163" s="60">
        <f t="shared" si="4"/>
        <v>10334.40625</v>
      </c>
      <c r="J163" s="58">
        <v>19219.5</v>
      </c>
      <c r="K163" s="59">
        <v>2314907</v>
      </c>
      <c r="L163" s="60">
        <f t="shared" si="5"/>
        <v>120.44574520669111</v>
      </c>
      <c r="M163" s="29"/>
      <c r="N163" s="201">
        <v>20</v>
      </c>
      <c r="O163" s="58">
        <v>252</v>
      </c>
      <c r="P163" s="59">
        <v>2241017</v>
      </c>
      <c r="Q163" s="60">
        <v>8892.924603174602</v>
      </c>
      <c r="R163" s="58">
        <v>22753</v>
      </c>
      <c r="S163" s="59">
        <v>2241017</v>
      </c>
      <c r="T163" s="60">
        <v>98.49325363688305</v>
      </c>
      <c r="U163" s="61"/>
      <c r="V163" s="62"/>
      <c r="W163" s="62"/>
      <c r="X163" s="179">
        <v>15000</v>
      </c>
      <c r="Y163" s="180">
        <v>10683.666666666666</v>
      </c>
      <c r="Z163" s="181">
        <v>11286.235294117647</v>
      </c>
    </row>
    <row r="164" spans="1:26" s="4" customFormat="1" ht="27" customHeight="1">
      <c r="A164" s="16"/>
      <c r="B164" s="33" t="s">
        <v>208</v>
      </c>
      <c r="C164" s="34">
        <v>160</v>
      </c>
      <c r="D164" s="141" t="s">
        <v>139</v>
      </c>
      <c r="E164" s="75">
        <v>2</v>
      </c>
      <c r="F164" s="55">
        <v>20</v>
      </c>
      <c r="G164" s="58">
        <v>252</v>
      </c>
      <c r="H164" s="59">
        <v>3487232</v>
      </c>
      <c r="I164" s="60">
        <f t="shared" si="4"/>
        <v>13838.222222222223</v>
      </c>
      <c r="J164" s="58">
        <v>22059</v>
      </c>
      <c r="K164" s="59">
        <v>3487232</v>
      </c>
      <c r="L164" s="60">
        <f t="shared" si="5"/>
        <v>158.08658597397888</v>
      </c>
      <c r="M164" s="29"/>
      <c r="N164" s="201">
        <v>15</v>
      </c>
      <c r="O164" s="58">
        <v>216</v>
      </c>
      <c r="P164" s="59">
        <v>3044985</v>
      </c>
      <c r="Q164" s="60">
        <v>14097.152777777777</v>
      </c>
      <c r="R164" s="58">
        <v>17748</v>
      </c>
      <c r="S164" s="59">
        <v>3044985</v>
      </c>
      <c r="T164" s="60">
        <v>171.56778228532792</v>
      </c>
      <c r="U164" s="61"/>
      <c r="V164" s="62"/>
      <c r="W164" s="62"/>
      <c r="X164" s="179">
        <v>11952.19512195122</v>
      </c>
      <c r="Y164" s="180">
        <v>16696.666666666668</v>
      </c>
      <c r="Z164" s="181">
        <v>17062.162162162163</v>
      </c>
    </row>
    <row r="165" spans="1:26" s="4" customFormat="1" ht="27" customHeight="1">
      <c r="A165" s="16"/>
      <c r="B165" s="33" t="s">
        <v>208</v>
      </c>
      <c r="C165" s="34">
        <v>161</v>
      </c>
      <c r="D165" s="141" t="s">
        <v>326</v>
      </c>
      <c r="E165" s="75">
        <v>2</v>
      </c>
      <c r="F165" s="55">
        <v>15</v>
      </c>
      <c r="G165" s="58">
        <v>120</v>
      </c>
      <c r="H165" s="59">
        <v>1928940</v>
      </c>
      <c r="I165" s="60">
        <f t="shared" si="4"/>
        <v>16074.5</v>
      </c>
      <c r="J165" s="58">
        <v>12719</v>
      </c>
      <c r="K165" s="59">
        <v>1928940</v>
      </c>
      <c r="L165" s="60">
        <f t="shared" si="5"/>
        <v>151.65814922556805</v>
      </c>
      <c r="M165" s="29"/>
      <c r="N165" s="201">
        <v>10</v>
      </c>
      <c r="O165" s="58">
        <v>141</v>
      </c>
      <c r="P165" s="59">
        <v>2256757</v>
      </c>
      <c r="Q165" s="60">
        <v>16005.368794326241</v>
      </c>
      <c r="R165" s="58">
        <v>15304</v>
      </c>
      <c r="S165" s="59">
        <v>2256757</v>
      </c>
      <c r="T165" s="60">
        <v>147.46190538421328</v>
      </c>
      <c r="U165" s="61"/>
      <c r="V165" s="62"/>
      <c r="W165" s="62"/>
      <c r="X165" s="179">
        <v>18166.666666666668</v>
      </c>
      <c r="Y165" s="180">
        <v>17342.28187919463</v>
      </c>
      <c r="Z165" s="181">
        <v>20033.333333333332</v>
      </c>
    </row>
    <row r="166" spans="1:26" s="4" customFormat="1" ht="27" customHeight="1">
      <c r="A166" s="16"/>
      <c r="B166" s="33" t="s">
        <v>208</v>
      </c>
      <c r="C166" s="34">
        <v>162</v>
      </c>
      <c r="D166" s="141" t="s">
        <v>140</v>
      </c>
      <c r="E166" s="75">
        <v>2</v>
      </c>
      <c r="F166" s="55">
        <v>20</v>
      </c>
      <c r="G166" s="58">
        <v>156</v>
      </c>
      <c r="H166" s="59">
        <v>2331810</v>
      </c>
      <c r="I166" s="60">
        <f t="shared" si="4"/>
        <v>14947.5</v>
      </c>
      <c r="J166" s="56">
        <v>20104</v>
      </c>
      <c r="K166" s="57">
        <v>2331810</v>
      </c>
      <c r="L166" s="60">
        <f t="shared" si="5"/>
        <v>115.98736569836848</v>
      </c>
      <c r="M166" s="29"/>
      <c r="N166" s="55">
        <v>20</v>
      </c>
      <c r="O166" s="56">
        <v>195</v>
      </c>
      <c r="P166" s="57">
        <v>2631750</v>
      </c>
      <c r="Q166" s="60">
        <v>13496.153846153846</v>
      </c>
      <c r="R166" s="56">
        <v>25254</v>
      </c>
      <c r="S166" s="57">
        <v>2631750</v>
      </c>
      <c r="T166" s="60">
        <v>104.2112140650986</v>
      </c>
      <c r="U166" s="61"/>
      <c r="V166" s="62"/>
      <c r="W166" s="62"/>
      <c r="X166" s="179">
        <v>12303.74358974359</v>
      </c>
      <c r="Y166" s="180">
        <v>15903.258333333333</v>
      </c>
      <c r="Z166" s="181">
        <v>22635.695833333335</v>
      </c>
    </row>
    <row r="167" spans="1:26" s="4" customFormat="1" ht="27" customHeight="1">
      <c r="A167" s="16"/>
      <c r="B167" s="33" t="s">
        <v>208</v>
      </c>
      <c r="C167" s="34">
        <v>163</v>
      </c>
      <c r="D167" s="141" t="s">
        <v>141</v>
      </c>
      <c r="E167" s="75">
        <v>5</v>
      </c>
      <c r="F167" s="55">
        <v>20</v>
      </c>
      <c r="G167" s="58">
        <v>300</v>
      </c>
      <c r="H167" s="59">
        <v>3451237</v>
      </c>
      <c r="I167" s="60">
        <f t="shared" si="4"/>
        <v>11504.123333333333</v>
      </c>
      <c r="J167" s="56">
        <v>31500</v>
      </c>
      <c r="K167" s="57">
        <v>3451237</v>
      </c>
      <c r="L167" s="60">
        <f t="shared" si="5"/>
        <v>109.56307936507936</v>
      </c>
      <c r="M167" s="29"/>
      <c r="N167" s="55">
        <v>20</v>
      </c>
      <c r="O167" s="56">
        <v>305</v>
      </c>
      <c r="P167" s="57">
        <v>3402090</v>
      </c>
      <c r="Q167" s="60">
        <v>11154.393442622952</v>
      </c>
      <c r="R167" s="56">
        <v>31500</v>
      </c>
      <c r="S167" s="57">
        <v>3402090</v>
      </c>
      <c r="T167" s="60">
        <v>108.00285714285714</v>
      </c>
      <c r="U167" s="61"/>
      <c r="V167" s="62"/>
      <c r="W167" s="62"/>
      <c r="X167" s="179">
        <v>15148.231884057972</v>
      </c>
      <c r="Y167" s="180">
        <v>12033.333333333334</v>
      </c>
      <c r="Z167" s="181">
        <v>12129.62962962963</v>
      </c>
    </row>
    <row r="168" spans="1:26" s="4" customFormat="1" ht="27" customHeight="1">
      <c r="A168" s="16"/>
      <c r="B168" s="33" t="s">
        <v>208</v>
      </c>
      <c r="C168" s="34">
        <v>164</v>
      </c>
      <c r="D168" s="141" t="s">
        <v>206</v>
      </c>
      <c r="E168" s="75">
        <v>4</v>
      </c>
      <c r="F168" s="55">
        <v>16</v>
      </c>
      <c r="G168" s="58">
        <v>164</v>
      </c>
      <c r="H168" s="59">
        <v>2449574</v>
      </c>
      <c r="I168" s="60">
        <f t="shared" si="4"/>
        <v>14936.426829268292</v>
      </c>
      <c r="J168" s="56">
        <v>7019</v>
      </c>
      <c r="K168" s="57">
        <v>2449574</v>
      </c>
      <c r="L168" s="60">
        <f t="shared" si="5"/>
        <v>348.9918791850691</v>
      </c>
      <c r="M168" s="29"/>
      <c r="N168" s="55">
        <v>20</v>
      </c>
      <c r="O168" s="56">
        <v>264</v>
      </c>
      <c r="P168" s="57">
        <v>3568736</v>
      </c>
      <c r="Q168" s="60">
        <v>13517.939393939394</v>
      </c>
      <c r="R168" s="56">
        <v>8463</v>
      </c>
      <c r="S168" s="57">
        <v>3568736</v>
      </c>
      <c r="T168" s="60">
        <v>421.6868722675174</v>
      </c>
      <c r="U168" s="61"/>
      <c r="V168" s="62"/>
      <c r="W168" s="62"/>
      <c r="X168" s="179">
        <v>16266.666666666666</v>
      </c>
      <c r="Y168" s="180">
        <v>21160</v>
      </c>
      <c r="Z168" s="181">
        <v>24799.999999999996</v>
      </c>
    </row>
    <row r="169" spans="1:26" s="4" customFormat="1" ht="27" customHeight="1">
      <c r="A169" s="16"/>
      <c r="B169" s="33" t="s">
        <v>208</v>
      </c>
      <c r="C169" s="34">
        <v>165</v>
      </c>
      <c r="D169" s="141" t="s">
        <v>327</v>
      </c>
      <c r="E169" s="75">
        <v>5</v>
      </c>
      <c r="F169" s="55">
        <v>20</v>
      </c>
      <c r="G169" s="58">
        <v>156</v>
      </c>
      <c r="H169" s="59">
        <v>1711500</v>
      </c>
      <c r="I169" s="60">
        <f t="shared" si="4"/>
        <v>10971.153846153846</v>
      </c>
      <c r="J169" s="56">
        <v>4890</v>
      </c>
      <c r="K169" s="57">
        <v>1711500</v>
      </c>
      <c r="L169" s="60">
        <f t="shared" si="5"/>
        <v>350</v>
      </c>
      <c r="M169" s="29"/>
      <c r="N169" s="55">
        <v>20</v>
      </c>
      <c r="O169" s="56">
        <v>123</v>
      </c>
      <c r="P169" s="57">
        <v>1572900</v>
      </c>
      <c r="Q169" s="60">
        <v>12787.80487804878</v>
      </c>
      <c r="R169" s="56">
        <v>4494</v>
      </c>
      <c r="S169" s="57">
        <v>1572900</v>
      </c>
      <c r="T169" s="60">
        <v>350</v>
      </c>
      <c r="U169" s="61"/>
      <c r="V169" s="62"/>
      <c r="W169" s="62"/>
      <c r="X169" s="179">
        <v>10303.030303030304</v>
      </c>
      <c r="Y169" s="180">
        <v>13151.515151515152</v>
      </c>
      <c r="Z169" s="181">
        <v>15272.727272727272</v>
      </c>
    </row>
    <row r="170" spans="1:26" s="4" customFormat="1" ht="27" customHeight="1">
      <c r="A170" s="16"/>
      <c r="B170" s="33" t="s">
        <v>208</v>
      </c>
      <c r="C170" s="34">
        <v>166</v>
      </c>
      <c r="D170" s="141" t="s">
        <v>328</v>
      </c>
      <c r="E170" s="75">
        <v>4</v>
      </c>
      <c r="F170" s="55">
        <v>30</v>
      </c>
      <c r="G170" s="58">
        <v>567</v>
      </c>
      <c r="H170" s="59">
        <v>12201500</v>
      </c>
      <c r="I170" s="60">
        <f t="shared" si="4"/>
        <v>21519.400352733686</v>
      </c>
      <c r="J170" s="56">
        <v>40277</v>
      </c>
      <c r="K170" s="57">
        <v>12201500</v>
      </c>
      <c r="L170" s="60">
        <f t="shared" si="5"/>
        <v>302.93964297241604</v>
      </c>
      <c r="M170" s="29"/>
      <c r="N170" s="55">
        <v>30</v>
      </c>
      <c r="O170" s="56">
        <v>615</v>
      </c>
      <c r="P170" s="57">
        <v>13234050</v>
      </c>
      <c r="Q170" s="60">
        <v>21518.780487804877</v>
      </c>
      <c r="R170" s="56">
        <v>43664</v>
      </c>
      <c r="S170" s="57">
        <v>13234050</v>
      </c>
      <c r="T170" s="60">
        <v>303.08835654085743</v>
      </c>
      <c r="U170" s="61"/>
      <c r="V170" s="62"/>
      <c r="W170" s="62"/>
      <c r="X170" s="179">
        <v>23700</v>
      </c>
      <c r="Y170" s="180">
        <v>24579.45</v>
      </c>
      <c r="Z170" s="181">
        <v>27034.666666666668</v>
      </c>
    </row>
    <row r="171" spans="1:26" s="4" customFormat="1" ht="27" customHeight="1">
      <c r="A171" s="16"/>
      <c r="B171" s="33" t="s">
        <v>208</v>
      </c>
      <c r="C171" s="34">
        <v>167</v>
      </c>
      <c r="D171" s="141" t="s">
        <v>142</v>
      </c>
      <c r="E171" s="75">
        <v>2</v>
      </c>
      <c r="F171" s="55">
        <v>20</v>
      </c>
      <c r="G171" s="56">
        <v>241</v>
      </c>
      <c r="H171" s="57">
        <v>2046789</v>
      </c>
      <c r="I171" s="60">
        <f t="shared" si="4"/>
        <v>8492.90041493776</v>
      </c>
      <c r="J171" s="56">
        <v>11992.7</v>
      </c>
      <c r="K171" s="57">
        <v>2046789</v>
      </c>
      <c r="L171" s="60">
        <f t="shared" si="5"/>
        <v>170.6695739908444</v>
      </c>
      <c r="M171" s="29"/>
      <c r="N171" s="55">
        <v>20</v>
      </c>
      <c r="O171" s="56">
        <v>268</v>
      </c>
      <c r="P171" s="57">
        <v>2236934</v>
      </c>
      <c r="Q171" s="60">
        <v>8346.768656716418</v>
      </c>
      <c r="R171" s="56">
        <v>14700.9</v>
      </c>
      <c r="S171" s="57">
        <v>2236934</v>
      </c>
      <c r="T171" s="60">
        <v>152.16306484636996</v>
      </c>
      <c r="U171" s="61"/>
      <c r="V171" s="62"/>
      <c r="W171" s="62"/>
      <c r="X171" s="179">
        <v>8981.204166666666</v>
      </c>
      <c r="Y171" s="180">
        <v>9156</v>
      </c>
      <c r="Z171" s="181">
        <v>10221.333333333334</v>
      </c>
    </row>
    <row r="172" spans="1:26" s="4" customFormat="1" ht="27" customHeight="1">
      <c r="A172" s="16"/>
      <c r="B172" s="33" t="s">
        <v>208</v>
      </c>
      <c r="C172" s="34">
        <v>168</v>
      </c>
      <c r="D172" s="141" t="s">
        <v>329</v>
      </c>
      <c r="E172" s="75">
        <v>4</v>
      </c>
      <c r="F172" s="55">
        <v>20</v>
      </c>
      <c r="G172" s="56">
        <v>286</v>
      </c>
      <c r="H172" s="57">
        <v>1594199</v>
      </c>
      <c r="I172" s="60">
        <f t="shared" si="4"/>
        <v>5574.122377622378</v>
      </c>
      <c r="J172" s="56">
        <v>8095</v>
      </c>
      <c r="K172" s="57">
        <v>1594199</v>
      </c>
      <c r="L172" s="60">
        <f t="shared" si="5"/>
        <v>196.93625694873379</v>
      </c>
      <c r="M172" s="29"/>
      <c r="N172" s="55">
        <v>20</v>
      </c>
      <c r="O172" s="56">
        <v>258</v>
      </c>
      <c r="P172" s="57">
        <v>1472195</v>
      </c>
      <c r="Q172" s="60">
        <v>5706.1821705426355</v>
      </c>
      <c r="R172" s="56">
        <v>7902.5</v>
      </c>
      <c r="S172" s="57">
        <v>1472195</v>
      </c>
      <c r="T172" s="60">
        <v>186.29484340398608</v>
      </c>
      <c r="U172" s="61"/>
      <c r="V172" s="62"/>
      <c r="W172" s="62"/>
      <c r="X172" s="179">
        <v>7633.333333333333</v>
      </c>
      <c r="Y172" s="180">
        <v>7888</v>
      </c>
      <c r="Z172" s="181">
        <v>10051.576923076924</v>
      </c>
    </row>
    <row r="173" spans="1:26" s="4" customFormat="1" ht="27" customHeight="1">
      <c r="A173" s="16"/>
      <c r="B173" s="33" t="s">
        <v>208</v>
      </c>
      <c r="C173" s="34">
        <v>169</v>
      </c>
      <c r="D173" s="141" t="s">
        <v>143</v>
      </c>
      <c r="E173" s="75">
        <v>5</v>
      </c>
      <c r="F173" s="55">
        <v>20</v>
      </c>
      <c r="G173" s="56">
        <v>298</v>
      </c>
      <c r="H173" s="57">
        <v>3519540</v>
      </c>
      <c r="I173" s="60">
        <f t="shared" si="4"/>
        <v>11810.536912751679</v>
      </c>
      <c r="J173" s="56">
        <v>19650</v>
      </c>
      <c r="K173" s="57">
        <v>3519540</v>
      </c>
      <c r="L173" s="60">
        <f t="shared" si="5"/>
        <v>179.1114503816794</v>
      </c>
      <c r="M173" s="29"/>
      <c r="N173" s="55">
        <v>20</v>
      </c>
      <c r="O173" s="56">
        <v>337</v>
      </c>
      <c r="P173" s="57">
        <v>4052766</v>
      </c>
      <c r="Q173" s="60">
        <v>12026.011869436203</v>
      </c>
      <c r="R173" s="56">
        <v>22680</v>
      </c>
      <c r="S173" s="57">
        <v>4052766</v>
      </c>
      <c r="T173" s="60">
        <v>178.69338624338624</v>
      </c>
      <c r="U173" s="61"/>
      <c r="V173" s="62"/>
      <c r="W173" s="62"/>
      <c r="X173" s="179">
        <v>13814.814814814816</v>
      </c>
      <c r="Y173" s="180">
        <v>11621.336666666666</v>
      </c>
      <c r="Z173" s="181">
        <v>14650</v>
      </c>
    </row>
    <row r="174" spans="1:26" s="4" customFormat="1" ht="27" customHeight="1">
      <c r="A174" s="16"/>
      <c r="B174" s="33" t="s">
        <v>208</v>
      </c>
      <c r="C174" s="34">
        <v>170</v>
      </c>
      <c r="D174" s="139" t="s">
        <v>330</v>
      </c>
      <c r="E174" s="75">
        <v>4</v>
      </c>
      <c r="F174" s="55">
        <v>14</v>
      </c>
      <c r="G174" s="56">
        <v>145</v>
      </c>
      <c r="H174" s="57">
        <v>1135900</v>
      </c>
      <c r="I174" s="60">
        <f t="shared" si="4"/>
        <v>7833.793103448276</v>
      </c>
      <c r="J174" s="56">
        <v>10084</v>
      </c>
      <c r="K174" s="57">
        <v>1135900</v>
      </c>
      <c r="L174" s="60">
        <f t="shared" si="5"/>
        <v>112.64379214597382</v>
      </c>
      <c r="M174" s="29"/>
      <c r="N174" s="55">
        <v>14</v>
      </c>
      <c r="O174" s="56">
        <v>94</v>
      </c>
      <c r="P174" s="57">
        <v>1039550</v>
      </c>
      <c r="Q174" s="60">
        <v>11059.04255319149</v>
      </c>
      <c r="R174" s="56">
        <v>6400</v>
      </c>
      <c r="S174" s="57">
        <v>1039550</v>
      </c>
      <c r="T174" s="60">
        <v>162.4296875</v>
      </c>
      <c r="U174" s="61"/>
      <c r="V174" s="62"/>
      <c r="W174" s="62"/>
      <c r="X174" s="179">
        <v>10000</v>
      </c>
      <c r="Y174" s="180">
        <v>12241.379310344828</v>
      </c>
      <c r="Z174" s="181">
        <v>15402.777777777777</v>
      </c>
    </row>
    <row r="175" spans="1:26" s="4" customFormat="1" ht="27" customHeight="1">
      <c r="A175" s="16"/>
      <c r="B175" s="33" t="s">
        <v>208</v>
      </c>
      <c r="C175" s="34">
        <v>171</v>
      </c>
      <c r="D175" s="139" t="s">
        <v>331</v>
      </c>
      <c r="E175" s="75">
        <v>2</v>
      </c>
      <c r="F175" s="55">
        <v>10</v>
      </c>
      <c r="G175" s="56">
        <v>107</v>
      </c>
      <c r="H175" s="57">
        <v>2985245</v>
      </c>
      <c r="I175" s="60">
        <f t="shared" si="4"/>
        <v>27899.48598130841</v>
      </c>
      <c r="J175" s="56">
        <v>9500</v>
      </c>
      <c r="K175" s="57">
        <v>2985245</v>
      </c>
      <c r="L175" s="60">
        <f t="shared" si="5"/>
        <v>314.2363157894737</v>
      </c>
      <c r="M175" s="29"/>
      <c r="N175" s="55">
        <v>10</v>
      </c>
      <c r="O175" s="56">
        <v>80</v>
      </c>
      <c r="P175" s="57">
        <v>1855178</v>
      </c>
      <c r="Q175" s="60">
        <v>23189.725</v>
      </c>
      <c r="R175" s="56">
        <v>9240</v>
      </c>
      <c r="S175" s="57">
        <v>1855178</v>
      </c>
      <c r="T175" s="60">
        <v>200.77683982683982</v>
      </c>
      <c r="U175" s="61"/>
      <c r="V175" s="62"/>
      <c r="W175" s="62"/>
      <c r="X175" s="179">
        <v>22675</v>
      </c>
      <c r="Y175" s="180">
        <v>24225</v>
      </c>
      <c r="Z175" s="181">
        <v>24700</v>
      </c>
    </row>
    <row r="176" spans="1:26" s="4" customFormat="1" ht="27" customHeight="1">
      <c r="A176" s="16"/>
      <c r="B176" s="33" t="s">
        <v>208</v>
      </c>
      <c r="C176" s="34">
        <v>172</v>
      </c>
      <c r="D176" s="139" t="s">
        <v>332</v>
      </c>
      <c r="E176" s="75"/>
      <c r="F176" s="55">
        <v>10</v>
      </c>
      <c r="G176" s="56">
        <v>89</v>
      </c>
      <c r="H176" s="57">
        <v>482650</v>
      </c>
      <c r="I176" s="60">
        <f t="shared" si="4"/>
        <v>5423.033707865168</v>
      </c>
      <c r="J176" s="56">
        <v>11184</v>
      </c>
      <c r="K176" s="57">
        <v>482650</v>
      </c>
      <c r="L176" s="60">
        <f t="shared" si="5"/>
        <v>43.155400572246066</v>
      </c>
      <c r="M176" s="29"/>
      <c r="N176" s="201">
        <v>10</v>
      </c>
      <c r="O176" s="58">
        <v>108</v>
      </c>
      <c r="P176" s="59">
        <v>473000</v>
      </c>
      <c r="Q176" s="60">
        <v>4379.62962962963</v>
      </c>
      <c r="R176" s="58">
        <v>12258</v>
      </c>
      <c r="S176" s="59">
        <v>473000</v>
      </c>
      <c r="T176" s="60">
        <v>38.58704519497471</v>
      </c>
      <c r="U176" s="61"/>
      <c r="V176" s="167"/>
      <c r="W176" s="167"/>
      <c r="X176" s="179">
        <v>10112.359550561798</v>
      </c>
      <c r="Y176" s="180">
        <v>8148.148148148148</v>
      </c>
      <c r="Z176" s="181">
        <v>10092.592592592593</v>
      </c>
    </row>
    <row r="177" spans="1:26" s="4" customFormat="1" ht="27" customHeight="1">
      <c r="A177" s="16"/>
      <c r="B177" s="33" t="s">
        <v>208</v>
      </c>
      <c r="C177" s="34">
        <v>173</v>
      </c>
      <c r="D177" s="139" t="s">
        <v>333</v>
      </c>
      <c r="E177" s="75">
        <v>2</v>
      </c>
      <c r="F177" s="55">
        <v>20</v>
      </c>
      <c r="G177" s="56">
        <v>70</v>
      </c>
      <c r="H177" s="57">
        <v>936940</v>
      </c>
      <c r="I177" s="60">
        <f t="shared" si="4"/>
        <v>13384.857142857143</v>
      </c>
      <c r="J177" s="56">
        <v>9303</v>
      </c>
      <c r="K177" s="57">
        <v>936940</v>
      </c>
      <c r="L177" s="60">
        <f t="shared" si="5"/>
        <v>100.71374825325164</v>
      </c>
      <c r="M177" s="29"/>
      <c r="N177" s="55">
        <v>20</v>
      </c>
      <c r="O177" s="56">
        <v>106</v>
      </c>
      <c r="P177" s="57">
        <v>1845367</v>
      </c>
      <c r="Q177" s="60">
        <v>17409.122641509435</v>
      </c>
      <c r="R177" s="56">
        <v>12591</v>
      </c>
      <c r="S177" s="57">
        <v>1845367</v>
      </c>
      <c r="T177" s="60">
        <v>146.56238583114924</v>
      </c>
      <c r="U177" s="61"/>
      <c r="V177" s="62"/>
      <c r="W177" s="62"/>
      <c r="X177" s="179">
        <v>11923.611111111111</v>
      </c>
      <c r="Y177" s="180">
        <v>13448.979591836734</v>
      </c>
      <c r="Z177" s="181">
        <v>13664.660194174758</v>
      </c>
    </row>
    <row r="178" spans="1:26" s="4" customFormat="1" ht="27" customHeight="1">
      <c r="A178" s="16"/>
      <c r="B178" s="33" t="s">
        <v>208</v>
      </c>
      <c r="C178" s="34">
        <v>174</v>
      </c>
      <c r="D178" s="139" t="s">
        <v>334</v>
      </c>
      <c r="E178" s="75">
        <v>4</v>
      </c>
      <c r="F178" s="55">
        <v>15</v>
      </c>
      <c r="G178" s="56">
        <v>132</v>
      </c>
      <c r="H178" s="57">
        <v>930100</v>
      </c>
      <c r="I178" s="60">
        <f t="shared" si="4"/>
        <v>7046.212121212121</v>
      </c>
      <c r="J178" s="56">
        <v>20664</v>
      </c>
      <c r="K178" s="57">
        <v>930100</v>
      </c>
      <c r="L178" s="60">
        <f t="shared" si="5"/>
        <v>45.01064653503678</v>
      </c>
      <c r="M178" s="29"/>
      <c r="N178" s="55">
        <v>20</v>
      </c>
      <c r="O178" s="56">
        <v>240</v>
      </c>
      <c r="P178" s="57">
        <v>2012650</v>
      </c>
      <c r="Q178" s="60">
        <v>8386.041666666666</v>
      </c>
      <c r="R178" s="56">
        <v>37524</v>
      </c>
      <c r="S178" s="57">
        <v>2012650</v>
      </c>
      <c r="T178" s="60">
        <v>53.63633940944462</v>
      </c>
      <c r="U178" s="61"/>
      <c r="V178" s="62"/>
      <c r="W178" s="62"/>
      <c r="X178" s="179">
        <v>8900</v>
      </c>
      <c r="Y178" s="180">
        <v>7669.565217391304</v>
      </c>
      <c r="Z178" s="181">
        <v>8108.217391304348</v>
      </c>
    </row>
    <row r="179" spans="1:26" s="4" customFormat="1" ht="27" customHeight="1">
      <c r="A179" s="16"/>
      <c r="B179" s="33" t="s">
        <v>208</v>
      </c>
      <c r="C179" s="34">
        <v>175</v>
      </c>
      <c r="D179" s="139" t="s">
        <v>335</v>
      </c>
      <c r="E179" s="75">
        <v>4</v>
      </c>
      <c r="F179" s="55">
        <v>10</v>
      </c>
      <c r="G179" s="56">
        <v>136</v>
      </c>
      <c r="H179" s="57">
        <v>1155300</v>
      </c>
      <c r="I179" s="60">
        <f t="shared" si="4"/>
        <v>8494.85294117647</v>
      </c>
      <c r="J179" s="56">
        <v>9979</v>
      </c>
      <c r="K179" s="57">
        <v>1155300</v>
      </c>
      <c r="L179" s="60">
        <f t="shared" si="5"/>
        <v>115.7731235594749</v>
      </c>
      <c r="M179" s="29"/>
      <c r="N179" s="55">
        <v>10</v>
      </c>
      <c r="O179" s="56">
        <v>157</v>
      </c>
      <c r="P179" s="57">
        <v>1390000</v>
      </c>
      <c r="Q179" s="60">
        <v>8853.503184713376</v>
      </c>
      <c r="R179" s="56">
        <v>11404</v>
      </c>
      <c r="S179" s="57">
        <v>1390000</v>
      </c>
      <c r="T179" s="60">
        <v>121.88705717292179</v>
      </c>
      <c r="U179" s="61"/>
      <c r="V179" s="62"/>
      <c r="W179" s="62"/>
      <c r="X179" s="179">
        <v>13245.25</v>
      </c>
      <c r="Y179" s="180">
        <v>13675.384615384615</v>
      </c>
      <c r="Z179" s="181">
        <v>18230.76923076923</v>
      </c>
    </row>
    <row r="180" spans="1:26" s="4" customFormat="1" ht="27" customHeight="1">
      <c r="A180" s="16"/>
      <c r="B180" s="33" t="s">
        <v>208</v>
      </c>
      <c r="C180" s="34">
        <v>176</v>
      </c>
      <c r="D180" s="139" t="s">
        <v>336</v>
      </c>
      <c r="E180" s="75">
        <v>5</v>
      </c>
      <c r="F180" s="55">
        <v>20</v>
      </c>
      <c r="G180" s="56">
        <v>121</v>
      </c>
      <c r="H180" s="57">
        <v>1145750</v>
      </c>
      <c r="I180" s="60">
        <f t="shared" si="4"/>
        <v>9469.00826446281</v>
      </c>
      <c r="J180" s="56">
        <v>8025</v>
      </c>
      <c r="K180" s="57">
        <v>1145750</v>
      </c>
      <c r="L180" s="60">
        <f t="shared" si="5"/>
        <v>142.77258566978193</v>
      </c>
      <c r="M180" s="29"/>
      <c r="N180" s="55">
        <v>20</v>
      </c>
      <c r="O180" s="56">
        <v>171</v>
      </c>
      <c r="P180" s="57">
        <v>2480956</v>
      </c>
      <c r="Q180" s="60">
        <v>14508.51461988304</v>
      </c>
      <c r="R180" s="56">
        <v>13800</v>
      </c>
      <c r="S180" s="57">
        <v>2480956</v>
      </c>
      <c r="T180" s="60">
        <v>179.77942028985507</v>
      </c>
      <c r="U180" s="61"/>
      <c r="V180" s="62"/>
      <c r="W180" s="62"/>
      <c r="X180" s="179">
        <v>6349.206349206349</v>
      </c>
      <c r="Y180" s="180">
        <v>7500</v>
      </c>
      <c r="Z180" s="181">
        <v>8088.235294117647</v>
      </c>
    </row>
    <row r="181" spans="1:26" s="4" customFormat="1" ht="27" customHeight="1">
      <c r="A181" s="16"/>
      <c r="B181" s="33" t="s">
        <v>208</v>
      </c>
      <c r="C181" s="34">
        <v>177</v>
      </c>
      <c r="D181" s="142" t="s">
        <v>151</v>
      </c>
      <c r="E181" s="75">
        <v>4</v>
      </c>
      <c r="F181" s="55">
        <v>20</v>
      </c>
      <c r="G181" s="56">
        <v>214</v>
      </c>
      <c r="H181" s="57">
        <v>1114479</v>
      </c>
      <c r="I181" s="60">
        <f t="shared" si="4"/>
        <v>5207.845794392523</v>
      </c>
      <c r="J181" s="58">
        <v>20864</v>
      </c>
      <c r="K181" s="59">
        <v>1114479</v>
      </c>
      <c r="L181" s="60">
        <f t="shared" si="5"/>
        <v>53.416363113496935</v>
      </c>
      <c r="M181" s="29"/>
      <c r="N181" s="55">
        <v>20</v>
      </c>
      <c r="O181" s="56">
        <v>182</v>
      </c>
      <c r="P181" s="57">
        <v>1229790</v>
      </c>
      <c r="Q181" s="60">
        <v>6757.087912087912</v>
      </c>
      <c r="R181" s="58">
        <v>17674</v>
      </c>
      <c r="S181" s="59">
        <v>1229790</v>
      </c>
      <c r="T181" s="60">
        <v>69.58187167590812</v>
      </c>
      <c r="U181" s="64"/>
      <c r="V181" s="62"/>
      <c r="W181" s="62"/>
      <c r="X181" s="179">
        <v>5437.5</v>
      </c>
      <c r="Y181" s="180">
        <v>6055.555555555556</v>
      </c>
      <c r="Z181" s="181">
        <v>7500</v>
      </c>
    </row>
    <row r="182" spans="1:26" s="4" customFormat="1" ht="27" customHeight="1">
      <c r="A182" s="16"/>
      <c r="B182" s="33" t="s">
        <v>208</v>
      </c>
      <c r="C182" s="34">
        <v>178</v>
      </c>
      <c r="D182" s="143" t="s">
        <v>264</v>
      </c>
      <c r="E182" s="75"/>
      <c r="F182" s="55"/>
      <c r="G182" s="56"/>
      <c r="H182" s="57"/>
      <c r="I182" s="60">
        <f t="shared" si="4"/>
        <v>0</v>
      </c>
      <c r="J182" s="58"/>
      <c r="K182" s="59"/>
      <c r="L182" s="60">
        <f t="shared" si="5"/>
        <v>0</v>
      </c>
      <c r="M182" s="29"/>
      <c r="N182" s="201"/>
      <c r="O182" s="58"/>
      <c r="P182" s="59"/>
      <c r="Q182" s="60">
        <f>-SUM(O182:P182)</f>
        <v>0</v>
      </c>
      <c r="R182" s="58"/>
      <c r="S182" s="59"/>
      <c r="T182" s="60">
        <f>-SUM(R182:S182)</f>
        <v>0</v>
      </c>
      <c r="U182" s="64"/>
      <c r="V182" s="63" t="s">
        <v>187</v>
      </c>
      <c r="W182" s="63" t="s">
        <v>261</v>
      </c>
      <c r="X182" s="179" t="s">
        <v>364</v>
      </c>
      <c r="Y182" s="180" t="s">
        <v>362</v>
      </c>
      <c r="Z182" s="181" t="s">
        <v>362</v>
      </c>
    </row>
    <row r="183" spans="1:26" s="4" customFormat="1" ht="27" customHeight="1">
      <c r="A183" s="16"/>
      <c r="B183" s="33" t="s">
        <v>208</v>
      </c>
      <c r="C183" s="34">
        <v>179</v>
      </c>
      <c r="D183" s="143" t="s">
        <v>94</v>
      </c>
      <c r="E183" s="75">
        <v>2</v>
      </c>
      <c r="F183" s="55">
        <v>50</v>
      </c>
      <c r="G183" s="56">
        <v>628</v>
      </c>
      <c r="H183" s="57">
        <v>14172091</v>
      </c>
      <c r="I183" s="60">
        <f t="shared" si="4"/>
        <v>22567.023885350318</v>
      </c>
      <c r="J183" s="58">
        <v>69563</v>
      </c>
      <c r="K183" s="59">
        <v>14172091</v>
      </c>
      <c r="L183" s="60">
        <f t="shared" si="5"/>
        <v>203.73030202837717</v>
      </c>
      <c r="M183" s="29"/>
      <c r="N183" s="55">
        <v>50</v>
      </c>
      <c r="O183" s="56">
        <v>589</v>
      </c>
      <c r="P183" s="57">
        <v>13569655</v>
      </c>
      <c r="Q183" s="60">
        <v>23038.46349745331</v>
      </c>
      <c r="R183" s="58">
        <v>66550</v>
      </c>
      <c r="S183" s="59">
        <v>13569655</v>
      </c>
      <c r="T183" s="60">
        <v>203.90165289256197</v>
      </c>
      <c r="U183" s="64"/>
      <c r="V183" s="62"/>
      <c r="W183" s="62"/>
      <c r="X183" s="179">
        <v>22500</v>
      </c>
      <c r="Y183" s="180">
        <v>23000</v>
      </c>
      <c r="Z183" s="181">
        <v>23500</v>
      </c>
    </row>
    <row r="184" spans="1:26" s="4" customFormat="1" ht="27" customHeight="1">
      <c r="A184" s="16"/>
      <c r="B184" s="33" t="s">
        <v>208</v>
      </c>
      <c r="C184" s="34">
        <v>180</v>
      </c>
      <c r="D184" s="143" t="s">
        <v>152</v>
      </c>
      <c r="E184" s="75">
        <v>1</v>
      </c>
      <c r="F184" s="55">
        <v>20</v>
      </c>
      <c r="G184" s="56">
        <v>230</v>
      </c>
      <c r="H184" s="57">
        <v>2872912</v>
      </c>
      <c r="I184" s="60">
        <f t="shared" si="4"/>
        <v>12490.921739130436</v>
      </c>
      <c r="J184" s="58">
        <v>13228</v>
      </c>
      <c r="K184" s="59">
        <v>2872912</v>
      </c>
      <c r="L184" s="60">
        <f t="shared" si="5"/>
        <v>217.18415482310252</v>
      </c>
      <c r="M184" s="29"/>
      <c r="N184" s="55">
        <v>20</v>
      </c>
      <c r="O184" s="56">
        <v>237</v>
      </c>
      <c r="P184" s="57">
        <v>3040747</v>
      </c>
      <c r="Q184" s="60">
        <v>12830.156118143459</v>
      </c>
      <c r="R184" s="58">
        <v>13610</v>
      </c>
      <c r="S184" s="59">
        <v>3040747</v>
      </c>
      <c r="T184" s="60">
        <v>223.4200587803086</v>
      </c>
      <c r="U184" s="64"/>
      <c r="V184" s="62"/>
      <c r="W184" s="62"/>
      <c r="X184" s="179">
        <v>13865.800865800866</v>
      </c>
      <c r="Y184" s="180">
        <v>14011.85</v>
      </c>
      <c r="Z184" s="181">
        <v>14711.9375</v>
      </c>
    </row>
    <row r="185" spans="1:26" s="4" customFormat="1" ht="27" customHeight="1">
      <c r="A185" s="16"/>
      <c r="B185" s="33" t="s">
        <v>208</v>
      </c>
      <c r="C185" s="34">
        <v>181</v>
      </c>
      <c r="D185" s="143" t="s">
        <v>153</v>
      </c>
      <c r="E185" s="75"/>
      <c r="F185" s="55"/>
      <c r="G185" s="56"/>
      <c r="H185" s="57"/>
      <c r="I185" s="60">
        <f t="shared" si="4"/>
        <v>0</v>
      </c>
      <c r="J185" s="58"/>
      <c r="K185" s="59"/>
      <c r="L185" s="60">
        <f t="shared" si="5"/>
        <v>0</v>
      </c>
      <c r="M185" s="29"/>
      <c r="N185" s="201"/>
      <c r="O185" s="58"/>
      <c r="P185" s="59"/>
      <c r="Q185" s="60">
        <f>-SUM(O185:P185)</f>
        <v>0</v>
      </c>
      <c r="R185" s="58"/>
      <c r="S185" s="59"/>
      <c r="T185" s="60">
        <f>-SUM(R185:S185)</f>
        <v>0</v>
      </c>
      <c r="U185" s="64"/>
      <c r="V185" s="63" t="s">
        <v>267</v>
      </c>
      <c r="W185" s="63" t="s">
        <v>260</v>
      </c>
      <c r="X185" s="179" t="s">
        <v>362</v>
      </c>
      <c r="Y185" s="180" t="s">
        <v>362</v>
      </c>
      <c r="Z185" s="181" t="s">
        <v>364</v>
      </c>
    </row>
    <row r="186" spans="1:26" s="4" customFormat="1" ht="27" customHeight="1">
      <c r="A186" s="16"/>
      <c r="B186" s="33" t="s">
        <v>208</v>
      </c>
      <c r="C186" s="34">
        <v>182</v>
      </c>
      <c r="D186" s="143" t="s">
        <v>154</v>
      </c>
      <c r="E186" s="75">
        <v>5</v>
      </c>
      <c r="F186" s="55">
        <v>20</v>
      </c>
      <c r="G186" s="56">
        <v>301</v>
      </c>
      <c r="H186" s="57">
        <v>1666080</v>
      </c>
      <c r="I186" s="60">
        <f t="shared" si="4"/>
        <v>5535.14950166113</v>
      </c>
      <c r="J186" s="58">
        <v>20550</v>
      </c>
      <c r="K186" s="59">
        <v>1666080</v>
      </c>
      <c r="L186" s="60">
        <f t="shared" si="5"/>
        <v>81.07445255474452</v>
      </c>
      <c r="M186" s="29"/>
      <c r="N186" s="201">
        <v>20</v>
      </c>
      <c r="O186" s="58">
        <v>179</v>
      </c>
      <c r="P186" s="59">
        <v>1940005</v>
      </c>
      <c r="Q186" s="60">
        <v>10838.016759776536</v>
      </c>
      <c r="R186" s="58">
        <v>14718</v>
      </c>
      <c r="S186" s="59">
        <v>1940005</v>
      </c>
      <c r="T186" s="60">
        <v>131.81172713683924</v>
      </c>
      <c r="U186" s="64"/>
      <c r="V186" s="62"/>
      <c r="W186" s="62"/>
      <c r="X186" s="179">
        <v>6000</v>
      </c>
      <c r="Y186" s="180">
        <v>6441.666666666667</v>
      </c>
      <c r="Z186" s="181">
        <v>6808.333333333333</v>
      </c>
    </row>
    <row r="187" spans="1:26" s="4" customFormat="1" ht="27" customHeight="1">
      <c r="A187" s="16"/>
      <c r="B187" s="33" t="s">
        <v>208</v>
      </c>
      <c r="C187" s="34">
        <v>183</v>
      </c>
      <c r="D187" s="143" t="s">
        <v>337</v>
      </c>
      <c r="E187" s="75">
        <v>5</v>
      </c>
      <c r="F187" s="55">
        <v>20</v>
      </c>
      <c r="G187" s="56">
        <v>235</v>
      </c>
      <c r="H187" s="57">
        <v>2412613</v>
      </c>
      <c r="I187" s="60">
        <f t="shared" si="4"/>
        <v>10266.43829787234</v>
      </c>
      <c r="J187" s="58">
        <v>10183</v>
      </c>
      <c r="K187" s="59">
        <v>2412613</v>
      </c>
      <c r="L187" s="60">
        <f t="shared" si="5"/>
        <v>236.925562211529</v>
      </c>
      <c r="M187" s="29"/>
      <c r="N187" s="55">
        <v>20</v>
      </c>
      <c r="O187" s="56">
        <v>291</v>
      </c>
      <c r="P187" s="57">
        <v>2958106</v>
      </c>
      <c r="Q187" s="60">
        <v>10165.312714776632</v>
      </c>
      <c r="R187" s="58">
        <v>12673</v>
      </c>
      <c r="S187" s="59">
        <v>2958106</v>
      </c>
      <c r="T187" s="60">
        <v>233.41797522291486</v>
      </c>
      <c r="U187" s="64"/>
      <c r="V187" s="62"/>
      <c r="W187" s="62"/>
      <c r="X187" s="179">
        <v>12500</v>
      </c>
      <c r="Y187" s="180">
        <v>12500</v>
      </c>
      <c r="Z187" s="181">
        <v>12500</v>
      </c>
    </row>
    <row r="188" spans="1:26" s="4" customFormat="1" ht="27" customHeight="1">
      <c r="A188" s="16"/>
      <c r="B188" s="33" t="s">
        <v>208</v>
      </c>
      <c r="C188" s="34">
        <v>184</v>
      </c>
      <c r="D188" s="143" t="s">
        <v>155</v>
      </c>
      <c r="E188" s="75">
        <v>1</v>
      </c>
      <c r="F188" s="55">
        <v>20</v>
      </c>
      <c r="G188" s="56">
        <v>197</v>
      </c>
      <c r="H188" s="57">
        <v>1471036</v>
      </c>
      <c r="I188" s="60">
        <f t="shared" si="4"/>
        <v>7467.187817258883</v>
      </c>
      <c r="J188" s="58">
        <v>20451</v>
      </c>
      <c r="K188" s="59">
        <v>1471036</v>
      </c>
      <c r="L188" s="60">
        <f t="shared" si="5"/>
        <v>71.92978338467556</v>
      </c>
      <c r="M188" s="29"/>
      <c r="N188" s="55">
        <v>20</v>
      </c>
      <c r="O188" s="56">
        <v>197</v>
      </c>
      <c r="P188" s="57">
        <v>1431492</v>
      </c>
      <c r="Q188" s="60">
        <v>7266.456852791878</v>
      </c>
      <c r="R188" s="58">
        <v>20067</v>
      </c>
      <c r="S188" s="59">
        <v>1431492</v>
      </c>
      <c r="T188" s="60">
        <v>71.3356256540589</v>
      </c>
      <c r="U188" s="64"/>
      <c r="V188" s="62"/>
      <c r="W188" s="62"/>
      <c r="X188" s="179">
        <v>7526.732673267326</v>
      </c>
      <c r="Y188" s="180">
        <v>8371.287128712871</v>
      </c>
      <c r="Z188" s="181">
        <v>8457.943925233645</v>
      </c>
    </row>
    <row r="189" spans="1:26" s="4" customFormat="1" ht="27" customHeight="1">
      <c r="A189" s="16"/>
      <c r="B189" s="33" t="s">
        <v>208</v>
      </c>
      <c r="C189" s="34">
        <v>185</v>
      </c>
      <c r="D189" s="143" t="s">
        <v>156</v>
      </c>
      <c r="E189" s="75">
        <v>5</v>
      </c>
      <c r="F189" s="55">
        <v>30</v>
      </c>
      <c r="G189" s="56">
        <v>301</v>
      </c>
      <c r="H189" s="57">
        <v>2374267</v>
      </c>
      <c r="I189" s="60">
        <f t="shared" si="4"/>
        <v>7887.930232558139</v>
      </c>
      <c r="J189" s="58">
        <v>22884.75</v>
      </c>
      <c r="K189" s="59">
        <v>2374267</v>
      </c>
      <c r="L189" s="60">
        <f t="shared" si="5"/>
        <v>103.74887206545844</v>
      </c>
      <c r="M189" s="29"/>
      <c r="N189" s="55">
        <v>20</v>
      </c>
      <c r="O189" s="56">
        <v>256</v>
      </c>
      <c r="P189" s="57">
        <v>2321779</v>
      </c>
      <c r="Q189" s="60">
        <v>9069.44921875</v>
      </c>
      <c r="R189" s="58">
        <v>18875</v>
      </c>
      <c r="S189" s="59">
        <v>2321779</v>
      </c>
      <c r="T189" s="60">
        <v>123.00815894039735</v>
      </c>
      <c r="U189" s="64"/>
      <c r="V189" s="62"/>
      <c r="W189" s="62"/>
      <c r="X189" s="179">
        <v>7194.2307692307695</v>
      </c>
      <c r="Y189" s="180">
        <v>8733.024691358025</v>
      </c>
      <c r="Z189" s="181">
        <v>10944.444444444445</v>
      </c>
    </row>
    <row r="190" spans="1:26" s="4" customFormat="1" ht="27" customHeight="1">
      <c r="A190" s="16"/>
      <c r="B190" s="33" t="s">
        <v>208</v>
      </c>
      <c r="C190" s="34">
        <v>186</v>
      </c>
      <c r="D190" s="143" t="s">
        <v>157</v>
      </c>
      <c r="E190" s="75">
        <v>4</v>
      </c>
      <c r="F190" s="55">
        <v>20</v>
      </c>
      <c r="G190" s="56">
        <v>249</v>
      </c>
      <c r="H190" s="57">
        <v>2489582</v>
      </c>
      <c r="I190" s="60">
        <f t="shared" si="4"/>
        <v>9998.321285140562</v>
      </c>
      <c r="J190" s="58">
        <v>15577</v>
      </c>
      <c r="K190" s="59">
        <v>2489582</v>
      </c>
      <c r="L190" s="60">
        <f t="shared" si="5"/>
        <v>159.82422802850357</v>
      </c>
      <c r="M190" s="29"/>
      <c r="N190" s="55">
        <v>30</v>
      </c>
      <c r="O190" s="56">
        <v>312</v>
      </c>
      <c r="P190" s="57">
        <v>3141117</v>
      </c>
      <c r="Q190" s="60">
        <v>10067.682692307691</v>
      </c>
      <c r="R190" s="58">
        <v>19052</v>
      </c>
      <c r="S190" s="59">
        <v>3141117</v>
      </c>
      <c r="T190" s="60">
        <v>164.8707222338862</v>
      </c>
      <c r="U190" s="64"/>
      <c r="V190" s="62"/>
      <c r="W190" s="62"/>
      <c r="X190" s="179">
        <v>9998.321285140562</v>
      </c>
      <c r="Y190" s="180">
        <v>9000</v>
      </c>
      <c r="Z190" s="181">
        <v>9000</v>
      </c>
    </row>
    <row r="191" spans="1:26" s="4" customFormat="1" ht="27" customHeight="1">
      <c r="A191" s="16"/>
      <c r="B191" s="33" t="s">
        <v>208</v>
      </c>
      <c r="C191" s="34">
        <v>187</v>
      </c>
      <c r="D191" s="143" t="s">
        <v>158</v>
      </c>
      <c r="E191" s="75">
        <v>4</v>
      </c>
      <c r="F191" s="55">
        <v>20</v>
      </c>
      <c r="G191" s="56">
        <v>441</v>
      </c>
      <c r="H191" s="57">
        <v>7596323</v>
      </c>
      <c r="I191" s="60">
        <f t="shared" si="4"/>
        <v>17225.222222222223</v>
      </c>
      <c r="J191" s="58">
        <v>19659</v>
      </c>
      <c r="K191" s="59">
        <v>7596323</v>
      </c>
      <c r="L191" s="60">
        <f t="shared" si="5"/>
        <v>386.40434406633096</v>
      </c>
      <c r="M191" s="29"/>
      <c r="N191" s="55">
        <v>20</v>
      </c>
      <c r="O191" s="56">
        <v>494</v>
      </c>
      <c r="P191" s="57">
        <v>9286516</v>
      </c>
      <c r="Q191" s="60">
        <v>18798.615384615383</v>
      </c>
      <c r="R191" s="58">
        <v>22062</v>
      </c>
      <c r="S191" s="59">
        <v>9286516</v>
      </c>
      <c r="T191" s="60">
        <v>420.92811168525066</v>
      </c>
      <c r="U191" s="64"/>
      <c r="V191" s="62"/>
      <c r="W191" s="62"/>
      <c r="X191" s="179">
        <v>12571.42857142857</v>
      </c>
      <c r="Y191" s="180">
        <v>17697.674418604653</v>
      </c>
      <c r="Z191" s="181">
        <v>17982.222222222223</v>
      </c>
    </row>
    <row r="192" spans="1:26" s="4" customFormat="1" ht="27" customHeight="1">
      <c r="A192" s="16"/>
      <c r="B192" s="33" t="s">
        <v>208</v>
      </c>
      <c r="C192" s="34">
        <v>188</v>
      </c>
      <c r="D192" s="143" t="s">
        <v>159</v>
      </c>
      <c r="E192" s="75">
        <v>4</v>
      </c>
      <c r="F192" s="55">
        <v>20</v>
      </c>
      <c r="G192" s="56">
        <v>105</v>
      </c>
      <c r="H192" s="57">
        <v>620170</v>
      </c>
      <c r="I192" s="60">
        <f t="shared" si="4"/>
        <v>5906.380952380952</v>
      </c>
      <c r="J192" s="58">
        <v>1328</v>
      </c>
      <c r="K192" s="59">
        <v>620170</v>
      </c>
      <c r="L192" s="60">
        <f t="shared" si="5"/>
        <v>466.99548192771084</v>
      </c>
      <c r="M192" s="29"/>
      <c r="N192" s="55">
        <v>20</v>
      </c>
      <c r="O192" s="56">
        <v>119</v>
      </c>
      <c r="P192" s="57">
        <v>1073339</v>
      </c>
      <c r="Q192" s="60">
        <v>9019.655462184874</v>
      </c>
      <c r="R192" s="58">
        <v>2975</v>
      </c>
      <c r="S192" s="59">
        <v>1073339</v>
      </c>
      <c r="T192" s="60">
        <v>360.78621848739493</v>
      </c>
      <c r="U192" s="64"/>
      <c r="V192" s="62"/>
      <c r="W192" s="62"/>
      <c r="X192" s="179">
        <v>7051.282051282052</v>
      </c>
      <c r="Y192" s="180">
        <v>5405.982905982906</v>
      </c>
      <c r="Z192" s="181" t="s">
        <v>364</v>
      </c>
    </row>
    <row r="193" spans="1:26" s="4" customFormat="1" ht="27" customHeight="1">
      <c r="A193" s="16"/>
      <c r="B193" s="33" t="s">
        <v>208</v>
      </c>
      <c r="C193" s="34">
        <v>189</v>
      </c>
      <c r="D193" s="143" t="s">
        <v>160</v>
      </c>
      <c r="E193" s="75">
        <v>2</v>
      </c>
      <c r="F193" s="55">
        <v>24</v>
      </c>
      <c r="G193" s="56">
        <v>174</v>
      </c>
      <c r="H193" s="57">
        <v>3016432</v>
      </c>
      <c r="I193" s="60">
        <f t="shared" si="4"/>
        <v>17335.816091954024</v>
      </c>
      <c r="J193" s="58">
        <v>16008</v>
      </c>
      <c r="K193" s="59">
        <v>3016432</v>
      </c>
      <c r="L193" s="60">
        <f t="shared" si="5"/>
        <v>188.4327836081959</v>
      </c>
      <c r="M193" s="29"/>
      <c r="N193" s="55">
        <v>24</v>
      </c>
      <c r="O193" s="56">
        <v>318</v>
      </c>
      <c r="P193" s="57">
        <v>3991416</v>
      </c>
      <c r="Q193" s="60">
        <v>12551.622641509433</v>
      </c>
      <c r="R193" s="58">
        <v>29380</v>
      </c>
      <c r="S193" s="59">
        <v>3991416</v>
      </c>
      <c r="T193" s="60">
        <v>135.85486725663716</v>
      </c>
      <c r="U193" s="64"/>
      <c r="V193" s="62"/>
      <c r="W193" s="62"/>
      <c r="X193" s="179">
        <v>12252.42718446602</v>
      </c>
      <c r="Y193" s="180">
        <v>13478.57142857143</v>
      </c>
      <c r="Z193" s="181">
        <v>16113.492063492064</v>
      </c>
    </row>
    <row r="194" spans="1:26" s="4" customFormat="1" ht="27" customHeight="1">
      <c r="A194" s="16"/>
      <c r="B194" s="33" t="s">
        <v>208</v>
      </c>
      <c r="C194" s="34">
        <v>190</v>
      </c>
      <c r="D194" s="143" t="s">
        <v>161</v>
      </c>
      <c r="E194" s="75">
        <v>3</v>
      </c>
      <c r="F194" s="55">
        <v>14</v>
      </c>
      <c r="G194" s="56">
        <v>376</v>
      </c>
      <c r="H194" s="57">
        <v>2328410</v>
      </c>
      <c r="I194" s="60">
        <f t="shared" si="4"/>
        <v>6192.579787234043</v>
      </c>
      <c r="J194" s="58">
        <v>13198</v>
      </c>
      <c r="K194" s="59">
        <v>2328410</v>
      </c>
      <c r="L194" s="60">
        <f t="shared" si="5"/>
        <v>176.4214274890135</v>
      </c>
      <c r="M194" s="29"/>
      <c r="N194" s="55">
        <v>14</v>
      </c>
      <c r="O194" s="56">
        <v>395</v>
      </c>
      <c r="P194" s="57">
        <v>3034765</v>
      </c>
      <c r="Q194" s="60">
        <v>7682.949367088608</v>
      </c>
      <c r="R194" s="58">
        <v>14733.5</v>
      </c>
      <c r="S194" s="59">
        <v>3034765</v>
      </c>
      <c r="T194" s="60">
        <v>205.9771948281128</v>
      </c>
      <c r="U194" s="64"/>
      <c r="V194" s="62"/>
      <c r="W194" s="62"/>
      <c r="X194" s="179">
        <v>6279.464285714285</v>
      </c>
      <c r="Y194" s="180">
        <v>9264.119047619048</v>
      </c>
      <c r="Z194" s="181">
        <v>11241.261904761905</v>
      </c>
    </row>
    <row r="195" spans="1:26" s="4" customFormat="1" ht="27" customHeight="1">
      <c r="A195" s="16"/>
      <c r="B195" s="33" t="s">
        <v>208</v>
      </c>
      <c r="C195" s="34">
        <v>191</v>
      </c>
      <c r="D195" s="143" t="s">
        <v>146</v>
      </c>
      <c r="E195" s="75">
        <v>4</v>
      </c>
      <c r="F195" s="55">
        <v>10</v>
      </c>
      <c r="G195" s="56">
        <v>151</v>
      </c>
      <c r="H195" s="57">
        <v>2317250</v>
      </c>
      <c r="I195" s="60">
        <f t="shared" si="4"/>
        <v>15346.026490066226</v>
      </c>
      <c r="J195" s="58">
        <v>7222</v>
      </c>
      <c r="K195" s="59">
        <v>2317250</v>
      </c>
      <c r="L195" s="60">
        <f t="shared" si="5"/>
        <v>320.859872611465</v>
      </c>
      <c r="M195" s="29"/>
      <c r="N195" s="55">
        <v>10</v>
      </c>
      <c r="O195" s="56">
        <v>146</v>
      </c>
      <c r="P195" s="57">
        <v>2393975</v>
      </c>
      <c r="Q195" s="60">
        <v>16397.08904109589</v>
      </c>
      <c r="R195" s="58">
        <v>7167</v>
      </c>
      <c r="S195" s="59">
        <v>2393975</v>
      </c>
      <c r="T195" s="60">
        <v>334.02748709362356</v>
      </c>
      <c r="U195" s="64"/>
      <c r="V195" s="62"/>
      <c r="W195" s="62"/>
      <c r="X195" s="179">
        <v>12903.225806451614</v>
      </c>
      <c r="Y195" s="180">
        <v>15000</v>
      </c>
      <c r="Z195" s="181">
        <v>15625</v>
      </c>
    </row>
    <row r="196" spans="1:26" s="4" customFormat="1" ht="27" customHeight="1">
      <c r="A196" s="16"/>
      <c r="B196" s="33" t="s">
        <v>208</v>
      </c>
      <c r="C196" s="34">
        <v>192</v>
      </c>
      <c r="D196" s="143" t="s">
        <v>162</v>
      </c>
      <c r="E196" s="75">
        <v>4</v>
      </c>
      <c r="F196" s="55">
        <v>20</v>
      </c>
      <c r="G196" s="56">
        <v>149</v>
      </c>
      <c r="H196" s="57">
        <v>1517250</v>
      </c>
      <c r="I196" s="60">
        <f t="shared" si="4"/>
        <v>10182.885906040268</v>
      </c>
      <c r="J196" s="58">
        <v>13976</v>
      </c>
      <c r="K196" s="59">
        <v>1517250</v>
      </c>
      <c r="L196" s="60">
        <f t="shared" si="5"/>
        <v>108.56110475100172</v>
      </c>
      <c r="M196" s="29"/>
      <c r="N196" s="55">
        <v>20</v>
      </c>
      <c r="O196" s="56">
        <v>152</v>
      </c>
      <c r="P196" s="57">
        <v>1696600</v>
      </c>
      <c r="Q196" s="60">
        <v>11161.842105263158</v>
      </c>
      <c r="R196" s="58">
        <v>14045</v>
      </c>
      <c r="S196" s="59">
        <v>1696600</v>
      </c>
      <c r="T196" s="60">
        <v>120.79743681025276</v>
      </c>
      <c r="U196" s="64"/>
      <c r="V196" s="62"/>
      <c r="W196" s="62"/>
      <c r="X196" s="179">
        <v>11169.846153846154</v>
      </c>
      <c r="Y196" s="180">
        <v>12564.102564102564</v>
      </c>
      <c r="Z196" s="181">
        <v>12797.619047619048</v>
      </c>
    </row>
    <row r="197" spans="1:26" s="4" customFormat="1" ht="27" customHeight="1">
      <c r="A197" s="16"/>
      <c r="B197" s="33" t="s">
        <v>208</v>
      </c>
      <c r="C197" s="34">
        <v>193</v>
      </c>
      <c r="D197" s="143" t="s">
        <v>163</v>
      </c>
      <c r="E197" s="75">
        <v>2</v>
      </c>
      <c r="F197" s="55">
        <v>20</v>
      </c>
      <c r="G197" s="56">
        <v>210</v>
      </c>
      <c r="H197" s="57">
        <v>1943630</v>
      </c>
      <c r="I197" s="60">
        <f aca="true" t="shared" si="6" ref="I197:I206">IF(AND(G197&gt;0,H197&gt;0),H197/G197,0)</f>
        <v>9255.380952380952</v>
      </c>
      <c r="J197" s="58">
        <v>7346</v>
      </c>
      <c r="K197" s="59">
        <v>1943630</v>
      </c>
      <c r="L197" s="60">
        <f aca="true" t="shared" si="7" ref="L197:L206">IF(AND(J197&gt;0,K197&gt;0),K197/J197,0)</f>
        <v>264.5834467737544</v>
      </c>
      <c r="M197" s="29"/>
      <c r="N197" s="55">
        <v>20</v>
      </c>
      <c r="O197" s="56">
        <v>231</v>
      </c>
      <c r="P197" s="57">
        <v>3111050</v>
      </c>
      <c r="Q197" s="60">
        <v>13467.748917748917</v>
      </c>
      <c r="R197" s="58">
        <v>8641</v>
      </c>
      <c r="S197" s="59">
        <v>3111050</v>
      </c>
      <c r="T197" s="60">
        <v>360.0335609304479</v>
      </c>
      <c r="U197" s="64"/>
      <c r="V197" s="62"/>
      <c r="W197" s="62"/>
      <c r="X197" s="179">
        <v>7244.897959183673</v>
      </c>
      <c r="Y197" s="180">
        <v>10869.565217391304</v>
      </c>
      <c r="Z197" s="181">
        <v>11250</v>
      </c>
    </row>
    <row r="198" spans="1:26" s="4" customFormat="1" ht="27" customHeight="1">
      <c r="A198" s="16"/>
      <c r="B198" s="33" t="s">
        <v>208</v>
      </c>
      <c r="C198" s="34">
        <v>194</v>
      </c>
      <c r="D198" s="143" t="s">
        <v>164</v>
      </c>
      <c r="E198" s="75">
        <v>2</v>
      </c>
      <c r="F198" s="55">
        <v>10</v>
      </c>
      <c r="G198" s="56">
        <v>108</v>
      </c>
      <c r="H198" s="57">
        <v>2054000</v>
      </c>
      <c r="I198" s="60">
        <f t="shared" si="6"/>
        <v>19018.51851851852</v>
      </c>
      <c r="J198" s="58">
        <v>10270</v>
      </c>
      <c r="K198" s="59">
        <v>2054000</v>
      </c>
      <c r="L198" s="60">
        <f t="shared" si="7"/>
        <v>200</v>
      </c>
      <c r="M198" s="29"/>
      <c r="N198" s="55">
        <v>10</v>
      </c>
      <c r="O198" s="56">
        <v>105</v>
      </c>
      <c r="P198" s="57">
        <v>1931200</v>
      </c>
      <c r="Q198" s="60">
        <v>18392.380952380954</v>
      </c>
      <c r="R198" s="58">
        <v>9656</v>
      </c>
      <c r="S198" s="59">
        <v>1931200</v>
      </c>
      <c r="T198" s="60">
        <v>200</v>
      </c>
      <c r="U198" s="64"/>
      <c r="V198" s="62"/>
      <c r="W198" s="62"/>
      <c r="X198" s="179">
        <v>18260.23148148148</v>
      </c>
      <c r="Y198" s="180">
        <v>19093.564814814814</v>
      </c>
      <c r="Z198" s="181">
        <v>20496.666666666668</v>
      </c>
    </row>
    <row r="199" spans="1:26" s="4" customFormat="1" ht="27" customHeight="1">
      <c r="A199" s="16"/>
      <c r="B199" s="33" t="s">
        <v>208</v>
      </c>
      <c r="C199" s="34">
        <v>195</v>
      </c>
      <c r="D199" s="143" t="s">
        <v>165</v>
      </c>
      <c r="E199" s="75">
        <v>2</v>
      </c>
      <c r="F199" s="55">
        <v>10</v>
      </c>
      <c r="G199" s="56">
        <v>132</v>
      </c>
      <c r="H199" s="57">
        <v>431000</v>
      </c>
      <c r="I199" s="60">
        <f t="shared" si="6"/>
        <v>3265.151515151515</v>
      </c>
      <c r="J199" s="58">
        <v>6732</v>
      </c>
      <c r="K199" s="59">
        <v>431000</v>
      </c>
      <c r="L199" s="60">
        <f t="shared" si="7"/>
        <v>64.02257872846108</v>
      </c>
      <c r="M199" s="29"/>
      <c r="N199" s="55">
        <v>10</v>
      </c>
      <c r="O199" s="56">
        <v>132</v>
      </c>
      <c r="P199" s="57">
        <v>436000</v>
      </c>
      <c r="Q199" s="60">
        <v>3303.030303030303</v>
      </c>
      <c r="R199" s="58">
        <v>6732</v>
      </c>
      <c r="S199" s="59">
        <v>436000</v>
      </c>
      <c r="T199" s="60">
        <v>64.76530005941771</v>
      </c>
      <c r="U199" s="64"/>
      <c r="V199" s="62"/>
      <c r="W199" s="62"/>
      <c r="X199" s="179">
        <v>4357.142857142857</v>
      </c>
      <c r="Y199" s="180">
        <v>5285.714285714285</v>
      </c>
      <c r="Z199" s="181">
        <v>8035.714285714285</v>
      </c>
    </row>
    <row r="200" spans="1:26" s="4" customFormat="1" ht="27" customHeight="1">
      <c r="A200" s="16"/>
      <c r="B200" s="33" t="s">
        <v>208</v>
      </c>
      <c r="C200" s="34">
        <v>196</v>
      </c>
      <c r="D200" s="143" t="s">
        <v>166</v>
      </c>
      <c r="E200" s="75">
        <v>2</v>
      </c>
      <c r="F200" s="55">
        <v>20</v>
      </c>
      <c r="G200" s="56">
        <v>308</v>
      </c>
      <c r="H200" s="57">
        <v>3038684</v>
      </c>
      <c r="I200" s="60">
        <f t="shared" si="6"/>
        <v>9865.857142857143</v>
      </c>
      <c r="J200" s="58">
        <v>14266</v>
      </c>
      <c r="K200" s="59">
        <v>3038684</v>
      </c>
      <c r="L200" s="60">
        <f t="shared" si="7"/>
        <v>213.00182251507078</v>
      </c>
      <c r="M200" s="29"/>
      <c r="N200" s="55">
        <v>20</v>
      </c>
      <c r="O200" s="56">
        <v>269</v>
      </c>
      <c r="P200" s="57">
        <v>2841940</v>
      </c>
      <c r="Q200" s="60">
        <v>10564.832713754648</v>
      </c>
      <c r="R200" s="58">
        <v>13397.4</v>
      </c>
      <c r="S200" s="59">
        <v>2841940</v>
      </c>
      <c r="T200" s="60">
        <v>212.12623344828103</v>
      </c>
      <c r="U200" s="64"/>
      <c r="V200" s="62"/>
      <c r="W200" s="62"/>
      <c r="X200" s="179">
        <v>11727.272727272728</v>
      </c>
      <c r="Y200" s="180">
        <v>11793.103448275862</v>
      </c>
      <c r="Z200" s="181">
        <v>13426.666666666666</v>
      </c>
    </row>
    <row r="201" spans="1:26" s="4" customFormat="1" ht="27" customHeight="1">
      <c r="A201" s="16"/>
      <c r="B201" s="33" t="s">
        <v>208</v>
      </c>
      <c r="C201" s="34">
        <v>197</v>
      </c>
      <c r="D201" s="143" t="s">
        <v>167</v>
      </c>
      <c r="E201" s="75">
        <v>4</v>
      </c>
      <c r="F201" s="55">
        <v>20</v>
      </c>
      <c r="G201" s="56">
        <v>394</v>
      </c>
      <c r="H201" s="57">
        <v>1954155</v>
      </c>
      <c r="I201" s="60">
        <f t="shared" si="6"/>
        <v>4959.784263959391</v>
      </c>
      <c r="J201" s="58">
        <v>9855</v>
      </c>
      <c r="K201" s="59">
        <v>1954155</v>
      </c>
      <c r="L201" s="60">
        <f t="shared" si="7"/>
        <v>198.29071537290716</v>
      </c>
      <c r="M201" s="29"/>
      <c r="N201" s="55">
        <v>20</v>
      </c>
      <c r="O201" s="56">
        <v>410</v>
      </c>
      <c r="P201" s="57">
        <v>1902200</v>
      </c>
      <c r="Q201" s="60">
        <v>4639.512195121952</v>
      </c>
      <c r="R201" s="58">
        <v>8507</v>
      </c>
      <c r="S201" s="59">
        <v>1902200</v>
      </c>
      <c r="T201" s="60">
        <v>223.6040907487951</v>
      </c>
      <c r="U201" s="64"/>
      <c r="V201" s="62"/>
      <c r="W201" s="62"/>
      <c r="X201" s="179">
        <v>4269.662921348315</v>
      </c>
      <c r="Y201" s="180">
        <v>5511.9047619047615</v>
      </c>
      <c r="Z201" s="181">
        <v>5714.285714285715</v>
      </c>
    </row>
    <row r="202" spans="1:26" s="4" customFormat="1" ht="27" customHeight="1">
      <c r="A202" s="16"/>
      <c r="B202" s="33" t="s">
        <v>208</v>
      </c>
      <c r="C202" s="34">
        <v>198</v>
      </c>
      <c r="D202" s="143" t="s">
        <v>168</v>
      </c>
      <c r="E202" s="75">
        <v>2</v>
      </c>
      <c r="F202" s="55">
        <v>20</v>
      </c>
      <c r="G202" s="56">
        <v>178</v>
      </c>
      <c r="H202" s="57">
        <v>898208</v>
      </c>
      <c r="I202" s="60">
        <f t="shared" si="6"/>
        <v>5046.112359550561</v>
      </c>
      <c r="J202" s="58">
        <v>14758</v>
      </c>
      <c r="K202" s="59">
        <v>898208</v>
      </c>
      <c r="L202" s="60">
        <f t="shared" si="7"/>
        <v>60.86244748610923</v>
      </c>
      <c r="M202" s="29"/>
      <c r="N202" s="55">
        <v>20</v>
      </c>
      <c r="O202" s="56">
        <v>132</v>
      </c>
      <c r="P202" s="57">
        <v>754050</v>
      </c>
      <c r="Q202" s="60">
        <v>5712.5</v>
      </c>
      <c r="R202" s="58">
        <v>12820</v>
      </c>
      <c r="S202" s="59">
        <v>754050</v>
      </c>
      <c r="T202" s="60">
        <v>58.8182527301092</v>
      </c>
      <c r="U202" s="64"/>
      <c r="V202" s="62"/>
      <c r="W202" s="62"/>
      <c r="X202" s="179">
        <v>5000</v>
      </c>
      <c r="Y202" s="180">
        <v>6571</v>
      </c>
      <c r="Z202" s="181">
        <v>7360</v>
      </c>
    </row>
    <row r="203" spans="1:26" s="4" customFormat="1" ht="27" customHeight="1">
      <c r="A203" s="16"/>
      <c r="B203" s="33" t="s">
        <v>208</v>
      </c>
      <c r="C203" s="34">
        <v>199</v>
      </c>
      <c r="D203" s="142" t="s">
        <v>263</v>
      </c>
      <c r="E203" s="75"/>
      <c r="F203" s="201"/>
      <c r="G203" s="58"/>
      <c r="H203" s="59"/>
      <c r="I203" s="60">
        <f>-SUM(G203:H203)</f>
        <v>0</v>
      </c>
      <c r="J203" s="58"/>
      <c r="K203" s="59"/>
      <c r="L203" s="60">
        <f>-SUM(J203:K203)</f>
        <v>0</v>
      </c>
      <c r="M203" s="29"/>
      <c r="N203" s="201"/>
      <c r="O203" s="58"/>
      <c r="P203" s="59"/>
      <c r="Q203" s="60">
        <f>-SUM(O203:P203)</f>
        <v>0</v>
      </c>
      <c r="R203" s="58"/>
      <c r="S203" s="59"/>
      <c r="T203" s="60">
        <f>-SUM(R203:S203)</f>
        <v>0</v>
      </c>
      <c r="U203" s="64"/>
      <c r="V203" s="63"/>
      <c r="W203" s="63" t="s">
        <v>268</v>
      </c>
      <c r="X203" s="179" t="s">
        <v>362</v>
      </c>
      <c r="Y203" s="180" t="s">
        <v>362</v>
      </c>
      <c r="Z203" s="181" t="s">
        <v>362</v>
      </c>
    </row>
    <row r="204" spans="1:26" s="4" customFormat="1" ht="27" customHeight="1">
      <c r="A204" s="16"/>
      <c r="B204" s="33" t="s">
        <v>208</v>
      </c>
      <c r="C204" s="34">
        <v>200</v>
      </c>
      <c r="D204" s="142" t="s">
        <v>81</v>
      </c>
      <c r="E204" s="75">
        <v>5</v>
      </c>
      <c r="F204" s="55">
        <v>20</v>
      </c>
      <c r="G204" s="56">
        <v>227</v>
      </c>
      <c r="H204" s="57">
        <v>4199740</v>
      </c>
      <c r="I204" s="60">
        <f t="shared" si="6"/>
        <v>18501.057268722467</v>
      </c>
      <c r="J204" s="58">
        <v>21225</v>
      </c>
      <c r="K204" s="59">
        <v>4199740</v>
      </c>
      <c r="L204" s="60">
        <f t="shared" si="7"/>
        <v>197.8676089517079</v>
      </c>
      <c r="M204" s="29"/>
      <c r="N204" s="55">
        <v>20</v>
      </c>
      <c r="O204" s="56">
        <v>227</v>
      </c>
      <c r="P204" s="57">
        <v>4343390</v>
      </c>
      <c r="Q204" s="60">
        <v>19133.87665198238</v>
      </c>
      <c r="R204" s="58">
        <v>19921</v>
      </c>
      <c r="S204" s="59">
        <v>4343390</v>
      </c>
      <c r="T204" s="60">
        <v>218.03072134932987</v>
      </c>
      <c r="U204" s="64"/>
      <c r="V204" s="62"/>
      <c r="W204" s="62"/>
      <c r="X204" s="179">
        <v>14841.239285714286</v>
      </c>
      <c r="Y204" s="180">
        <v>20666.666666666668</v>
      </c>
      <c r="Z204" s="181">
        <v>21345.833333333332</v>
      </c>
    </row>
    <row r="205" spans="1:26" s="4" customFormat="1" ht="27" customHeight="1">
      <c r="A205" s="16"/>
      <c r="B205" s="33" t="s">
        <v>208</v>
      </c>
      <c r="C205" s="34">
        <v>201</v>
      </c>
      <c r="D205" s="143" t="s">
        <v>169</v>
      </c>
      <c r="E205" s="75">
        <v>5</v>
      </c>
      <c r="F205" s="55">
        <v>20</v>
      </c>
      <c r="G205" s="56">
        <v>288</v>
      </c>
      <c r="H205" s="57">
        <v>3759570</v>
      </c>
      <c r="I205" s="60">
        <f t="shared" si="6"/>
        <v>13054.0625</v>
      </c>
      <c r="J205" s="58">
        <v>26914</v>
      </c>
      <c r="K205" s="59">
        <v>3759570</v>
      </c>
      <c r="L205" s="60">
        <f t="shared" si="7"/>
        <v>139.6882663297912</v>
      </c>
      <c r="M205" s="29"/>
      <c r="N205" s="55">
        <v>20</v>
      </c>
      <c r="O205" s="56">
        <v>280</v>
      </c>
      <c r="P205" s="57">
        <v>3321936</v>
      </c>
      <c r="Q205" s="60">
        <v>11864.057142857142</v>
      </c>
      <c r="R205" s="58">
        <v>26446</v>
      </c>
      <c r="S205" s="59">
        <v>3321936</v>
      </c>
      <c r="T205" s="60">
        <v>125.61203962792105</v>
      </c>
      <c r="U205" s="64"/>
      <c r="V205" s="62"/>
      <c r="W205" s="62"/>
      <c r="X205" s="179">
        <v>13320</v>
      </c>
      <c r="Y205" s="180">
        <v>12142.857142857143</v>
      </c>
      <c r="Z205" s="181">
        <v>12068.965517241379</v>
      </c>
    </row>
    <row r="206" spans="1:26" s="4" customFormat="1" ht="27" customHeight="1">
      <c r="A206" s="16"/>
      <c r="B206" s="33" t="s">
        <v>208</v>
      </c>
      <c r="C206" s="34">
        <v>202</v>
      </c>
      <c r="D206" s="143" t="s">
        <v>265</v>
      </c>
      <c r="E206" s="134"/>
      <c r="F206" s="55"/>
      <c r="G206" s="56"/>
      <c r="H206" s="57"/>
      <c r="I206" s="60">
        <f t="shared" si="6"/>
        <v>0</v>
      </c>
      <c r="J206" s="58"/>
      <c r="K206" s="59"/>
      <c r="L206" s="60">
        <f t="shared" si="7"/>
        <v>0</v>
      </c>
      <c r="M206" s="29"/>
      <c r="N206" s="201"/>
      <c r="O206" s="58"/>
      <c r="P206" s="59"/>
      <c r="Q206" s="60">
        <f>-SUM(O206:P206)</f>
        <v>0</v>
      </c>
      <c r="R206" s="58"/>
      <c r="S206" s="59"/>
      <c r="T206" s="60">
        <f>-SUM(R206:S206)</f>
        <v>0</v>
      </c>
      <c r="U206" s="64"/>
      <c r="V206" s="63" t="s">
        <v>187</v>
      </c>
      <c r="W206" s="63" t="s">
        <v>266</v>
      </c>
      <c r="X206" s="179" t="s">
        <v>362</v>
      </c>
      <c r="Y206" s="180" t="s">
        <v>364</v>
      </c>
      <c r="Z206" s="181" t="s">
        <v>364</v>
      </c>
    </row>
    <row r="207" spans="1:26" s="4" customFormat="1" ht="27" customHeight="1">
      <c r="A207" s="16"/>
      <c r="B207" s="33" t="s">
        <v>208</v>
      </c>
      <c r="C207" s="34">
        <v>203</v>
      </c>
      <c r="D207" s="143" t="s">
        <v>170</v>
      </c>
      <c r="E207" s="75">
        <v>2</v>
      </c>
      <c r="F207" s="55">
        <v>20</v>
      </c>
      <c r="G207" s="56">
        <v>203</v>
      </c>
      <c r="H207" s="57">
        <v>2312186</v>
      </c>
      <c r="I207" s="60">
        <f aca="true" t="shared" si="8" ref="I207:I260">IF(AND(G207&gt;0,H207&gt;0),H207/G207,0)</f>
        <v>11390.078817733991</v>
      </c>
      <c r="J207" s="83">
        <v>16504</v>
      </c>
      <c r="K207" s="84">
        <v>2312186</v>
      </c>
      <c r="L207" s="60">
        <f aca="true" t="shared" si="9" ref="L207:L261">IF(AND(J207&gt;0,K207&gt;0),K207/J207,0)</f>
        <v>140.09852157052836</v>
      </c>
      <c r="M207" s="29"/>
      <c r="N207" s="55">
        <v>20</v>
      </c>
      <c r="O207" s="56">
        <v>253</v>
      </c>
      <c r="P207" s="57">
        <v>3281752</v>
      </c>
      <c r="Q207" s="60">
        <v>12971.351778656126</v>
      </c>
      <c r="R207" s="83">
        <v>20640</v>
      </c>
      <c r="S207" s="84">
        <v>3281752</v>
      </c>
      <c r="T207" s="60">
        <v>158.99961240310077</v>
      </c>
      <c r="U207" s="64"/>
      <c r="V207" s="63"/>
      <c r="W207" s="63"/>
      <c r="X207" s="179">
        <v>13472</v>
      </c>
      <c r="Y207" s="180">
        <v>13659</v>
      </c>
      <c r="Z207" s="181">
        <v>13994</v>
      </c>
    </row>
    <row r="208" spans="1:26" s="4" customFormat="1" ht="27" customHeight="1">
      <c r="A208" s="16"/>
      <c r="B208" s="33" t="s">
        <v>208</v>
      </c>
      <c r="C208" s="34">
        <v>204</v>
      </c>
      <c r="D208" s="142" t="s">
        <v>171</v>
      </c>
      <c r="E208" s="75">
        <v>5</v>
      </c>
      <c r="F208" s="55">
        <v>10</v>
      </c>
      <c r="G208" s="56">
        <v>230</v>
      </c>
      <c r="H208" s="57">
        <v>517991</v>
      </c>
      <c r="I208" s="60">
        <f t="shared" si="8"/>
        <v>2252.134782608696</v>
      </c>
      <c r="J208" s="58">
        <v>4328</v>
      </c>
      <c r="K208" s="59">
        <v>517991</v>
      </c>
      <c r="L208" s="60">
        <f t="shared" si="9"/>
        <v>119.68368761552681</v>
      </c>
      <c r="M208" s="29"/>
      <c r="N208" s="55">
        <v>10</v>
      </c>
      <c r="O208" s="56">
        <v>251</v>
      </c>
      <c r="P208" s="57">
        <v>554800</v>
      </c>
      <c r="Q208" s="60">
        <v>2210.358565737052</v>
      </c>
      <c r="R208" s="58">
        <v>4420</v>
      </c>
      <c r="S208" s="59">
        <v>554800</v>
      </c>
      <c r="T208" s="60">
        <v>125.52036199095022</v>
      </c>
      <c r="U208" s="64"/>
      <c r="V208" s="62"/>
      <c r="W208" s="62"/>
      <c r="X208" s="179">
        <v>3423.6111111111113</v>
      </c>
      <c r="Y208" s="180">
        <v>3015</v>
      </c>
      <c r="Z208" s="181">
        <v>3124.375</v>
      </c>
    </row>
    <row r="209" spans="1:26" s="4" customFormat="1" ht="27" customHeight="1">
      <c r="A209" s="16"/>
      <c r="B209" s="33" t="s">
        <v>208</v>
      </c>
      <c r="C209" s="34">
        <v>205</v>
      </c>
      <c r="D209" s="95" t="s">
        <v>189</v>
      </c>
      <c r="E209" s="75">
        <v>5</v>
      </c>
      <c r="F209" s="80">
        <v>20</v>
      </c>
      <c r="G209" s="81">
        <v>143</v>
      </c>
      <c r="H209" s="82">
        <v>2334490</v>
      </c>
      <c r="I209" s="60">
        <f t="shared" si="8"/>
        <v>16325.104895104894</v>
      </c>
      <c r="J209" s="83">
        <v>9439</v>
      </c>
      <c r="K209" s="84">
        <v>2334490</v>
      </c>
      <c r="L209" s="60">
        <f t="shared" si="9"/>
        <v>247.3238690539252</v>
      </c>
      <c r="M209" s="29"/>
      <c r="N209" s="80">
        <v>20</v>
      </c>
      <c r="O209" s="81">
        <v>207</v>
      </c>
      <c r="P209" s="82">
        <v>5058610</v>
      </c>
      <c r="Q209" s="60">
        <v>24437.729468599035</v>
      </c>
      <c r="R209" s="83">
        <v>16236</v>
      </c>
      <c r="S209" s="84">
        <v>5058610</v>
      </c>
      <c r="T209" s="60">
        <v>311.56750431140676</v>
      </c>
      <c r="U209" s="86"/>
      <c r="V209" s="87"/>
      <c r="W209" s="87"/>
      <c r="X209" s="182">
        <v>24468.08510638298</v>
      </c>
      <c r="Y209" s="183">
        <v>22666.666666666668</v>
      </c>
      <c r="Z209" s="184">
        <v>24000</v>
      </c>
    </row>
    <row r="210" spans="1:26" s="4" customFormat="1" ht="27" customHeight="1">
      <c r="A210" s="16"/>
      <c r="B210" s="33" t="s">
        <v>208</v>
      </c>
      <c r="C210" s="34">
        <v>206</v>
      </c>
      <c r="D210" s="95" t="s">
        <v>190</v>
      </c>
      <c r="E210" s="75">
        <v>4</v>
      </c>
      <c r="F210" s="80">
        <v>20</v>
      </c>
      <c r="G210" s="81">
        <v>239</v>
      </c>
      <c r="H210" s="82">
        <v>1884950</v>
      </c>
      <c r="I210" s="60">
        <f t="shared" si="8"/>
        <v>7886.820083682009</v>
      </c>
      <c r="J210" s="83">
        <v>32196</v>
      </c>
      <c r="K210" s="84">
        <v>1884950</v>
      </c>
      <c r="L210" s="60">
        <f t="shared" si="9"/>
        <v>58.54609268232078</v>
      </c>
      <c r="M210" s="29"/>
      <c r="N210" s="80">
        <v>20</v>
      </c>
      <c r="O210" s="81">
        <v>261</v>
      </c>
      <c r="P210" s="82">
        <v>2268360</v>
      </c>
      <c r="Q210" s="60">
        <v>8691.034482758621</v>
      </c>
      <c r="R210" s="83">
        <v>35118</v>
      </c>
      <c r="S210" s="84">
        <v>2268360</v>
      </c>
      <c r="T210" s="60">
        <v>64.59251665812404</v>
      </c>
      <c r="U210" s="86"/>
      <c r="V210" s="87"/>
      <c r="W210" s="87"/>
      <c r="X210" s="182">
        <v>10000</v>
      </c>
      <c r="Y210" s="183">
        <v>8880</v>
      </c>
      <c r="Z210" s="184">
        <v>9728.4</v>
      </c>
    </row>
    <row r="211" spans="1:26" s="4" customFormat="1" ht="27" customHeight="1">
      <c r="A211" s="16"/>
      <c r="B211" s="33" t="s">
        <v>208</v>
      </c>
      <c r="C211" s="34">
        <v>207</v>
      </c>
      <c r="D211" s="95" t="s">
        <v>191</v>
      </c>
      <c r="E211" s="75">
        <v>2</v>
      </c>
      <c r="F211" s="80">
        <v>10</v>
      </c>
      <c r="G211" s="81">
        <v>68</v>
      </c>
      <c r="H211" s="82">
        <v>271198</v>
      </c>
      <c r="I211" s="60">
        <f t="shared" si="8"/>
        <v>3988.205882352941</v>
      </c>
      <c r="J211" s="83">
        <v>700</v>
      </c>
      <c r="K211" s="84">
        <v>271198</v>
      </c>
      <c r="L211" s="60">
        <f t="shared" si="9"/>
        <v>387.42571428571426</v>
      </c>
      <c r="M211" s="29"/>
      <c r="N211" s="80">
        <v>10</v>
      </c>
      <c r="O211" s="81">
        <v>62</v>
      </c>
      <c r="P211" s="82">
        <v>213767</v>
      </c>
      <c r="Q211" s="60">
        <v>3447.8548387096776</v>
      </c>
      <c r="R211" s="83">
        <v>700</v>
      </c>
      <c r="S211" s="84">
        <v>213767</v>
      </c>
      <c r="T211" s="60">
        <v>305.38142857142856</v>
      </c>
      <c r="U211" s="86"/>
      <c r="V211" s="87"/>
      <c r="W211" s="87"/>
      <c r="X211" s="182">
        <v>5125</v>
      </c>
      <c r="Y211" s="183">
        <v>6898.148148148148</v>
      </c>
      <c r="Z211" s="184">
        <v>6944.444444444444</v>
      </c>
    </row>
    <row r="212" spans="1:26" s="4" customFormat="1" ht="27" customHeight="1">
      <c r="A212" s="16"/>
      <c r="B212" s="33" t="s">
        <v>208</v>
      </c>
      <c r="C212" s="34">
        <v>208</v>
      </c>
      <c r="D212" s="95" t="s">
        <v>192</v>
      </c>
      <c r="E212" s="75">
        <v>2</v>
      </c>
      <c r="F212" s="80">
        <v>20</v>
      </c>
      <c r="G212" s="81">
        <v>290</v>
      </c>
      <c r="H212" s="82">
        <v>1404738</v>
      </c>
      <c r="I212" s="60">
        <f t="shared" si="8"/>
        <v>4843.924137931034</v>
      </c>
      <c r="J212" s="83">
        <v>8104.35</v>
      </c>
      <c r="K212" s="84">
        <v>1404738</v>
      </c>
      <c r="L212" s="60">
        <f t="shared" si="9"/>
        <v>173.33135908493585</v>
      </c>
      <c r="M212" s="29"/>
      <c r="N212" s="80">
        <v>20</v>
      </c>
      <c r="O212" s="81">
        <v>405</v>
      </c>
      <c r="P212" s="82">
        <v>2507848</v>
      </c>
      <c r="Q212" s="60">
        <v>6192.2172839506175</v>
      </c>
      <c r="R212" s="83">
        <v>14103</v>
      </c>
      <c r="S212" s="84">
        <v>2507848</v>
      </c>
      <c r="T212" s="60">
        <v>177.82372544848613</v>
      </c>
      <c r="U212" s="86"/>
      <c r="V212" s="87"/>
      <c r="W212" s="87"/>
      <c r="X212" s="182">
        <v>20000</v>
      </c>
      <c r="Y212" s="183">
        <v>8571.42857142857</v>
      </c>
      <c r="Z212" s="184">
        <v>12500</v>
      </c>
    </row>
    <row r="213" spans="1:26" s="4" customFormat="1" ht="27" customHeight="1">
      <c r="A213" s="16"/>
      <c r="B213" s="33" t="s">
        <v>208</v>
      </c>
      <c r="C213" s="34">
        <v>209</v>
      </c>
      <c r="D213" s="95" t="s">
        <v>193</v>
      </c>
      <c r="E213" s="75">
        <v>2</v>
      </c>
      <c r="F213" s="80">
        <v>20</v>
      </c>
      <c r="G213" s="81">
        <v>95</v>
      </c>
      <c r="H213" s="82">
        <v>1163949</v>
      </c>
      <c r="I213" s="60">
        <f t="shared" si="8"/>
        <v>12252.094736842106</v>
      </c>
      <c r="J213" s="83">
        <v>7705.2</v>
      </c>
      <c r="K213" s="84">
        <v>1163949</v>
      </c>
      <c r="L213" s="60">
        <f t="shared" si="9"/>
        <v>151.06019311633702</v>
      </c>
      <c r="M213" s="29"/>
      <c r="N213" s="80">
        <v>20</v>
      </c>
      <c r="O213" s="81">
        <v>134</v>
      </c>
      <c r="P213" s="82">
        <v>1173392</v>
      </c>
      <c r="Q213" s="60">
        <v>8756.65671641791</v>
      </c>
      <c r="R213" s="83">
        <v>10549</v>
      </c>
      <c r="S213" s="84">
        <v>1173392</v>
      </c>
      <c r="T213" s="60">
        <v>111.2325338894682</v>
      </c>
      <c r="U213" s="86"/>
      <c r="V213" s="87"/>
      <c r="W213" s="87"/>
      <c r="X213" s="182">
        <v>13575</v>
      </c>
      <c r="Y213" s="183">
        <v>13720</v>
      </c>
      <c r="Z213" s="184">
        <v>13916</v>
      </c>
    </row>
    <row r="214" spans="1:26" s="4" customFormat="1" ht="27" customHeight="1">
      <c r="A214" s="16"/>
      <c r="B214" s="33" t="s">
        <v>208</v>
      </c>
      <c r="C214" s="34">
        <v>210</v>
      </c>
      <c r="D214" s="95" t="s">
        <v>194</v>
      </c>
      <c r="E214" s="75">
        <v>2</v>
      </c>
      <c r="F214" s="80">
        <v>20</v>
      </c>
      <c r="G214" s="81">
        <v>191</v>
      </c>
      <c r="H214" s="82">
        <v>3018316</v>
      </c>
      <c r="I214" s="60">
        <f t="shared" si="8"/>
        <v>15802.701570680629</v>
      </c>
      <c r="J214" s="83">
        <v>17129.6</v>
      </c>
      <c r="K214" s="84">
        <v>3018316</v>
      </c>
      <c r="L214" s="60">
        <f t="shared" si="9"/>
        <v>176.2046983000187</v>
      </c>
      <c r="M214" s="29"/>
      <c r="N214" s="80">
        <v>20</v>
      </c>
      <c r="O214" s="81">
        <v>225</v>
      </c>
      <c r="P214" s="82">
        <v>3034980</v>
      </c>
      <c r="Q214" s="60">
        <v>13488.8</v>
      </c>
      <c r="R214" s="83">
        <v>13154</v>
      </c>
      <c r="S214" s="84">
        <v>3034980</v>
      </c>
      <c r="T214" s="60">
        <v>230.72677512543714</v>
      </c>
      <c r="U214" s="86"/>
      <c r="V214" s="87"/>
      <c r="W214" s="87"/>
      <c r="X214" s="182">
        <v>17681.81818181818</v>
      </c>
      <c r="Y214" s="183">
        <v>18740.909090909092</v>
      </c>
      <c r="Z214" s="184">
        <v>20590.909090909092</v>
      </c>
    </row>
    <row r="215" spans="1:26" s="4" customFormat="1" ht="27" customHeight="1">
      <c r="A215" s="16"/>
      <c r="B215" s="33" t="s">
        <v>208</v>
      </c>
      <c r="C215" s="34">
        <v>211</v>
      </c>
      <c r="D215" s="95" t="s">
        <v>195</v>
      </c>
      <c r="E215" s="75">
        <v>2</v>
      </c>
      <c r="F215" s="80">
        <v>20</v>
      </c>
      <c r="G215" s="81">
        <v>216</v>
      </c>
      <c r="H215" s="82">
        <v>1478800</v>
      </c>
      <c r="I215" s="60">
        <f t="shared" si="8"/>
        <v>6846.2962962962965</v>
      </c>
      <c r="J215" s="83">
        <v>22230</v>
      </c>
      <c r="K215" s="84">
        <v>1478800</v>
      </c>
      <c r="L215" s="60">
        <f t="shared" si="9"/>
        <v>66.52271704903283</v>
      </c>
      <c r="M215" s="29"/>
      <c r="N215" s="80">
        <v>20</v>
      </c>
      <c r="O215" s="81">
        <v>258</v>
      </c>
      <c r="P215" s="82">
        <v>1697000</v>
      </c>
      <c r="Q215" s="60">
        <v>6577.519379844961</v>
      </c>
      <c r="R215" s="83">
        <v>27090</v>
      </c>
      <c r="S215" s="84">
        <v>1697000</v>
      </c>
      <c r="T215" s="60">
        <v>62.64304171280916</v>
      </c>
      <c r="U215" s="86"/>
      <c r="V215" s="87"/>
      <c r="W215" s="87"/>
      <c r="X215" s="182">
        <v>6200</v>
      </c>
      <c r="Y215" s="183">
        <v>8000</v>
      </c>
      <c r="Z215" s="184">
        <v>9064.39393939394</v>
      </c>
    </row>
    <row r="216" spans="1:26" s="4" customFormat="1" ht="27" customHeight="1">
      <c r="A216" s="16"/>
      <c r="B216" s="33" t="s">
        <v>208</v>
      </c>
      <c r="C216" s="34">
        <v>212</v>
      </c>
      <c r="D216" s="95" t="s">
        <v>196</v>
      </c>
      <c r="E216" s="75"/>
      <c r="F216" s="80">
        <v>30</v>
      </c>
      <c r="G216" s="81">
        <v>227</v>
      </c>
      <c r="H216" s="82">
        <v>6884099</v>
      </c>
      <c r="I216" s="60">
        <f t="shared" si="8"/>
        <v>30326.42731277533</v>
      </c>
      <c r="J216" s="83">
        <v>23818</v>
      </c>
      <c r="K216" s="84">
        <v>6884099</v>
      </c>
      <c r="L216" s="60">
        <f t="shared" si="9"/>
        <v>289.02926358216473</v>
      </c>
      <c r="M216" s="29"/>
      <c r="N216" s="193"/>
      <c r="O216" s="83"/>
      <c r="P216" s="84"/>
      <c r="Q216" s="60">
        <f>-SUM(O216:P216)</f>
        <v>0</v>
      </c>
      <c r="R216" s="83"/>
      <c r="S216" s="84"/>
      <c r="T216" s="60">
        <f>-SUM(R216:S216)</f>
        <v>0</v>
      </c>
      <c r="U216" s="86"/>
      <c r="V216" s="63" t="s">
        <v>187</v>
      </c>
      <c r="W216" s="63" t="s">
        <v>260</v>
      </c>
      <c r="X216" s="182" t="s">
        <v>364</v>
      </c>
      <c r="Y216" s="183" t="s">
        <v>364</v>
      </c>
      <c r="Z216" s="184" t="s">
        <v>363</v>
      </c>
    </row>
    <row r="217" spans="1:26" s="4" customFormat="1" ht="27" customHeight="1">
      <c r="A217" s="16"/>
      <c r="B217" s="33" t="s">
        <v>208</v>
      </c>
      <c r="C217" s="34">
        <v>213</v>
      </c>
      <c r="D217" s="95" t="s">
        <v>197</v>
      </c>
      <c r="E217" s="75">
        <v>2</v>
      </c>
      <c r="F217" s="80">
        <v>10</v>
      </c>
      <c r="G217" s="81">
        <v>57</v>
      </c>
      <c r="H217" s="82">
        <v>650550</v>
      </c>
      <c r="I217" s="60">
        <f t="shared" si="8"/>
        <v>11413.157894736842</v>
      </c>
      <c r="J217" s="83">
        <v>6325</v>
      </c>
      <c r="K217" s="84">
        <v>650550</v>
      </c>
      <c r="L217" s="60">
        <f t="shared" si="9"/>
        <v>102.85375494071147</v>
      </c>
      <c r="M217" s="29"/>
      <c r="N217" s="80">
        <v>10</v>
      </c>
      <c r="O217" s="81">
        <v>137</v>
      </c>
      <c r="P217" s="82">
        <v>1850500</v>
      </c>
      <c r="Q217" s="60">
        <v>13507.299270072992</v>
      </c>
      <c r="R217" s="83">
        <v>10250</v>
      </c>
      <c r="S217" s="84">
        <v>1850500</v>
      </c>
      <c r="T217" s="60">
        <v>180.53658536585365</v>
      </c>
      <c r="U217" s="86"/>
      <c r="V217" s="87"/>
      <c r="W217" s="87"/>
      <c r="X217" s="182">
        <v>12788.32558139535</v>
      </c>
      <c r="Y217" s="183">
        <v>17350.344827586207</v>
      </c>
      <c r="Z217" s="184">
        <v>23388.46153846154</v>
      </c>
    </row>
    <row r="218" spans="1:26" s="4" customFormat="1" ht="27" customHeight="1">
      <c r="A218" s="16"/>
      <c r="B218" s="33" t="s">
        <v>208</v>
      </c>
      <c r="C218" s="34">
        <v>214</v>
      </c>
      <c r="D218" s="95" t="s">
        <v>198</v>
      </c>
      <c r="E218" s="75">
        <v>5</v>
      </c>
      <c r="F218" s="80">
        <v>20</v>
      </c>
      <c r="G218" s="81">
        <v>217</v>
      </c>
      <c r="H218" s="82">
        <v>3974325</v>
      </c>
      <c r="I218" s="60">
        <f t="shared" si="8"/>
        <v>18314.861751152075</v>
      </c>
      <c r="J218" s="83">
        <v>19190</v>
      </c>
      <c r="K218" s="84">
        <v>3974325</v>
      </c>
      <c r="L218" s="60">
        <f t="shared" si="9"/>
        <v>207.1039603960396</v>
      </c>
      <c r="M218" s="29"/>
      <c r="N218" s="80">
        <v>20</v>
      </c>
      <c r="O218" s="81">
        <v>218</v>
      </c>
      <c r="P218" s="82">
        <v>4127625</v>
      </c>
      <c r="Q218" s="60">
        <v>18934.059633027522</v>
      </c>
      <c r="R218" s="83">
        <v>18370</v>
      </c>
      <c r="S218" s="84">
        <v>4127625</v>
      </c>
      <c r="T218" s="60">
        <v>224.69379422972239</v>
      </c>
      <c r="U218" s="86"/>
      <c r="V218" s="87"/>
      <c r="W218" s="87"/>
      <c r="X218" s="182">
        <v>18489.31623931624</v>
      </c>
      <c r="Y218" s="183">
        <v>20729.166666666668</v>
      </c>
      <c r="Z218" s="184">
        <v>22989.583333333332</v>
      </c>
    </row>
    <row r="219" spans="1:26" s="4" customFormat="1" ht="27" customHeight="1">
      <c r="A219" s="16"/>
      <c r="B219" s="33" t="s">
        <v>208</v>
      </c>
      <c r="C219" s="34">
        <v>215</v>
      </c>
      <c r="D219" s="144" t="s">
        <v>199</v>
      </c>
      <c r="E219" s="75">
        <v>5</v>
      </c>
      <c r="F219" s="80">
        <v>20</v>
      </c>
      <c r="G219" s="81">
        <v>133</v>
      </c>
      <c r="H219" s="82">
        <v>858504</v>
      </c>
      <c r="I219" s="60">
        <f t="shared" si="8"/>
        <v>6454.917293233083</v>
      </c>
      <c r="J219" s="83">
        <v>11485.15</v>
      </c>
      <c r="K219" s="84">
        <v>858504</v>
      </c>
      <c r="L219" s="60">
        <f t="shared" si="9"/>
        <v>74.74904550658894</v>
      </c>
      <c r="M219" s="29"/>
      <c r="N219" s="80">
        <v>20</v>
      </c>
      <c r="O219" s="81">
        <v>163</v>
      </c>
      <c r="P219" s="82">
        <v>1239180</v>
      </c>
      <c r="Q219" s="60">
        <v>7602.331288343558</v>
      </c>
      <c r="R219" s="83">
        <v>12540</v>
      </c>
      <c r="S219" s="84">
        <v>1239180</v>
      </c>
      <c r="T219" s="60">
        <v>98.81818181818181</v>
      </c>
      <c r="U219" s="86"/>
      <c r="V219" s="87"/>
      <c r="W219" s="87"/>
      <c r="X219" s="182">
        <v>8148.4375</v>
      </c>
      <c r="Y219" s="183">
        <v>7083.333333333333</v>
      </c>
      <c r="Z219" s="184">
        <v>6800</v>
      </c>
    </row>
    <row r="220" spans="1:26" s="4" customFormat="1" ht="27" customHeight="1">
      <c r="A220" s="16"/>
      <c r="B220" s="33" t="s">
        <v>208</v>
      </c>
      <c r="C220" s="34">
        <v>216</v>
      </c>
      <c r="D220" s="95" t="s">
        <v>200</v>
      </c>
      <c r="E220" s="75">
        <v>2</v>
      </c>
      <c r="F220" s="80">
        <v>20</v>
      </c>
      <c r="G220" s="81">
        <v>110</v>
      </c>
      <c r="H220" s="82">
        <v>2183330</v>
      </c>
      <c r="I220" s="60">
        <f t="shared" si="8"/>
        <v>19848.454545454544</v>
      </c>
      <c r="J220" s="83">
        <v>9285</v>
      </c>
      <c r="K220" s="84">
        <v>2183330</v>
      </c>
      <c r="L220" s="60">
        <f t="shared" si="9"/>
        <v>235.14593430263866</v>
      </c>
      <c r="M220" s="29"/>
      <c r="N220" s="80">
        <v>20</v>
      </c>
      <c r="O220" s="81">
        <v>139</v>
      </c>
      <c r="P220" s="82">
        <v>2861500</v>
      </c>
      <c r="Q220" s="60">
        <v>20586.330935251797</v>
      </c>
      <c r="R220" s="83">
        <v>11676</v>
      </c>
      <c r="S220" s="84">
        <v>2861500</v>
      </c>
      <c r="T220" s="60">
        <v>245.07536827680713</v>
      </c>
      <c r="U220" s="86"/>
      <c r="V220" s="87"/>
      <c r="W220" s="87"/>
      <c r="X220" s="182">
        <v>20000</v>
      </c>
      <c r="Y220" s="183">
        <v>20895.5223880597</v>
      </c>
      <c r="Z220" s="184">
        <v>21301.775147928995</v>
      </c>
    </row>
    <row r="221" spans="1:26" s="4" customFormat="1" ht="27" customHeight="1">
      <c r="A221" s="16"/>
      <c r="B221" s="33" t="s">
        <v>208</v>
      </c>
      <c r="C221" s="34">
        <v>217</v>
      </c>
      <c r="D221" s="95" t="s">
        <v>201</v>
      </c>
      <c r="E221" s="75">
        <v>5</v>
      </c>
      <c r="F221" s="80">
        <v>20</v>
      </c>
      <c r="G221" s="81">
        <v>228</v>
      </c>
      <c r="H221" s="82">
        <v>1526892</v>
      </c>
      <c r="I221" s="60">
        <f t="shared" si="8"/>
        <v>6696.894736842105</v>
      </c>
      <c r="J221" s="83">
        <v>15881</v>
      </c>
      <c r="K221" s="84">
        <v>1526892</v>
      </c>
      <c r="L221" s="60">
        <f t="shared" si="9"/>
        <v>96.14583464517348</v>
      </c>
      <c r="M221" s="29"/>
      <c r="N221" s="80">
        <v>20</v>
      </c>
      <c r="O221" s="81">
        <v>222</v>
      </c>
      <c r="P221" s="82">
        <v>1406356</v>
      </c>
      <c r="Q221" s="60">
        <v>6334.936936936937</v>
      </c>
      <c r="R221" s="83">
        <v>14223</v>
      </c>
      <c r="S221" s="84">
        <v>1406356</v>
      </c>
      <c r="T221" s="60">
        <v>98.87899880475287</v>
      </c>
      <c r="U221" s="86"/>
      <c r="V221" s="87"/>
      <c r="W221" s="87"/>
      <c r="X221" s="182">
        <v>7750</v>
      </c>
      <c r="Y221" s="183">
        <v>6919.298245614035</v>
      </c>
      <c r="Z221" s="184">
        <v>7133.456140350877</v>
      </c>
    </row>
    <row r="222" spans="1:26" s="4" customFormat="1" ht="27" customHeight="1">
      <c r="A222" s="16"/>
      <c r="B222" s="33" t="s">
        <v>208</v>
      </c>
      <c r="C222" s="34">
        <v>218</v>
      </c>
      <c r="D222" s="95" t="s">
        <v>202</v>
      </c>
      <c r="E222" s="75">
        <v>6</v>
      </c>
      <c r="F222" s="80">
        <v>20</v>
      </c>
      <c r="G222" s="81">
        <v>135</v>
      </c>
      <c r="H222" s="82">
        <v>1091478</v>
      </c>
      <c r="I222" s="60">
        <f t="shared" si="8"/>
        <v>8085.022222222222</v>
      </c>
      <c r="J222" s="83">
        <v>10510</v>
      </c>
      <c r="K222" s="84">
        <v>1091478</v>
      </c>
      <c r="L222" s="60">
        <f t="shared" si="9"/>
        <v>103.85137963843958</v>
      </c>
      <c r="M222" s="29"/>
      <c r="N222" s="80">
        <v>20</v>
      </c>
      <c r="O222" s="81">
        <v>207</v>
      </c>
      <c r="P222" s="82">
        <v>1391770</v>
      </c>
      <c r="Q222" s="60">
        <v>6723.52657004831</v>
      </c>
      <c r="R222" s="83">
        <v>19964</v>
      </c>
      <c r="S222" s="84">
        <v>1391770</v>
      </c>
      <c r="T222" s="60">
        <v>69.71398517331197</v>
      </c>
      <c r="U222" s="86"/>
      <c r="V222" s="87"/>
      <c r="W222" s="87"/>
      <c r="X222" s="182">
        <v>11600</v>
      </c>
      <c r="Y222" s="183">
        <v>8158.227848101265</v>
      </c>
      <c r="Z222" s="184">
        <v>9650</v>
      </c>
    </row>
    <row r="223" spans="1:26" s="4" customFormat="1" ht="27" customHeight="1">
      <c r="A223" s="16"/>
      <c r="B223" s="33" t="s">
        <v>208</v>
      </c>
      <c r="C223" s="34">
        <v>219</v>
      </c>
      <c r="D223" s="95" t="s">
        <v>183</v>
      </c>
      <c r="E223" s="75">
        <v>6</v>
      </c>
      <c r="F223" s="80">
        <v>10</v>
      </c>
      <c r="G223" s="81">
        <v>166</v>
      </c>
      <c r="H223" s="82">
        <v>4781022</v>
      </c>
      <c r="I223" s="60">
        <f t="shared" si="8"/>
        <v>28801.33734939759</v>
      </c>
      <c r="J223" s="83">
        <v>15524</v>
      </c>
      <c r="K223" s="84">
        <v>4781022</v>
      </c>
      <c r="L223" s="60">
        <f t="shared" si="9"/>
        <v>307.9761659366143</v>
      </c>
      <c r="M223" s="29"/>
      <c r="N223" s="80">
        <v>10</v>
      </c>
      <c r="O223" s="81">
        <v>188</v>
      </c>
      <c r="P223" s="82">
        <v>5922686</v>
      </c>
      <c r="Q223" s="60">
        <v>31503.64893617021</v>
      </c>
      <c r="R223" s="83">
        <v>17763</v>
      </c>
      <c r="S223" s="84">
        <v>5922686</v>
      </c>
      <c r="T223" s="60">
        <v>333.4282497325902</v>
      </c>
      <c r="U223" s="86"/>
      <c r="V223" s="87"/>
      <c r="W223" s="87"/>
      <c r="X223" s="182">
        <v>29270.975609756097</v>
      </c>
      <c r="Y223" s="183">
        <v>31737.27380952381</v>
      </c>
      <c r="Z223" s="184">
        <v>33322.48888888889</v>
      </c>
    </row>
    <row r="224" spans="1:26" s="4" customFormat="1" ht="27" customHeight="1">
      <c r="A224" s="16"/>
      <c r="B224" s="33" t="s">
        <v>208</v>
      </c>
      <c r="C224" s="34">
        <v>220</v>
      </c>
      <c r="D224" s="95" t="s">
        <v>203</v>
      </c>
      <c r="E224" s="75">
        <v>5</v>
      </c>
      <c r="F224" s="80">
        <v>10</v>
      </c>
      <c r="G224" s="81">
        <v>154</v>
      </c>
      <c r="H224" s="82">
        <v>4260076</v>
      </c>
      <c r="I224" s="60">
        <f t="shared" si="8"/>
        <v>27662.83116883117</v>
      </c>
      <c r="J224" s="83">
        <v>10218</v>
      </c>
      <c r="K224" s="84">
        <v>4260076</v>
      </c>
      <c r="L224" s="60">
        <f t="shared" si="9"/>
        <v>416.9187707966334</v>
      </c>
      <c r="M224" s="29"/>
      <c r="N224" s="80">
        <v>10</v>
      </c>
      <c r="O224" s="81">
        <v>223</v>
      </c>
      <c r="P224" s="82">
        <v>7152426</v>
      </c>
      <c r="Q224" s="60">
        <v>32073.65919282511</v>
      </c>
      <c r="R224" s="83">
        <v>14705.5</v>
      </c>
      <c r="S224" s="84">
        <v>7152426</v>
      </c>
      <c r="T224" s="60">
        <v>486.3776138179593</v>
      </c>
      <c r="U224" s="86"/>
      <c r="V224" s="87"/>
      <c r="W224" s="87"/>
      <c r="X224" s="182">
        <v>30000</v>
      </c>
      <c r="Y224" s="183">
        <v>31666.666666666668</v>
      </c>
      <c r="Z224" s="184">
        <v>33055.555555555555</v>
      </c>
    </row>
    <row r="225" spans="1:26" s="4" customFormat="1" ht="27" customHeight="1">
      <c r="A225" s="16"/>
      <c r="B225" s="33" t="s">
        <v>208</v>
      </c>
      <c r="C225" s="34">
        <v>221</v>
      </c>
      <c r="D225" s="95" t="s">
        <v>204</v>
      </c>
      <c r="E225" s="75">
        <v>5</v>
      </c>
      <c r="F225" s="116">
        <v>12</v>
      </c>
      <c r="G225" s="125">
        <v>69</v>
      </c>
      <c r="H225" s="101">
        <v>1075285</v>
      </c>
      <c r="I225" s="60">
        <f t="shared" si="8"/>
        <v>15583.840579710144</v>
      </c>
      <c r="J225" s="83">
        <v>3293</v>
      </c>
      <c r="K225" s="84">
        <v>1075285</v>
      </c>
      <c r="L225" s="60">
        <f t="shared" si="9"/>
        <v>326.5365927725478</v>
      </c>
      <c r="M225" s="29"/>
      <c r="N225" s="116">
        <v>12</v>
      </c>
      <c r="O225" s="125">
        <v>84</v>
      </c>
      <c r="P225" s="101">
        <v>1099815</v>
      </c>
      <c r="Q225" s="60">
        <v>13093.035714285714</v>
      </c>
      <c r="R225" s="83">
        <v>3691.5</v>
      </c>
      <c r="S225" s="84">
        <v>1099815</v>
      </c>
      <c r="T225" s="60">
        <v>297.9317350670459</v>
      </c>
      <c r="U225" s="86"/>
      <c r="V225" s="87"/>
      <c r="W225" s="87"/>
      <c r="X225" s="182">
        <v>16382.35294117647</v>
      </c>
      <c r="Y225" s="183">
        <v>19678.832116788322</v>
      </c>
      <c r="Z225" s="184">
        <v>20196.428571428572</v>
      </c>
    </row>
    <row r="226" spans="1:26" s="4" customFormat="1" ht="27" customHeight="1">
      <c r="A226" s="16"/>
      <c r="B226" s="33" t="s">
        <v>208</v>
      </c>
      <c r="C226" s="34">
        <v>222</v>
      </c>
      <c r="D226" s="95" t="s">
        <v>205</v>
      </c>
      <c r="E226" s="75">
        <v>4</v>
      </c>
      <c r="F226" s="118">
        <v>20</v>
      </c>
      <c r="G226" s="107">
        <v>25</v>
      </c>
      <c r="H226" s="102">
        <v>253097</v>
      </c>
      <c r="I226" s="60">
        <f t="shared" si="8"/>
        <v>10123.88</v>
      </c>
      <c r="J226" s="83">
        <v>388</v>
      </c>
      <c r="K226" s="84">
        <v>253097</v>
      </c>
      <c r="L226" s="60">
        <f t="shared" si="9"/>
        <v>652.3118556701031</v>
      </c>
      <c r="M226" s="29"/>
      <c r="N226" s="118"/>
      <c r="O226" s="107"/>
      <c r="P226" s="102"/>
      <c r="Q226" s="60">
        <f>-SUM(O226:P226)</f>
        <v>0</v>
      </c>
      <c r="R226" s="83"/>
      <c r="S226" s="84"/>
      <c r="T226" s="60">
        <f>-SUM(R226:S226)</f>
        <v>0</v>
      </c>
      <c r="U226" s="86"/>
      <c r="V226" s="87"/>
      <c r="W226" s="195" t="s">
        <v>414</v>
      </c>
      <c r="X226" s="182" t="s">
        <v>362</v>
      </c>
      <c r="Y226" s="183" t="s">
        <v>362</v>
      </c>
      <c r="Z226" s="184" t="s">
        <v>362</v>
      </c>
    </row>
    <row r="227" spans="1:26" s="4" customFormat="1" ht="27" customHeight="1">
      <c r="A227" s="16"/>
      <c r="B227" s="33" t="s">
        <v>208</v>
      </c>
      <c r="C227" s="34">
        <v>223</v>
      </c>
      <c r="D227" s="145" t="s">
        <v>210</v>
      </c>
      <c r="E227" s="90">
        <v>5</v>
      </c>
      <c r="F227" s="116">
        <v>20</v>
      </c>
      <c r="G227" s="125">
        <v>202</v>
      </c>
      <c r="H227" s="101">
        <v>800220</v>
      </c>
      <c r="I227" s="60">
        <f t="shared" si="8"/>
        <v>3961.4851485148515</v>
      </c>
      <c r="J227" s="83">
        <v>12761</v>
      </c>
      <c r="K227" s="84">
        <v>800220</v>
      </c>
      <c r="L227" s="60">
        <f t="shared" si="9"/>
        <v>62.70825170441188</v>
      </c>
      <c r="M227" s="32"/>
      <c r="N227" s="116">
        <v>20</v>
      </c>
      <c r="O227" s="125">
        <v>192</v>
      </c>
      <c r="P227" s="101">
        <v>827951</v>
      </c>
      <c r="Q227" s="60">
        <v>4312.244791666667</v>
      </c>
      <c r="R227" s="83">
        <v>12960</v>
      </c>
      <c r="S227" s="84">
        <v>827951</v>
      </c>
      <c r="T227" s="60">
        <v>63.885108024691355</v>
      </c>
      <c r="U227" s="86"/>
      <c r="V227" s="87"/>
      <c r="W227" s="87"/>
      <c r="X227" s="182">
        <v>4000</v>
      </c>
      <c r="Y227" s="183">
        <v>5310.236220472441</v>
      </c>
      <c r="Z227" s="184">
        <v>6880</v>
      </c>
    </row>
    <row r="228" spans="1:26" s="4" customFormat="1" ht="27" customHeight="1">
      <c r="A228" s="16"/>
      <c r="B228" s="33" t="s">
        <v>208</v>
      </c>
      <c r="C228" s="34">
        <v>224</v>
      </c>
      <c r="D228" s="145" t="s">
        <v>211</v>
      </c>
      <c r="E228" s="90">
        <v>5</v>
      </c>
      <c r="F228" s="117">
        <v>20</v>
      </c>
      <c r="G228" s="107">
        <v>260</v>
      </c>
      <c r="H228" s="102">
        <v>1623922</v>
      </c>
      <c r="I228" s="60">
        <f t="shared" si="8"/>
        <v>6245.8538461538465</v>
      </c>
      <c r="J228" s="83">
        <v>34320</v>
      </c>
      <c r="K228" s="84">
        <v>1623922</v>
      </c>
      <c r="L228" s="60">
        <f t="shared" si="9"/>
        <v>47.31707459207459</v>
      </c>
      <c r="M228" s="32"/>
      <c r="N228" s="117">
        <v>20</v>
      </c>
      <c r="O228" s="107">
        <v>262</v>
      </c>
      <c r="P228" s="102">
        <v>2511883</v>
      </c>
      <c r="Q228" s="60">
        <v>9587.339694656488</v>
      </c>
      <c r="R228" s="83">
        <v>28667</v>
      </c>
      <c r="S228" s="84">
        <v>2511883</v>
      </c>
      <c r="T228" s="60">
        <v>87.62280671154987</v>
      </c>
      <c r="U228" s="86"/>
      <c r="V228" s="87"/>
      <c r="W228" s="87"/>
      <c r="X228" s="182" t="s">
        <v>364</v>
      </c>
      <c r="Y228" s="183">
        <v>5185.2307692307695</v>
      </c>
      <c r="Z228" s="184">
        <v>53571.42857142857</v>
      </c>
    </row>
    <row r="229" spans="1:26" s="4" customFormat="1" ht="27" customHeight="1">
      <c r="A229" s="16"/>
      <c r="B229" s="33" t="s">
        <v>208</v>
      </c>
      <c r="C229" s="34">
        <v>225</v>
      </c>
      <c r="D229" s="145" t="s">
        <v>212</v>
      </c>
      <c r="E229" s="90">
        <v>4</v>
      </c>
      <c r="F229" s="118">
        <v>10</v>
      </c>
      <c r="G229" s="125">
        <v>31</v>
      </c>
      <c r="H229" s="101">
        <v>180200</v>
      </c>
      <c r="I229" s="60">
        <f t="shared" si="8"/>
        <v>5812.903225806452</v>
      </c>
      <c r="J229" s="83">
        <v>2063.75</v>
      </c>
      <c r="K229" s="84">
        <v>180200</v>
      </c>
      <c r="L229" s="60">
        <f t="shared" si="9"/>
        <v>87.3167777104785</v>
      </c>
      <c r="M229" s="32"/>
      <c r="N229" s="118">
        <v>10</v>
      </c>
      <c r="O229" s="125">
        <v>53</v>
      </c>
      <c r="P229" s="101">
        <v>278000</v>
      </c>
      <c r="Q229" s="60">
        <v>5245.2830188679245</v>
      </c>
      <c r="R229" s="83">
        <v>3313</v>
      </c>
      <c r="S229" s="84">
        <v>278000</v>
      </c>
      <c r="T229" s="60">
        <v>83.91186236039843</v>
      </c>
      <c r="U229" s="86"/>
      <c r="V229" s="87"/>
      <c r="W229" s="87"/>
      <c r="X229" s="182">
        <v>10400</v>
      </c>
      <c r="Y229" s="183">
        <v>13500</v>
      </c>
      <c r="Z229" s="184">
        <v>15600</v>
      </c>
    </row>
    <row r="230" spans="1:26" s="4" customFormat="1" ht="27" customHeight="1">
      <c r="A230" s="16"/>
      <c r="B230" s="33" t="s">
        <v>208</v>
      </c>
      <c r="C230" s="34">
        <v>226</v>
      </c>
      <c r="D230" s="145" t="s">
        <v>213</v>
      </c>
      <c r="E230" s="90">
        <v>4</v>
      </c>
      <c r="F230" s="118">
        <v>20</v>
      </c>
      <c r="G230" s="107">
        <v>198</v>
      </c>
      <c r="H230" s="102">
        <v>1548750</v>
      </c>
      <c r="I230" s="60">
        <f t="shared" si="8"/>
        <v>7821.969696969697</v>
      </c>
      <c r="J230" s="83">
        <v>26730</v>
      </c>
      <c r="K230" s="84">
        <v>1548750</v>
      </c>
      <c r="L230" s="60">
        <f t="shared" si="9"/>
        <v>57.94051627384961</v>
      </c>
      <c r="M230" s="32"/>
      <c r="N230" s="118">
        <v>20</v>
      </c>
      <c r="O230" s="107">
        <v>260</v>
      </c>
      <c r="P230" s="102">
        <v>2557820</v>
      </c>
      <c r="Q230" s="60">
        <v>9837.76923076923</v>
      </c>
      <c r="R230" s="83">
        <v>34968</v>
      </c>
      <c r="S230" s="84">
        <v>2557820</v>
      </c>
      <c r="T230" s="60">
        <v>73.14744909631663</v>
      </c>
      <c r="U230" s="86"/>
      <c r="V230" s="87"/>
      <c r="W230" s="87"/>
      <c r="X230" s="182">
        <v>6000</v>
      </c>
      <c r="Y230" s="183">
        <v>8880</v>
      </c>
      <c r="Z230" s="184">
        <v>9760</v>
      </c>
    </row>
    <row r="231" spans="1:26" s="4" customFormat="1" ht="27" customHeight="1">
      <c r="A231" s="16"/>
      <c r="B231" s="33" t="s">
        <v>208</v>
      </c>
      <c r="C231" s="34">
        <v>227</v>
      </c>
      <c r="D231" s="145" t="s">
        <v>214</v>
      </c>
      <c r="E231" s="90">
        <v>6</v>
      </c>
      <c r="F231" s="116">
        <v>10</v>
      </c>
      <c r="G231" s="125">
        <v>85</v>
      </c>
      <c r="H231" s="101">
        <v>615190</v>
      </c>
      <c r="I231" s="60">
        <f t="shared" si="8"/>
        <v>7237.529411764706</v>
      </c>
      <c r="J231" s="83">
        <v>8555</v>
      </c>
      <c r="K231" s="84">
        <v>615190</v>
      </c>
      <c r="L231" s="60">
        <f t="shared" si="9"/>
        <v>71.90999415546464</v>
      </c>
      <c r="M231" s="32"/>
      <c r="N231" s="116">
        <v>10</v>
      </c>
      <c r="O231" s="125">
        <v>105</v>
      </c>
      <c r="P231" s="101">
        <v>579000</v>
      </c>
      <c r="Q231" s="60">
        <v>5514.285714285715</v>
      </c>
      <c r="R231" s="83">
        <v>8724</v>
      </c>
      <c r="S231" s="84">
        <v>579000</v>
      </c>
      <c r="T231" s="60">
        <v>66.36863823933976</v>
      </c>
      <c r="U231" s="86"/>
      <c r="V231" s="87"/>
      <c r="W231" s="87"/>
      <c r="X231" s="182">
        <v>5520.833333333333</v>
      </c>
      <c r="Y231" s="183">
        <v>6562.5</v>
      </c>
      <c r="Z231" s="184">
        <v>6416.666666666667</v>
      </c>
    </row>
    <row r="232" spans="1:26" s="4" customFormat="1" ht="27" customHeight="1">
      <c r="A232" s="16"/>
      <c r="B232" s="33" t="s">
        <v>208</v>
      </c>
      <c r="C232" s="34">
        <v>228</v>
      </c>
      <c r="D232" s="145" t="s">
        <v>215</v>
      </c>
      <c r="E232" s="90">
        <v>4</v>
      </c>
      <c r="F232" s="117">
        <v>10</v>
      </c>
      <c r="G232" s="107">
        <v>142</v>
      </c>
      <c r="H232" s="102">
        <v>1824120</v>
      </c>
      <c r="I232" s="60">
        <f t="shared" si="8"/>
        <v>12845.915492957747</v>
      </c>
      <c r="J232" s="83">
        <v>12496</v>
      </c>
      <c r="K232" s="84">
        <v>1824120</v>
      </c>
      <c r="L232" s="60">
        <f t="shared" si="9"/>
        <v>145.9763124199744</v>
      </c>
      <c r="M232" s="32"/>
      <c r="N232" s="117">
        <v>10</v>
      </c>
      <c r="O232" s="107">
        <v>147</v>
      </c>
      <c r="P232" s="102">
        <v>1911390</v>
      </c>
      <c r="Q232" s="60">
        <v>13002.65306122449</v>
      </c>
      <c r="R232" s="83">
        <v>12284</v>
      </c>
      <c r="S232" s="84">
        <v>1911390</v>
      </c>
      <c r="T232" s="60">
        <v>155.59996743731685</v>
      </c>
      <c r="U232" s="86"/>
      <c r="V232" s="87"/>
      <c r="W232" s="87"/>
      <c r="X232" s="182">
        <v>13000</v>
      </c>
      <c r="Y232" s="183">
        <v>12233.333333333334</v>
      </c>
      <c r="Z232" s="184">
        <v>13773.333333333334</v>
      </c>
    </row>
    <row r="233" spans="1:26" s="4" customFormat="1" ht="27" customHeight="1">
      <c r="A233" s="16"/>
      <c r="B233" s="33" t="s">
        <v>208</v>
      </c>
      <c r="C233" s="34">
        <v>229</v>
      </c>
      <c r="D233" s="145" t="s">
        <v>216</v>
      </c>
      <c r="E233" s="90">
        <v>2</v>
      </c>
      <c r="F233" s="118">
        <v>14</v>
      </c>
      <c r="G233" s="125">
        <v>207</v>
      </c>
      <c r="H233" s="101">
        <v>2213200</v>
      </c>
      <c r="I233" s="60">
        <f t="shared" si="8"/>
        <v>10691.787439613527</v>
      </c>
      <c r="J233" s="83">
        <v>26082</v>
      </c>
      <c r="K233" s="84">
        <v>2213200</v>
      </c>
      <c r="L233" s="60">
        <f t="shared" si="9"/>
        <v>84.85545586994863</v>
      </c>
      <c r="M233" s="32"/>
      <c r="N233" s="118">
        <v>14</v>
      </c>
      <c r="O233" s="125">
        <v>203</v>
      </c>
      <c r="P233" s="101">
        <v>2451294</v>
      </c>
      <c r="Q233" s="60">
        <v>12075.339901477833</v>
      </c>
      <c r="R233" s="83">
        <v>28014</v>
      </c>
      <c r="S233" s="84">
        <v>2451294</v>
      </c>
      <c r="T233" s="60">
        <v>87.50246305418719</v>
      </c>
      <c r="U233" s="86"/>
      <c r="V233" s="87"/>
      <c r="W233" s="87"/>
      <c r="X233" s="182">
        <v>9823.720833333333</v>
      </c>
      <c r="Y233" s="183">
        <v>10695.876288659794</v>
      </c>
      <c r="Z233" s="184">
        <v>10811.666666666666</v>
      </c>
    </row>
    <row r="234" spans="1:26" s="4" customFormat="1" ht="27" customHeight="1">
      <c r="A234" s="16"/>
      <c r="B234" s="33" t="s">
        <v>208</v>
      </c>
      <c r="C234" s="34">
        <v>230</v>
      </c>
      <c r="D234" s="145" t="s">
        <v>217</v>
      </c>
      <c r="E234" s="90">
        <v>2</v>
      </c>
      <c r="F234" s="117">
        <v>20</v>
      </c>
      <c r="G234" s="107">
        <v>96</v>
      </c>
      <c r="H234" s="102">
        <v>365850</v>
      </c>
      <c r="I234" s="60">
        <f t="shared" si="8"/>
        <v>3810.9375</v>
      </c>
      <c r="J234" s="83">
        <v>7212</v>
      </c>
      <c r="K234" s="84">
        <v>365850</v>
      </c>
      <c r="L234" s="60">
        <f t="shared" si="9"/>
        <v>50.7279534109817</v>
      </c>
      <c r="M234" s="32"/>
      <c r="N234" s="117">
        <v>20</v>
      </c>
      <c r="O234" s="107">
        <v>183</v>
      </c>
      <c r="P234" s="102">
        <v>1146500</v>
      </c>
      <c r="Q234" s="60">
        <v>6265.027322404371</v>
      </c>
      <c r="R234" s="83">
        <v>14431</v>
      </c>
      <c r="S234" s="84">
        <v>1146500</v>
      </c>
      <c r="T234" s="60">
        <v>79.44702376827662</v>
      </c>
      <c r="U234" s="86"/>
      <c r="V234" s="87"/>
      <c r="W234" s="87"/>
      <c r="X234" s="182">
        <v>3000</v>
      </c>
      <c r="Y234" s="183">
        <v>3555.5555555555557</v>
      </c>
      <c r="Z234" s="184">
        <v>3750</v>
      </c>
    </row>
    <row r="235" spans="1:26" s="4" customFormat="1" ht="27" customHeight="1">
      <c r="A235" s="16"/>
      <c r="B235" s="33" t="s">
        <v>208</v>
      </c>
      <c r="C235" s="34">
        <v>231</v>
      </c>
      <c r="D235" s="145" t="s">
        <v>218</v>
      </c>
      <c r="E235" s="90">
        <v>2</v>
      </c>
      <c r="F235" s="118">
        <v>30</v>
      </c>
      <c r="G235" s="125">
        <v>257</v>
      </c>
      <c r="H235" s="101">
        <v>2131737</v>
      </c>
      <c r="I235" s="60">
        <f t="shared" si="8"/>
        <v>8294.696498054474</v>
      </c>
      <c r="J235" s="83">
        <v>18982</v>
      </c>
      <c r="K235" s="84">
        <v>2131737</v>
      </c>
      <c r="L235" s="60">
        <f t="shared" si="9"/>
        <v>112.30307659888315</v>
      </c>
      <c r="M235" s="32"/>
      <c r="N235" s="118">
        <v>30</v>
      </c>
      <c r="O235" s="125">
        <v>254</v>
      </c>
      <c r="P235" s="101">
        <v>2601173</v>
      </c>
      <c r="Q235" s="60">
        <v>10240.838582677165</v>
      </c>
      <c r="R235" s="83">
        <v>19364</v>
      </c>
      <c r="S235" s="84">
        <v>2601173</v>
      </c>
      <c r="T235" s="60">
        <v>134.33035529849204</v>
      </c>
      <c r="U235" s="86"/>
      <c r="V235" s="87"/>
      <c r="W235" s="87"/>
      <c r="X235" s="182">
        <v>6848.171206225681</v>
      </c>
      <c r="Y235" s="183">
        <v>8093.385214007782</v>
      </c>
      <c r="Z235" s="184">
        <v>9182.879377431907</v>
      </c>
    </row>
    <row r="236" spans="1:26" s="4" customFormat="1" ht="27" customHeight="1">
      <c r="A236" s="16"/>
      <c r="B236" s="33" t="s">
        <v>208</v>
      </c>
      <c r="C236" s="34">
        <v>232</v>
      </c>
      <c r="D236" s="145" t="s">
        <v>219</v>
      </c>
      <c r="E236" s="90">
        <v>2</v>
      </c>
      <c r="F236" s="117">
        <v>20</v>
      </c>
      <c r="G236" s="107">
        <v>130</v>
      </c>
      <c r="H236" s="102">
        <v>1297500</v>
      </c>
      <c r="I236" s="60">
        <f t="shared" si="8"/>
        <v>9980.76923076923</v>
      </c>
      <c r="J236" s="83">
        <v>7806</v>
      </c>
      <c r="K236" s="84">
        <v>1297500</v>
      </c>
      <c r="L236" s="60">
        <f t="shared" si="9"/>
        <v>166.2182936202921</v>
      </c>
      <c r="M236" s="32"/>
      <c r="N236" s="117">
        <v>20</v>
      </c>
      <c r="O236" s="107">
        <v>156</v>
      </c>
      <c r="P236" s="102">
        <v>1734000</v>
      </c>
      <c r="Q236" s="60">
        <v>11115.384615384615</v>
      </c>
      <c r="R236" s="83">
        <v>9594</v>
      </c>
      <c r="S236" s="84">
        <v>1734000</v>
      </c>
      <c r="T236" s="60">
        <v>180.7379612257661</v>
      </c>
      <c r="U236" s="86"/>
      <c r="V236" s="87"/>
      <c r="W236" s="87"/>
      <c r="X236" s="182">
        <v>10000</v>
      </c>
      <c r="Y236" s="183">
        <v>13888.888888888889</v>
      </c>
      <c r="Z236" s="184">
        <v>18518.51851851852</v>
      </c>
    </row>
    <row r="237" spans="1:26" s="4" customFormat="1" ht="27" customHeight="1">
      <c r="A237" s="16"/>
      <c r="B237" s="33" t="s">
        <v>208</v>
      </c>
      <c r="C237" s="34">
        <v>233</v>
      </c>
      <c r="D237" s="145" t="s">
        <v>220</v>
      </c>
      <c r="E237" s="90">
        <v>2</v>
      </c>
      <c r="F237" s="118">
        <v>10</v>
      </c>
      <c r="G237" s="125">
        <v>78</v>
      </c>
      <c r="H237" s="101">
        <v>293935</v>
      </c>
      <c r="I237" s="60">
        <f t="shared" si="8"/>
        <v>3768.397435897436</v>
      </c>
      <c r="J237" s="83">
        <v>8605</v>
      </c>
      <c r="K237" s="84">
        <v>293935</v>
      </c>
      <c r="L237" s="60">
        <f t="shared" si="9"/>
        <v>34.15862870424172</v>
      </c>
      <c r="M237" s="32"/>
      <c r="N237" s="118">
        <v>10</v>
      </c>
      <c r="O237" s="125">
        <v>91</v>
      </c>
      <c r="P237" s="101">
        <v>324427</v>
      </c>
      <c r="Q237" s="60">
        <v>3565.131868131868</v>
      </c>
      <c r="R237" s="83">
        <v>8470</v>
      </c>
      <c r="S237" s="84">
        <v>324427</v>
      </c>
      <c r="T237" s="60">
        <v>38.30306965761511</v>
      </c>
      <c r="U237" s="86"/>
      <c r="V237" s="87"/>
      <c r="W237" s="87"/>
      <c r="X237" s="182">
        <v>3600</v>
      </c>
      <c r="Y237" s="183">
        <v>4107.142857142857</v>
      </c>
      <c r="Z237" s="184">
        <v>4270.114942528736</v>
      </c>
    </row>
    <row r="238" spans="1:27" s="4" customFormat="1" ht="27" customHeight="1">
      <c r="A238" s="16"/>
      <c r="B238" s="33" t="s">
        <v>208</v>
      </c>
      <c r="C238" s="34">
        <v>234</v>
      </c>
      <c r="D238" s="145" t="s">
        <v>221</v>
      </c>
      <c r="E238" s="90">
        <v>5</v>
      </c>
      <c r="F238" s="117">
        <v>10</v>
      </c>
      <c r="G238" s="107">
        <v>36</v>
      </c>
      <c r="H238" s="102">
        <v>120000</v>
      </c>
      <c r="I238" s="60">
        <f t="shared" si="8"/>
        <v>3333.3333333333335</v>
      </c>
      <c r="J238" s="83">
        <v>870</v>
      </c>
      <c r="K238" s="84">
        <v>120000</v>
      </c>
      <c r="L238" s="60">
        <f t="shared" si="9"/>
        <v>137.93103448275863</v>
      </c>
      <c r="M238" s="32"/>
      <c r="N238" s="117">
        <v>10</v>
      </c>
      <c r="O238" s="107">
        <v>50</v>
      </c>
      <c r="P238" s="102">
        <v>268000</v>
      </c>
      <c r="Q238" s="60">
        <v>5360</v>
      </c>
      <c r="R238" s="83">
        <v>4250</v>
      </c>
      <c r="S238" s="84">
        <v>268000</v>
      </c>
      <c r="T238" s="60">
        <v>63.05882352941177</v>
      </c>
      <c r="U238" s="86"/>
      <c r="V238" s="87"/>
      <c r="W238" s="87"/>
      <c r="X238" s="182">
        <v>3942.8571428571427</v>
      </c>
      <c r="Y238" s="183">
        <v>5360</v>
      </c>
      <c r="Z238" s="184">
        <v>7200</v>
      </c>
      <c r="AA238" s="30"/>
    </row>
    <row r="239" spans="1:26" s="4" customFormat="1" ht="27" customHeight="1">
      <c r="A239" s="16"/>
      <c r="B239" s="33" t="s">
        <v>208</v>
      </c>
      <c r="C239" s="34">
        <v>235</v>
      </c>
      <c r="D239" s="145" t="s">
        <v>222</v>
      </c>
      <c r="E239" s="90">
        <v>5</v>
      </c>
      <c r="F239" s="118">
        <v>20</v>
      </c>
      <c r="G239" s="125">
        <v>126</v>
      </c>
      <c r="H239" s="101">
        <v>1599950</v>
      </c>
      <c r="I239" s="60">
        <f t="shared" si="8"/>
        <v>12698.015873015873</v>
      </c>
      <c r="J239" s="83">
        <v>12600</v>
      </c>
      <c r="K239" s="84">
        <v>1599950</v>
      </c>
      <c r="L239" s="60">
        <f t="shared" si="9"/>
        <v>126.98015873015873</v>
      </c>
      <c r="M239" s="32"/>
      <c r="N239" s="118">
        <v>20</v>
      </c>
      <c r="O239" s="125">
        <v>114</v>
      </c>
      <c r="P239" s="101">
        <v>1494850</v>
      </c>
      <c r="Q239" s="60">
        <v>13112.719298245614</v>
      </c>
      <c r="R239" s="83">
        <v>11800</v>
      </c>
      <c r="S239" s="84">
        <v>1494850</v>
      </c>
      <c r="T239" s="60">
        <v>126.6822033898305</v>
      </c>
      <c r="U239" s="86"/>
      <c r="V239" s="87"/>
      <c r="W239" s="87"/>
      <c r="X239" s="182">
        <v>11672.727272727272</v>
      </c>
      <c r="Y239" s="183">
        <v>12969.287878787878</v>
      </c>
      <c r="Z239" s="184">
        <v>13877.136363636364</v>
      </c>
    </row>
    <row r="240" spans="1:26" s="4" customFormat="1" ht="27" customHeight="1">
      <c r="A240" s="16"/>
      <c r="B240" s="33" t="s">
        <v>208</v>
      </c>
      <c r="C240" s="34">
        <v>236</v>
      </c>
      <c r="D240" s="145" t="s">
        <v>223</v>
      </c>
      <c r="E240" s="90">
        <v>5</v>
      </c>
      <c r="F240" s="117">
        <v>11</v>
      </c>
      <c r="G240" s="107">
        <v>80</v>
      </c>
      <c r="H240" s="102">
        <v>819927</v>
      </c>
      <c r="I240" s="60">
        <f t="shared" si="8"/>
        <v>10249.0875</v>
      </c>
      <c r="J240" s="83">
        <v>6534</v>
      </c>
      <c r="K240" s="84">
        <v>819927</v>
      </c>
      <c r="L240" s="60">
        <f t="shared" si="9"/>
        <v>125.4862258953168</v>
      </c>
      <c r="M240" s="32"/>
      <c r="N240" s="117">
        <v>11</v>
      </c>
      <c r="O240" s="107">
        <v>106</v>
      </c>
      <c r="P240" s="102">
        <v>1191530</v>
      </c>
      <c r="Q240" s="60">
        <v>11240.849056603774</v>
      </c>
      <c r="R240" s="83">
        <v>8480</v>
      </c>
      <c r="S240" s="84">
        <v>1191530</v>
      </c>
      <c r="T240" s="60">
        <v>140.51061320754718</v>
      </c>
      <c r="U240" s="86"/>
      <c r="V240" s="87"/>
      <c r="W240" s="87"/>
      <c r="X240" s="182">
        <v>13787.878787878788</v>
      </c>
      <c r="Y240" s="183">
        <v>14976.190476190477</v>
      </c>
      <c r="Z240" s="184">
        <v>15013.690476190477</v>
      </c>
    </row>
    <row r="241" spans="1:26" s="4" customFormat="1" ht="27" customHeight="1">
      <c r="A241" s="16"/>
      <c r="B241" s="33" t="s">
        <v>208</v>
      </c>
      <c r="C241" s="34">
        <v>237</v>
      </c>
      <c r="D241" s="145" t="s">
        <v>224</v>
      </c>
      <c r="E241" s="90">
        <v>5</v>
      </c>
      <c r="F241" s="118">
        <v>10</v>
      </c>
      <c r="G241" s="125">
        <v>22</v>
      </c>
      <c r="H241" s="101">
        <v>280800</v>
      </c>
      <c r="I241" s="60">
        <f t="shared" si="8"/>
        <v>12763.636363636364</v>
      </c>
      <c r="J241" s="83">
        <v>2592</v>
      </c>
      <c r="K241" s="84">
        <v>280800</v>
      </c>
      <c r="L241" s="60">
        <f t="shared" si="9"/>
        <v>108.33333333333333</v>
      </c>
      <c r="M241" s="32"/>
      <c r="N241" s="118">
        <v>10</v>
      </c>
      <c r="O241" s="125">
        <v>46</v>
      </c>
      <c r="P241" s="101">
        <v>754100</v>
      </c>
      <c r="Q241" s="60">
        <v>16393.478260869564</v>
      </c>
      <c r="R241" s="83">
        <v>4028</v>
      </c>
      <c r="S241" s="84">
        <v>754100</v>
      </c>
      <c r="T241" s="60">
        <v>187.214498510427</v>
      </c>
      <c r="U241" s="86"/>
      <c r="V241" s="87"/>
      <c r="W241" s="87"/>
      <c r="X241" s="182">
        <v>9916.666666666666</v>
      </c>
      <c r="Y241" s="183">
        <v>13125.233333333334</v>
      </c>
      <c r="Z241" s="184">
        <v>13955.952380952382</v>
      </c>
    </row>
    <row r="242" spans="1:27" s="4" customFormat="1" ht="27" customHeight="1">
      <c r="A242" s="16"/>
      <c r="B242" s="33" t="s">
        <v>208</v>
      </c>
      <c r="C242" s="34">
        <v>238</v>
      </c>
      <c r="D242" s="145" t="s">
        <v>225</v>
      </c>
      <c r="E242" s="90">
        <v>5</v>
      </c>
      <c r="F242" s="117">
        <v>20</v>
      </c>
      <c r="G242" s="107">
        <v>204</v>
      </c>
      <c r="H242" s="102">
        <v>1903117</v>
      </c>
      <c r="I242" s="60">
        <f t="shared" si="8"/>
        <v>9329.004901960785</v>
      </c>
      <c r="J242" s="83">
        <v>20400</v>
      </c>
      <c r="K242" s="84">
        <v>1903117</v>
      </c>
      <c r="L242" s="60">
        <f t="shared" si="9"/>
        <v>93.29004901960785</v>
      </c>
      <c r="M242" s="32"/>
      <c r="N242" s="117">
        <v>20</v>
      </c>
      <c r="O242" s="107">
        <v>251</v>
      </c>
      <c r="P242" s="102">
        <v>2495081</v>
      </c>
      <c r="Q242" s="60">
        <v>9940.561752988047</v>
      </c>
      <c r="R242" s="83">
        <v>20699</v>
      </c>
      <c r="S242" s="84">
        <v>2495081</v>
      </c>
      <c r="T242" s="60">
        <v>120.54113725300739</v>
      </c>
      <c r="U242" s="86"/>
      <c r="V242" s="87"/>
      <c r="W242" s="87"/>
      <c r="X242" s="182">
        <v>7380.952380952381</v>
      </c>
      <c r="Y242" s="183">
        <v>8087.619047619048</v>
      </c>
      <c r="Z242" s="184">
        <v>9215.238095238095</v>
      </c>
      <c r="AA242" s="30"/>
    </row>
    <row r="243" spans="1:26" s="4" customFormat="1" ht="27" customHeight="1">
      <c r="A243" s="16"/>
      <c r="B243" s="33" t="s">
        <v>208</v>
      </c>
      <c r="C243" s="34">
        <v>239</v>
      </c>
      <c r="D243" s="145" t="s">
        <v>226</v>
      </c>
      <c r="E243" s="90">
        <v>5</v>
      </c>
      <c r="F243" s="118">
        <v>20</v>
      </c>
      <c r="G243" s="125">
        <v>199</v>
      </c>
      <c r="H243" s="101">
        <v>3440464</v>
      </c>
      <c r="I243" s="60">
        <f t="shared" si="8"/>
        <v>17288.76381909548</v>
      </c>
      <c r="J243" s="83">
        <v>26306</v>
      </c>
      <c r="K243" s="84">
        <v>3440464</v>
      </c>
      <c r="L243" s="60">
        <f t="shared" si="9"/>
        <v>130.7862844978332</v>
      </c>
      <c r="M243" s="32"/>
      <c r="N243" s="118">
        <v>32</v>
      </c>
      <c r="O243" s="125">
        <v>353</v>
      </c>
      <c r="P243" s="101">
        <v>6412755</v>
      </c>
      <c r="Q243" s="60">
        <v>18166.4447592068</v>
      </c>
      <c r="R243" s="83">
        <v>41292.7</v>
      </c>
      <c r="S243" s="84">
        <v>6412755</v>
      </c>
      <c r="T243" s="60">
        <v>155.29996827526415</v>
      </c>
      <c r="U243" s="86"/>
      <c r="V243" s="87"/>
      <c r="W243" s="87"/>
      <c r="X243" s="182">
        <v>17390.862944162436</v>
      </c>
      <c r="Y243" s="183">
        <v>18130.31161473088</v>
      </c>
      <c r="Z243" s="184">
        <v>18548.387096774193</v>
      </c>
    </row>
    <row r="244" spans="1:26" s="4" customFormat="1" ht="27" customHeight="1">
      <c r="A244" s="16"/>
      <c r="B244" s="33" t="s">
        <v>208</v>
      </c>
      <c r="C244" s="34">
        <v>240</v>
      </c>
      <c r="D244" s="145" t="s">
        <v>227</v>
      </c>
      <c r="E244" s="90">
        <v>5</v>
      </c>
      <c r="F244" s="117">
        <v>10</v>
      </c>
      <c r="G244" s="107">
        <v>89</v>
      </c>
      <c r="H244" s="102">
        <v>489850</v>
      </c>
      <c r="I244" s="60">
        <f t="shared" si="8"/>
        <v>5503.932584269663</v>
      </c>
      <c r="J244" s="83">
        <v>5600</v>
      </c>
      <c r="K244" s="84">
        <v>489850</v>
      </c>
      <c r="L244" s="60">
        <f t="shared" si="9"/>
        <v>87.47321428571429</v>
      </c>
      <c r="M244" s="32"/>
      <c r="N244" s="117">
        <v>10</v>
      </c>
      <c r="O244" s="107">
        <v>101</v>
      </c>
      <c r="P244" s="102">
        <v>797730</v>
      </c>
      <c r="Q244" s="60">
        <v>7898.316831683168</v>
      </c>
      <c r="R244" s="83">
        <v>6376</v>
      </c>
      <c r="S244" s="84">
        <v>797730</v>
      </c>
      <c r="T244" s="60">
        <v>125.11449184441656</v>
      </c>
      <c r="U244" s="86"/>
      <c r="V244" s="87"/>
      <c r="W244" s="87"/>
      <c r="X244" s="182">
        <v>5487.804878048781</v>
      </c>
      <c r="Y244" s="183">
        <v>7393.877551020408</v>
      </c>
      <c r="Z244" s="184">
        <v>8229</v>
      </c>
    </row>
    <row r="245" spans="1:26" s="4" customFormat="1" ht="27" customHeight="1">
      <c r="A245" s="16"/>
      <c r="B245" s="33" t="s">
        <v>208</v>
      </c>
      <c r="C245" s="34">
        <v>241</v>
      </c>
      <c r="D245" s="145" t="s">
        <v>228</v>
      </c>
      <c r="E245" s="90">
        <v>5</v>
      </c>
      <c r="F245" s="118">
        <v>20</v>
      </c>
      <c r="G245" s="125">
        <v>90</v>
      </c>
      <c r="H245" s="101">
        <v>1763570</v>
      </c>
      <c r="I245" s="60">
        <f t="shared" si="8"/>
        <v>19595.222222222223</v>
      </c>
      <c r="J245" s="83">
        <v>9450</v>
      </c>
      <c r="K245" s="84">
        <v>1763570</v>
      </c>
      <c r="L245" s="60">
        <f t="shared" si="9"/>
        <v>186.62116402116402</v>
      </c>
      <c r="M245" s="32"/>
      <c r="N245" s="118">
        <v>20</v>
      </c>
      <c r="O245" s="125">
        <v>126</v>
      </c>
      <c r="P245" s="101">
        <v>2608730</v>
      </c>
      <c r="Q245" s="60">
        <v>20704.20634920635</v>
      </c>
      <c r="R245" s="83">
        <v>13220</v>
      </c>
      <c r="S245" s="84">
        <v>2608730</v>
      </c>
      <c r="T245" s="60">
        <v>197.3320726172466</v>
      </c>
      <c r="U245" s="86"/>
      <c r="V245" s="87"/>
      <c r="W245" s="87"/>
      <c r="X245" s="182">
        <v>10625</v>
      </c>
      <c r="Y245" s="183">
        <v>20300.751879699248</v>
      </c>
      <c r="Z245" s="184">
        <v>20482.758620689656</v>
      </c>
    </row>
    <row r="246" spans="1:26" s="4" customFormat="1" ht="27" customHeight="1">
      <c r="A246" s="16"/>
      <c r="B246" s="33" t="s">
        <v>208</v>
      </c>
      <c r="C246" s="34">
        <v>242</v>
      </c>
      <c r="D246" s="145" t="s">
        <v>229</v>
      </c>
      <c r="E246" s="90">
        <v>5</v>
      </c>
      <c r="F246" s="117">
        <v>20</v>
      </c>
      <c r="G246" s="107">
        <v>12</v>
      </c>
      <c r="H246" s="102">
        <v>129286</v>
      </c>
      <c r="I246" s="60">
        <f t="shared" si="8"/>
        <v>10773.833333333334</v>
      </c>
      <c r="J246" s="83">
        <v>768.75</v>
      </c>
      <c r="K246" s="84">
        <v>129286</v>
      </c>
      <c r="L246" s="60">
        <f t="shared" si="9"/>
        <v>168.1769105691057</v>
      </c>
      <c r="M246" s="32"/>
      <c r="N246" s="117">
        <v>20</v>
      </c>
      <c r="O246" s="107">
        <v>36</v>
      </c>
      <c r="P246" s="102">
        <v>303019</v>
      </c>
      <c r="Q246" s="60">
        <v>8417.194444444445</v>
      </c>
      <c r="R246" s="83">
        <v>1789.5</v>
      </c>
      <c r="S246" s="84">
        <v>303019</v>
      </c>
      <c r="T246" s="60">
        <v>169.3316568873987</v>
      </c>
      <c r="U246" s="86"/>
      <c r="V246" s="87"/>
      <c r="W246" s="87"/>
      <c r="X246" s="182">
        <v>11666.666666666666</v>
      </c>
      <c r="Y246" s="183">
        <v>12500</v>
      </c>
      <c r="Z246" s="184">
        <v>20833.333333333332</v>
      </c>
    </row>
    <row r="247" spans="1:26" s="4" customFormat="1" ht="27" customHeight="1">
      <c r="A247" s="16"/>
      <c r="B247" s="33" t="s">
        <v>208</v>
      </c>
      <c r="C247" s="34">
        <v>243</v>
      </c>
      <c r="D247" s="145" t="s">
        <v>230</v>
      </c>
      <c r="E247" s="90">
        <v>2</v>
      </c>
      <c r="F247" s="118">
        <v>20</v>
      </c>
      <c r="G247" s="125">
        <v>67</v>
      </c>
      <c r="H247" s="101">
        <v>408430</v>
      </c>
      <c r="I247" s="60">
        <f t="shared" si="8"/>
        <v>6095.9701492537315</v>
      </c>
      <c r="J247" s="83">
        <v>4630</v>
      </c>
      <c r="K247" s="84">
        <v>408430</v>
      </c>
      <c r="L247" s="60">
        <f t="shared" si="9"/>
        <v>88.21382289416847</v>
      </c>
      <c r="M247" s="32"/>
      <c r="N247" s="118">
        <v>20</v>
      </c>
      <c r="O247" s="125">
        <v>88</v>
      </c>
      <c r="P247" s="101">
        <v>408430</v>
      </c>
      <c r="Q247" s="60">
        <v>4641.25</v>
      </c>
      <c r="R247" s="83">
        <v>6407</v>
      </c>
      <c r="S247" s="84">
        <v>408430</v>
      </c>
      <c r="T247" s="60">
        <v>63.74746371156547</v>
      </c>
      <c r="U247" s="86"/>
      <c r="V247" s="87"/>
      <c r="W247" s="87"/>
      <c r="X247" s="182">
        <v>10272.727272727272</v>
      </c>
      <c r="Y247" s="183">
        <v>7600.571428571428</v>
      </c>
      <c r="Z247" s="184">
        <v>7638.309523809524</v>
      </c>
    </row>
    <row r="248" spans="1:26" s="4" customFormat="1" ht="27" customHeight="1">
      <c r="A248" s="16"/>
      <c r="B248" s="33" t="s">
        <v>208</v>
      </c>
      <c r="C248" s="34">
        <v>244</v>
      </c>
      <c r="D248" s="145" t="s">
        <v>231</v>
      </c>
      <c r="E248" s="90">
        <v>2</v>
      </c>
      <c r="F248" s="117">
        <v>24</v>
      </c>
      <c r="G248" s="107">
        <v>235</v>
      </c>
      <c r="H248" s="102">
        <v>1639930</v>
      </c>
      <c r="I248" s="60">
        <f t="shared" si="8"/>
        <v>6978.425531914893</v>
      </c>
      <c r="J248" s="83">
        <v>23976</v>
      </c>
      <c r="K248" s="84">
        <v>1639930</v>
      </c>
      <c r="L248" s="60">
        <f t="shared" si="9"/>
        <v>68.39881548214882</v>
      </c>
      <c r="M248" s="32"/>
      <c r="N248" s="117">
        <v>24</v>
      </c>
      <c r="O248" s="107">
        <v>322</v>
      </c>
      <c r="P248" s="102">
        <v>2601821</v>
      </c>
      <c r="Q248" s="60">
        <v>8080.189440993789</v>
      </c>
      <c r="R248" s="83">
        <v>8246.5</v>
      </c>
      <c r="S248" s="84">
        <v>2601821</v>
      </c>
      <c r="T248" s="60">
        <v>315.50609349420967</v>
      </c>
      <c r="U248" s="86"/>
      <c r="V248" s="87"/>
      <c r="W248" s="87"/>
      <c r="X248" s="182">
        <v>3746.131386861314</v>
      </c>
      <c r="Y248" s="183">
        <v>7311.993769470405</v>
      </c>
      <c r="Z248" s="184">
        <v>8374.074074074075</v>
      </c>
    </row>
    <row r="249" spans="1:26" s="4" customFormat="1" ht="27" customHeight="1">
      <c r="A249" s="16"/>
      <c r="B249" s="33" t="s">
        <v>208</v>
      </c>
      <c r="C249" s="34">
        <v>245</v>
      </c>
      <c r="D249" s="145" t="s">
        <v>232</v>
      </c>
      <c r="E249" s="90">
        <v>4</v>
      </c>
      <c r="F249" s="118">
        <v>20</v>
      </c>
      <c r="G249" s="125">
        <v>56</v>
      </c>
      <c r="H249" s="101">
        <v>392555</v>
      </c>
      <c r="I249" s="60">
        <f t="shared" si="8"/>
        <v>7009.910714285715</v>
      </c>
      <c r="J249" s="83">
        <v>2296</v>
      </c>
      <c r="K249" s="84">
        <v>392555</v>
      </c>
      <c r="L249" s="60">
        <f t="shared" si="9"/>
        <v>170.97343205574913</v>
      </c>
      <c r="M249" s="32"/>
      <c r="N249" s="118">
        <v>20</v>
      </c>
      <c r="O249" s="125">
        <v>86</v>
      </c>
      <c r="P249" s="101">
        <v>530703</v>
      </c>
      <c r="Q249" s="60">
        <v>6170.96511627907</v>
      </c>
      <c r="R249" s="83">
        <v>3673</v>
      </c>
      <c r="S249" s="84">
        <v>530703</v>
      </c>
      <c r="T249" s="60">
        <v>144.48761230601687</v>
      </c>
      <c r="U249" s="86"/>
      <c r="V249" s="87"/>
      <c r="W249" s="87"/>
      <c r="X249" s="182">
        <v>3285.714285714286</v>
      </c>
      <c r="Y249" s="183">
        <v>5261.9047619047615</v>
      </c>
      <c r="Z249" s="184">
        <v>6434.523809523809</v>
      </c>
    </row>
    <row r="250" spans="1:26" s="4" customFormat="1" ht="27" customHeight="1">
      <c r="A250" s="16"/>
      <c r="B250" s="33" t="s">
        <v>208</v>
      </c>
      <c r="C250" s="34">
        <v>246</v>
      </c>
      <c r="D250" s="145" t="s">
        <v>233</v>
      </c>
      <c r="E250" s="90">
        <v>4</v>
      </c>
      <c r="F250" s="117">
        <v>20</v>
      </c>
      <c r="G250" s="107">
        <v>0</v>
      </c>
      <c r="H250" s="102">
        <v>0</v>
      </c>
      <c r="I250" s="60">
        <f t="shared" si="8"/>
        <v>0</v>
      </c>
      <c r="J250" s="83">
        <v>0</v>
      </c>
      <c r="K250" s="84">
        <v>0</v>
      </c>
      <c r="L250" s="60">
        <f t="shared" si="9"/>
        <v>0</v>
      </c>
      <c r="M250" s="32"/>
      <c r="N250" s="117">
        <v>20</v>
      </c>
      <c r="O250" s="107">
        <v>48</v>
      </c>
      <c r="P250" s="102">
        <v>520619</v>
      </c>
      <c r="Q250" s="60">
        <v>10846.229166666666</v>
      </c>
      <c r="R250" s="83">
        <v>2376.3</v>
      </c>
      <c r="S250" s="84">
        <v>520619</v>
      </c>
      <c r="T250" s="60">
        <v>219.08807810461641</v>
      </c>
      <c r="U250" s="86"/>
      <c r="V250" s="87"/>
      <c r="W250" s="87"/>
      <c r="X250" s="182">
        <v>4413</v>
      </c>
      <c r="Y250" s="183">
        <v>6875</v>
      </c>
      <c r="Z250" s="184">
        <v>7333.333333333333</v>
      </c>
    </row>
    <row r="251" spans="1:26" s="4" customFormat="1" ht="27" customHeight="1">
      <c r="A251" s="16"/>
      <c r="B251" s="33" t="s">
        <v>208</v>
      </c>
      <c r="C251" s="34">
        <v>247</v>
      </c>
      <c r="D251" s="145" t="s">
        <v>234</v>
      </c>
      <c r="E251" s="90">
        <v>6</v>
      </c>
      <c r="F251" s="118">
        <v>10</v>
      </c>
      <c r="G251" s="125">
        <v>6</v>
      </c>
      <c r="H251" s="101">
        <v>18328</v>
      </c>
      <c r="I251" s="60">
        <f t="shared" si="8"/>
        <v>3054.6666666666665</v>
      </c>
      <c r="J251" s="83">
        <v>702</v>
      </c>
      <c r="K251" s="84">
        <v>18328</v>
      </c>
      <c r="L251" s="60">
        <f t="shared" si="9"/>
        <v>26.108262108262107</v>
      </c>
      <c r="M251" s="32"/>
      <c r="N251" s="118">
        <v>10</v>
      </c>
      <c r="O251" s="125">
        <v>12</v>
      </c>
      <c r="P251" s="101">
        <v>37122</v>
      </c>
      <c r="Q251" s="60">
        <v>3093.5</v>
      </c>
      <c r="R251" s="83">
        <v>960</v>
      </c>
      <c r="S251" s="84">
        <v>37122</v>
      </c>
      <c r="T251" s="60">
        <v>38.66875</v>
      </c>
      <c r="U251" s="86"/>
      <c r="V251" s="87"/>
      <c r="W251" s="87"/>
      <c r="X251" s="182">
        <v>3000</v>
      </c>
      <c r="Y251" s="183">
        <v>3100</v>
      </c>
      <c r="Z251" s="184">
        <v>3150</v>
      </c>
    </row>
    <row r="252" spans="1:26" s="4" customFormat="1" ht="27" customHeight="1">
      <c r="A252" s="16"/>
      <c r="B252" s="33" t="s">
        <v>208</v>
      </c>
      <c r="C252" s="34">
        <v>248</v>
      </c>
      <c r="D252" s="145" t="s">
        <v>235</v>
      </c>
      <c r="E252" s="90">
        <v>4</v>
      </c>
      <c r="F252" s="118">
        <v>20</v>
      </c>
      <c r="G252" s="125">
        <v>45</v>
      </c>
      <c r="H252" s="100">
        <v>418269</v>
      </c>
      <c r="I252" s="60">
        <f t="shared" si="8"/>
        <v>9294.866666666667</v>
      </c>
      <c r="J252" s="83">
        <v>1464</v>
      </c>
      <c r="K252" s="84">
        <v>418269</v>
      </c>
      <c r="L252" s="60">
        <f t="shared" si="9"/>
        <v>285.702868852459</v>
      </c>
      <c r="M252" s="32"/>
      <c r="N252" s="118">
        <v>20</v>
      </c>
      <c r="O252" s="125">
        <v>396</v>
      </c>
      <c r="P252" s="100">
        <v>2103771</v>
      </c>
      <c r="Q252" s="60">
        <v>5312.55303030303</v>
      </c>
      <c r="R252" s="83">
        <v>11982</v>
      </c>
      <c r="S252" s="84">
        <v>2103771</v>
      </c>
      <c r="T252" s="60">
        <v>175.57761642463694</v>
      </c>
      <c r="U252" s="86"/>
      <c r="V252" s="87"/>
      <c r="W252" s="87"/>
      <c r="X252" s="182">
        <v>12379.62962962963</v>
      </c>
      <c r="Y252" s="183">
        <v>13440.65934065934</v>
      </c>
      <c r="Z252" s="184">
        <v>8420.666666666666</v>
      </c>
    </row>
    <row r="253" spans="1:26" s="4" customFormat="1" ht="27" customHeight="1">
      <c r="A253" s="16"/>
      <c r="B253" s="33" t="s">
        <v>208</v>
      </c>
      <c r="C253" s="34">
        <v>249</v>
      </c>
      <c r="D253" s="145" t="s">
        <v>236</v>
      </c>
      <c r="E253" s="90">
        <v>4</v>
      </c>
      <c r="F253" s="118">
        <v>14</v>
      </c>
      <c r="G253" s="125">
        <v>18</v>
      </c>
      <c r="H253" s="100">
        <v>443756</v>
      </c>
      <c r="I253" s="60">
        <f t="shared" si="8"/>
        <v>24653.11111111111</v>
      </c>
      <c r="J253" s="83">
        <v>721</v>
      </c>
      <c r="K253" s="84">
        <v>443756</v>
      </c>
      <c r="L253" s="60">
        <f t="shared" si="9"/>
        <v>615.4729542302358</v>
      </c>
      <c r="M253" s="32"/>
      <c r="N253" s="118">
        <v>14</v>
      </c>
      <c r="O253" s="125">
        <v>108</v>
      </c>
      <c r="P253" s="100">
        <v>2396354</v>
      </c>
      <c r="Q253" s="60">
        <v>22188.462962962964</v>
      </c>
      <c r="R253" s="83">
        <v>4621</v>
      </c>
      <c r="S253" s="84">
        <v>2396354</v>
      </c>
      <c r="T253" s="60">
        <v>518.5790954338888</v>
      </c>
      <c r="U253" s="86"/>
      <c r="V253" s="87"/>
      <c r="W253" s="87"/>
      <c r="X253" s="182">
        <v>24160</v>
      </c>
      <c r="Y253" s="183">
        <v>26635.955056179777</v>
      </c>
      <c r="Z253" s="184">
        <v>28930</v>
      </c>
    </row>
    <row r="254" spans="1:26" s="4" customFormat="1" ht="27" customHeight="1">
      <c r="A254" s="16"/>
      <c r="B254" s="33" t="s">
        <v>208</v>
      </c>
      <c r="C254" s="34">
        <v>250</v>
      </c>
      <c r="D254" s="145" t="s">
        <v>237</v>
      </c>
      <c r="E254" s="90">
        <v>2</v>
      </c>
      <c r="F254" s="116">
        <v>14</v>
      </c>
      <c r="G254" s="126">
        <v>42</v>
      </c>
      <c r="H254" s="102">
        <v>1141163</v>
      </c>
      <c r="I254" s="60">
        <f t="shared" si="8"/>
        <v>27170.54761904762</v>
      </c>
      <c r="J254" s="83">
        <v>3292</v>
      </c>
      <c r="K254" s="84">
        <v>1141163</v>
      </c>
      <c r="L254" s="60">
        <f t="shared" si="9"/>
        <v>346.6473268529769</v>
      </c>
      <c r="M254" s="32"/>
      <c r="N254" s="116">
        <v>14</v>
      </c>
      <c r="O254" s="126">
        <v>94</v>
      </c>
      <c r="P254" s="102">
        <v>2711081</v>
      </c>
      <c r="Q254" s="60">
        <v>28841.287234042553</v>
      </c>
      <c r="R254" s="83">
        <v>7161</v>
      </c>
      <c r="S254" s="84">
        <v>2711081</v>
      </c>
      <c r="T254" s="60">
        <v>378.58972210585114</v>
      </c>
      <c r="U254" s="86"/>
      <c r="V254" s="87"/>
      <c r="W254" s="87"/>
      <c r="X254" s="182">
        <v>30322.58064516129</v>
      </c>
      <c r="Y254" s="183">
        <v>30213.975903614457</v>
      </c>
      <c r="Z254" s="184">
        <v>30531.25</v>
      </c>
    </row>
    <row r="255" spans="1:26" s="4" customFormat="1" ht="27" customHeight="1">
      <c r="A255" s="16"/>
      <c r="B255" s="33" t="s">
        <v>208</v>
      </c>
      <c r="C255" s="34">
        <v>251</v>
      </c>
      <c r="D255" s="145" t="s">
        <v>238</v>
      </c>
      <c r="E255" s="90">
        <v>2</v>
      </c>
      <c r="F255" s="118">
        <v>20</v>
      </c>
      <c r="G255" s="107">
        <v>54</v>
      </c>
      <c r="H255" s="101">
        <v>292804</v>
      </c>
      <c r="I255" s="60">
        <f t="shared" si="8"/>
        <v>5422.2962962962965</v>
      </c>
      <c r="J255" s="83">
        <v>5247</v>
      </c>
      <c r="K255" s="84">
        <v>292804</v>
      </c>
      <c r="L255" s="60">
        <f t="shared" si="9"/>
        <v>55.80407852105965</v>
      </c>
      <c r="M255" s="32"/>
      <c r="N255" s="118">
        <v>20</v>
      </c>
      <c r="O255" s="107">
        <v>134</v>
      </c>
      <c r="P255" s="101">
        <v>1572564</v>
      </c>
      <c r="Q255" s="60">
        <v>11735.55223880597</v>
      </c>
      <c r="R255" s="83">
        <v>13158</v>
      </c>
      <c r="S255" s="84">
        <v>1572564</v>
      </c>
      <c r="T255" s="60">
        <v>119.5139078887369</v>
      </c>
      <c r="U255" s="86"/>
      <c r="V255" s="87"/>
      <c r="W255" s="87"/>
      <c r="X255" s="182">
        <v>8402.777777777777</v>
      </c>
      <c r="Y255" s="183">
        <v>9795.918367346938</v>
      </c>
      <c r="Z255" s="184">
        <v>13533.6</v>
      </c>
    </row>
    <row r="256" spans="1:26" s="4" customFormat="1" ht="27" customHeight="1">
      <c r="A256" s="16"/>
      <c r="B256" s="33" t="s">
        <v>208</v>
      </c>
      <c r="C256" s="34">
        <v>252</v>
      </c>
      <c r="D256" s="145" t="s">
        <v>239</v>
      </c>
      <c r="E256" s="90">
        <v>5</v>
      </c>
      <c r="F256" s="119">
        <v>14</v>
      </c>
      <c r="G256" s="125">
        <v>5</v>
      </c>
      <c r="H256" s="101">
        <v>17310</v>
      </c>
      <c r="I256" s="60">
        <f t="shared" si="8"/>
        <v>3462</v>
      </c>
      <c r="J256" s="83">
        <v>86.55</v>
      </c>
      <c r="K256" s="84">
        <v>17310</v>
      </c>
      <c r="L256" s="60">
        <f t="shared" si="9"/>
        <v>200</v>
      </c>
      <c r="M256" s="32"/>
      <c r="N256" s="119">
        <v>10</v>
      </c>
      <c r="O256" s="125">
        <v>73</v>
      </c>
      <c r="P256" s="101">
        <v>309920</v>
      </c>
      <c r="Q256" s="60">
        <v>4245.479452054795</v>
      </c>
      <c r="R256" s="83">
        <v>1294</v>
      </c>
      <c r="S256" s="84">
        <v>309920</v>
      </c>
      <c r="T256" s="60">
        <v>239.50540958268934</v>
      </c>
      <c r="U256" s="86"/>
      <c r="V256" s="87"/>
      <c r="W256" s="87"/>
      <c r="X256" s="182">
        <v>6094.047619047619</v>
      </c>
      <c r="Y256" s="183">
        <v>6480</v>
      </c>
      <c r="Z256" s="184">
        <v>9000</v>
      </c>
    </row>
    <row r="257" spans="1:26" s="4" customFormat="1" ht="27" customHeight="1">
      <c r="A257" s="16"/>
      <c r="B257" s="33" t="s">
        <v>208</v>
      </c>
      <c r="C257" s="34">
        <v>253</v>
      </c>
      <c r="D257" s="145" t="s">
        <v>240</v>
      </c>
      <c r="E257" s="90">
        <v>2</v>
      </c>
      <c r="F257" s="119">
        <v>10</v>
      </c>
      <c r="G257" s="110">
        <v>35</v>
      </c>
      <c r="H257" s="100">
        <v>1023427</v>
      </c>
      <c r="I257" s="60">
        <f t="shared" si="8"/>
        <v>29240.77142857143</v>
      </c>
      <c r="J257" s="83">
        <v>3353</v>
      </c>
      <c r="K257" s="84">
        <v>1023427</v>
      </c>
      <c r="L257" s="60">
        <f t="shared" si="9"/>
        <v>305.2272591708917</v>
      </c>
      <c r="M257" s="32"/>
      <c r="N257" s="119">
        <v>20</v>
      </c>
      <c r="O257" s="110">
        <v>117</v>
      </c>
      <c r="P257" s="100">
        <v>3252838</v>
      </c>
      <c r="Q257" s="60">
        <v>27802.034188034188</v>
      </c>
      <c r="R257" s="83">
        <v>10272.75</v>
      </c>
      <c r="S257" s="84">
        <v>3252838</v>
      </c>
      <c r="T257" s="60">
        <v>316.64724635564966</v>
      </c>
      <c r="U257" s="86"/>
      <c r="V257" s="87"/>
      <c r="W257" s="87"/>
      <c r="X257" s="182">
        <v>18285.714285714286</v>
      </c>
      <c r="Y257" s="183">
        <v>36224.637681159424</v>
      </c>
      <c r="Z257" s="184">
        <v>37635.13218390805</v>
      </c>
    </row>
    <row r="258" spans="1:26" s="4" customFormat="1" ht="27" customHeight="1">
      <c r="A258" s="16"/>
      <c r="B258" s="33" t="s">
        <v>208</v>
      </c>
      <c r="C258" s="34">
        <v>254</v>
      </c>
      <c r="D258" s="145" t="s">
        <v>241</v>
      </c>
      <c r="E258" s="90">
        <v>4</v>
      </c>
      <c r="F258" s="119">
        <v>20</v>
      </c>
      <c r="G258" s="110">
        <v>30</v>
      </c>
      <c r="H258" s="100">
        <v>1230185</v>
      </c>
      <c r="I258" s="60">
        <f t="shared" si="8"/>
        <v>41006.166666666664</v>
      </c>
      <c r="J258" s="83">
        <v>3803.5</v>
      </c>
      <c r="K258" s="84">
        <v>1230185</v>
      </c>
      <c r="L258" s="60">
        <f t="shared" si="9"/>
        <v>323.43499408439595</v>
      </c>
      <c r="M258" s="32"/>
      <c r="N258" s="119">
        <v>20</v>
      </c>
      <c r="O258" s="110">
        <v>96</v>
      </c>
      <c r="P258" s="100">
        <v>4096795</v>
      </c>
      <c r="Q258" s="60">
        <v>42674.947916666664</v>
      </c>
      <c r="R258" s="83">
        <v>12201.5</v>
      </c>
      <c r="S258" s="84">
        <v>4096795</v>
      </c>
      <c r="T258" s="60">
        <v>335.76158669016104</v>
      </c>
      <c r="U258" s="86"/>
      <c r="V258" s="87"/>
      <c r="W258" s="87"/>
      <c r="X258" s="182">
        <v>40500</v>
      </c>
      <c r="Y258" s="183">
        <v>42187.5</v>
      </c>
      <c r="Z258" s="184">
        <v>42348.48484848485</v>
      </c>
    </row>
    <row r="259" spans="1:26" s="4" customFormat="1" ht="27" customHeight="1">
      <c r="A259" s="16"/>
      <c r="B259" s="33" t="s">
        <v>208</v>
      </c>
      <c r="C259" s="34">
        <v>255</v>
      </c>
      <c r="D259" s="145" t="s">
        <v>242</v>
      </c>
      <c r="E259" s="90">
        <v>5</v>
      </c>
      <c r="F259" s="119">
        <v>20</v>
      </c>
      <c r="G259" s="110">
        <v>0</v>
      </c>
      <c r="H259" s="100">
        <v>0</v>
      </c>
      <c r="I259" s="60">
        <f t="shared" si="8"/>
        <v>0</v>
      </c>
      <c r="J259" s="83">
        <v>0</v>
      </c>
      <c r="K259" s="84">
        <v>0</v>
      </c>
      <c r="L259" s="60">
        <f t="shared" si="9"/>
        <v>0</v>
      </c>
      <c r="M259" s="32"/>
      <c r="N259" s="119">
        <v>20</v>
      </c>
      <c r="O259" s="110">
        <v>26</v>
      </c>
      <c r="P259" s="100">
        <v>160499</v>
      </c>
      <c r="Q259" s="60">
        <v>6173.038461538462</v>
      </c>
      <c r="R259" s="83">
        <v>1455</v>
      </c>
      <c r="S259" s="84">
        <v>160499</v>
      </c>
      <c r="T259" s="60">
        <v>110.30859106529209</v>
      </c>
      <c r="U259" s="86"/>
      <c r="V259" s="87"/>
      <c r="W259" s="87"/>
      <c r="X259" s="182" t="s">
        <v>363</v>
      </c>
      <c r="Y259" s="183">
        <v>4838.709677419355</v>
      </c>
      <c r="Z259" s="184">
        <v>12500</v>
      </c>
    </row>
    <row r="260" spans="1:26" s="4" customFormat="1" ht="27" customHeight="1">
      <c r="A260" s="16"/>
      <c r="B260" s="33" t="s">
        <v>208</v>
      </c>
      <c r="C260" s="34">
        <v>256</v>
      </c>
      <c r="D260" s="145" t="s">
        <v>243</v>
      </c>
      <c r="E260" s="90">
        <v>5</v>
      </c>
      <c r="F260" s="119">
        <v>20</v>
      </c>
      <c r="G260" s="110">
        <v>3</v>
      </c>
      <c r="H260" s="100">
        <v>13311</v>
      </c>
      <c r="I260" s="60">
        <f t="shared" si="8"/>
        <v>4437</v>
      </c>
      <c r="J260" s="83">
        <v>130.5</v>
      </c>
      <c r="K260" s="84">
        <v>13311</v>
      </c>
      <c r="L260" s="60">
        <f t="shared" si="9"/>
        <v>102</v>
      </c>
      <c r="M260" s="32"/>
      <c r="N260" s="119">
        <v>20</v>
      </c>
      <c r="O260" s="110">
        <v>189</v>
      </c>
      <c r="P260" s="100">
        <v>909354</v>
      </c>
      <c r="Q260" s="60">
        <v>4811.396825396825</v>
      </c>
      <c r="R260" s="83">
        <v>11726</v>
      </c>
      <c r="S260" s="84">
        <v>909354</v>
      </c>
      <c r="T260" s="60">
        <v>77.55023025754733</v>
      </c>
      <c r="U260" s="86"/>
      <c r="V260" s="87"/>
      <c r="W260" s="87"/>
      <c r="X260" s="182">
        <v>4000</v>
      </c>
      <c r="Y260" s="183">
        <v>4500</v>
      </c>
      <c r="Z260" s="184">
        <v>5000</v>
      </c>
    </row>
    <row r="261" spans="1:26" s="4" customFormat="1" ht="27" customHeight="1">
      <c r="A261" s="16"/>
      <c r="B261" s="33" t="s">
        <v>208</v>
      </c>
      <c r="C261" s="34">
        <v>257</v>
      </c>
      <c r="D261" s="145" t="s">
        <v>244</v>
      </c>
      <c r="E261" s="90">
        <v>4</v>
      </c>
      <c r="F261" s="119">
        <v>20</v>
      </c>
      <c r="G261" s="110">
        <v>0</v>
      </c>
      <c r="H261" s="100">
        <v>0</v>
      </c>
      <c r="I261" s="60">
        <f>IF(AND(G261&gt;0,H261&gt;0),H261/G261,0)</f>
        <v>0</v>
      </c>
      <c r="J261" s="83">
        <v>0</v>
      </c>
      <c r="K261" s="84">
        <v>0</v>
      </c>
      <c r="L261" s="60">
        <f t="shared" si="9"/>
        <v>0</v>
      </c>
      <c r="M261" s="32"/>
      <c r="N261" s="119">
        <v>20</v>
      </c>
      <c r="O261" s="110"/>
      <c r="P261" s="100"/>
      <c r="Q261" s="60">
        <f>-SUM(O261:P261)</f>
        <v>0</v>
      </c>
      <c r="R261" s="83"/>
      <c r="S261" s="84"/>
      <c r="T261" s="60">
        <f>-SUM(R261:S261)</f>
        <v>0</v>
      </c>
      <c r="U261" s="86"/>
      <c r="V261" s="87"/>
      <c r="W261" s="195" t="s">
        <v>404</v>
      </c>
      <c r="X261" s="182" t="s">
        <v>363</v>
      </c>
      <c r="Y261" s="183" t="s">
        <v>364</v>
      </c>
      <c r="Z261" s="184" t="s">
        <v>362</v>
      </c>
    </row>
    <row r="262" spans="1:26" s="4" customFormat="1" ht="27" customHeight="1">
      <c r="A262" s="16"/>
      <c r="B262" s="33" t="s">
        <v>208</v>
      </c>
      <c r="C262" s="34">
        <v>258</v>
      </c>
      <c r="D262" s="95" t="s">
        <v>369</v>
      </c>
      <c r="E262" s="75">
        <v>5</v>
      </c>
      <c r="F262" s="80"/>
      <c r="G262" s="81"/>
      <c r="H262" s="82"/>
      <c r="I262" s="60">
        <f aca="true" t="shared" si="10" ref="I262:I296">IF(AND(G262&gt;0,H262&gt;0),H262/G262,0)</f>
        <v>0</v>
      </c>
      <c r="J262" s="83"/>
      <c r="K262" s="84"/>
      <c r="L262" s="60">
        <f aca="true" t="shared" si="11" ref="L262:L298">IF(AND(J262&gt;0,K262&gt;0),K262/J262,0)</f>
        <v>0</v>
      </c>
      <c r="M262" s="29"/>
      <c r="N262" s="80">
        <v>20</v>
      </c>
      <c r="O262" s="81">
        <v>333</v>
      </c>
      <c r="P262" s="82">
        <v>4001840</v>
      </c>
      <c r="Q262" s="60">
        <v>12017.537537537537</v>
      </c>
      <c r="R262" s="83">
        <v>11779</v>
      </c>
      <c r="S262" s="84">
        <v>4001840</v>
      </c>
      <c r="T262" s="60">
        <v>339.7436115120129</v>
      </c>
      <c r="U262" s="86"/>
      <c r="V262" s="87"/>
      <c r="W262" s="87"/>
      <c r="X262" s="198" t="s">
        <v>364</v>
      </c>
      <c r="Y262" s="196">
        <v>17439</v>
      </c>
      <c r="Z262" s="197">
        <v>18311</v>
      </c>
    </row>
    <row r="263" spans="1:26" s="4" customFormat="1" ht="27" customHeight="1">
      <c r="A263" s="16"/>
      <c r="B263" s="33" t="s">
        <v>208</v>
      </c>
      <c r="C263" s="34">
        <v>259</v>
      </c>
      <c r="D263" s="95" t="s">
        <v>370</v>
      </c>
      <c r="E263" s="75">
        <v>4</v>
      </c>
      <c r="F263" s="80"/>
      <c r="G263" s="81"/>
      <c r="H263" s="82"/>
      <c r="I263" s="60">
        <f t="shared" si="10"/>
        <v>0</v>
      </c>
      <c r="J263" s="83"/>
      <c r="K263" s="84"/>
      <c r="L263" s="60">
        <f t="shared" si="11"/>
        <v>0</v>
      </c>
      <c r="M263" s="29"/>
      <c r="N263" s="80">
        <v>20</v>
      </c>
      <c r="O263" s="81">
        <v>108</v>
      </c>
      <c r="P263" s="82">
        <v>526218</v>
      </c>
      <c r="Q263" s="60">
        <v>4872.388888888889</v>
      </c>
      <c r="R263" s="83">
        <v>5467</v>
      </c>
      <c r="S263" s="84">
        <v>526218</v>
      </c>
      <c r="T263" s="60">
        <v>96.25352112676056</v>
      </c>
      <c r="U263" s="86"/>
      <c r="V263" s="87"/>
      <c r="W263" s="87"/>
      <c r="X263" s="198" t="s">
        <v>364</v>
      </c>
      <c r="Y263" s="196">
        <v>6487</v>
      </c>
      <c r="Z263" s="197">
        <v>8902</v>
      </c>
    </row>
    <row r="264" spans="1:27" s="4" customFormat="1" ht="27" customHeight="1">
      <c r="A264" s="16"/>
      <c r="B264" s="33" t="s">
        <v>208</v>
      </c>
      <c r="C264" s="34">
        <v>260</v>
      </c>
      <c r="D264" s="95" t="s">
        <v>371</v>
      </c>
      <c r="E264" s="75">
        <v>4</v>
      </c>
      <c r="F264" s="80"/>
      <c r="G264" s="81"/>
      <c r="H264" s="82"/>
      <c r="I264" s="60">
        <f t="shared" si="10"/>
        <v>0</v>
      </c>
      <c r="J264" s="83"/>
      <c r="K264" s="84"/>
      <c r="L264" s="60">
        <f t="shared" si="11"/>
        <v>0</v>
      </c>
      <c r="M264" s="29"/>
      <c r="N264" s="80">
        <v>20</v>
      </c>
      <c r="O264" s="81">
        <v>114</v>
      </c>
      <c r="P264" s="82">
        <v>3293346</v>
      </c>
      <c r="Q264" s="60">
        <v>28889</v>
      </c>
      <c r="R264" s="83">
        <v>6832</v>
      </c>
      <c r="S264" s="84">
        <v>3293346</v>
      </c>
      <c r="T264" s="60">
        <v>482.047131147541</v>
      </c>
      <c r="U264" s="86"/>
      <c r="V264" s="87"/>
      <c r="W264" s="87"/>
      <c r="X264" s="198" t="s">
        <v>364</v>
      </c>
      <c r="Y264" s="196">
        <v>11073</v>
      </c>
      <c r="Z264" s="197">
        <v>12257</v>
      </c>
      <c r="AA264" s="30"/>
    </row>
    <row r="265" spans="1:26" s="4" customFormat="1" ht="27" customHeight="1">
      <c r="A265" s="16"/>
      <c r="B265" s="33" t="s">
        <v>208</v>
      </c>
      <c r="C265" s="34">
        <v>261</v>
      </c>
      <c r="D265" s="95" t="s">
        <v>372</v>
      </c>
      <c r="E265" s="75">
        <v>1</v>
      </c>
      <c r="F265" s="80"/>
      <c r="G265" s="81"/>
      <c r="H265" s="82"/>
      <c r="I265" s="60">
        <f t="shared" si="10"/>
        <v>0</v>
      </c>
      <c r="J265" s="83"/>
      <c r="K265" s="84"/>
      <c r="L265" s="60">
        <f t="shared" si="11"/>
        <v>0</v>
      </c>
      <c r="M265" s="29"/>
      <c r="N265" s="80">
        <v>22</v>
      </c>
      <c r="O265" s="81">
        <v>205</v>
      </c>
      <c r="P265" s="82">
        <v>2092950</v>
      </c>
      <c r="Q265" s="60">
        <v>10209.512195121952</v>
      </c>
      <c r="R265" s="83">
        <v>17664</v>
      </c>
      <c r="S265" s="84">
        <v>2092950</v>
      </c>
      <c r="T265" s="60">
        <v>118.4867527173913</v>
      </c>
      <c r="U265" s="86"/>
      <c r="V265" s="87"/>
      <c r="W265" s="87"/>
      <c r="X265" s="198" t="s">
        <v>364</v>
      </c>
      <c r="Y265" s="196">
        <v>7500</v>
      </c>
      <c r="Z265" s="197">
        <v>8030</v>
      </c>
    </row>
    <row r="266" spans="1:26" s="4" customFormat="1" ht="27" customHeight="1">
      <c r="A266" s="16"/>
      <c r="B266" s="33" t="s">
        <v>208</v>
      </c>
      <c r="C266" s="34">
        <v>262</v>
      </c>
      <c r="D266" s="95" t="s">
        <v>373</v>
      </c>
      <c r="E266" s="75">
        <v>1</v>
      </c>
      <c r="F266" s="80"/>
      <c r="G266" s="81"/>
      <c r="H266" s="82"/>
      <c r="I266" s="60">
        <f t="shared" si="10"/>
        <v>0</v>
      </c>
      <c r="J266" s="83"/>
      <c r="K266" s="84"/>
      <c r="L266" s="60">
        <f t="shared" si="11"/>
        <v>0</v>
      </c>
      <c r="M266" s="29"/>
      <c r="N266" s="80">
        <v>22</v>
      </c>
      <c r="O266" s="81">
        <v>228</v>
      </c>
      <c r="P266" s="82">
        <v>2437282</v>
      </c>
      <c r="Q266" s="60">
        <v>10689.833333333334</v>
      </c>
      <c r="R266" s="83">
        <v>18240</v>
      </c>
      <c r="S266" s="84">
        <v>2437282</v>
      </c>
      <c r="T266" s="60">
        <v>133.62291666666667</v>
      </c>
      <c r="U266" s="86"/>
      <c r="V266" s="87"/>
      <c r="W266" s="87"/>
      <c r="X266" s="198" t="s">
        <v>364</v>
      </c>
      <c r="Y266" s="196">
        <v>7500</v>
      </c>
      <c r="Z266" s="197">
        <v>8030</v>
      </c>
    </row>
    <row r="267" spans="1:26" s="4" customFormat="1" ht="27" customHeight="1">
      <c r="A267" s="16"/>
      <c r="B267" s="33" t="s">
        <v>208</v>
      </c>
      <c r="C267" s="34">
        <v>263</v>
      </c>
      <c r="D267" s="95" t="s">
        <v>374</v>
      </c>
      <c r="E267" s="75">
        <v>2</v>
      </c>
      <c r="F267" s="80"/>
      <c r="G267" s="81"/>
      <c r="H267" s="82"/>
      <c r="I267" s="60">
        <f t="shared" si="10"/>
        <v>0</v>
      </c>
      <c r="J267" s="83"/>
      <c r="K267" s="84"/>
      <c r="L267" s="60">
        <f t="shared" si="11"/>
        <v>0</v>
      </c>
      <c r="M267" s="29"/>
      <c r="N267" s="80">
        <v>20</v>
      </c>
      <c r="O267" s="81">
        <v>100</v>
      </c>
      <c r="P267" s="82">
        <v>585290</v>
      </c>
      <c r="Q267" s="60">
        <v>5852.9</v>
      </c>
      <c r="R267" s="83">
        <v>13279</v>
      </c>
      <c r="S267" s="84">
        <v>585290</v>
      </c>
      <c r="T267" s="60">
        <v>44.076361171774984</v>
      </c>
      <c r="U267" s="86"/>
      <c r="V267" s="87"/>
      <c r="W267" s="87"/>
      <c r="X267" s="198" t="s">
        <v>364</v>
      </c>
      <c r="Y267" s="196">
        <v>8883</v>
      </c>
      <c r="Z267" s="197">
        <v>10000</v>
      </c>
    </row>
    <row r="268" spans="1:26" s="30" customFormat="1" ht="27" customHeight="1">
      <c r="A268" s="191"/>
      <c r="B268" s="33" t="s">
        <v>208</v>
      </c>
      <c r="C268" s="34">
        <v>264</v>
      </c>
      <c r="D268" s="95" t="s">
        <v>375</v>
      </c>
      <c r="E268" s="192">
        <v>2</v>
      </c>
      <c r="F268" s="193"/>
      <c r="G268" s="83"/>
      <c r="H268" s="84"/>
      <c r="I268" s="60">
        <f t="shared" si="10"/>
        <v>0</v>
      </c>
      <c r="J268" s="83"/>
      <c r="K268" s="84"/>
      <c r="L268" s="60">
        <f t="shared" si="11"/>
        <v>0</v>
      </c>
      <c r="M268" s="29"/>
      <c r="N268" s="193">
        <v>28</v>
      </c>
      <c r="O268" s="83">
        <v>146</v>
      </c>
      <c r="P268" s="84">
        <v>1759972</v>
      </c>
      <c r="Q268" s="60">
        <v>12054.602739726028</v>
      </c>
      <c r="R268" s="83">
        <v>15969</v>
      </c>
      <c r="S268" s="84">
        <v>1759972</v>
      </c>
      <c r="T268" s="60">
        <v>110.2117853340848</v>
      </c>
      <c r="U268" s="194"/>
      <c r="V268" s="195"/>
      <c r="W268" s="195"/>
      <c r="X268" s="198" t="s">
        <v>364</v>
      </c>
      <c r="Y268" s="196">
        <v>15750</v>
      </c>
      <c r="Z268" s="197">
        <v>16367</v>
      </c>
    </row>
    <row r="269" spans="1:26" s="4" customFormat="1" ht="27" customHeight="1">
      <c r="A269" s="16"/>
      <c r="B269" s="33" t="s">
        <v>208</v>
      </c>
      <c r="C269" s="34">
        <v>265</v>
      </c>
      <c r="D269" s="95" t="s">
        <v>376</v>
      </c>
      <c r="E269" s="75">
        <v>2</v>
      </c>
      <c r="F269" s="80"/>
      <c r="G269" s="81"/>
      <c r="H269" s="82"/>
      <c r="I269" s="60">
        <f t="shared" si="10"/>
        <v>0</v>
      </c>
      <c r="J269" s="83"/>
      <c r="K269" s="84"/>
      <c r="L269" s="60">
        <f t="shared" si="11"/>
        <v>0</v>
      </c>
      <c r="M269" s="29"/>
      <c r="N269" s="80">
        <v>30</v>
      </c>
      <c r="O269" s="81">
        <v>347</v>
      </c>
      <c r="P269" s="82">
        <v>1445378</v>
      </c>
      <c r="Q269" s="60">
        <v>4165.354466858789</v>
      </c>
      <c r="R269" s="83">
        <v>32773</v>
      </c>
      <c r="S269" s="84">
        <v>1445378</v>
      </c>
      <c r="T269" s="60">
        <v>44.1027064962011</v>
      </c>
      <c r="U269" s="86"/>
      <c r="V269" s="87"/>
      <c r="W269" s="87"/>
      <c r="X269" s="198" t="s">
        <v>364</v>
      </c>
      <c r="Y269" s="196">
        <v>4200</v>
      </c>
      <c r="Z269" s="197">
        <v>6111</v>
      </c>
    </row>
    <row r="270" spans="1:26" s="4" customFormat="1" ht="27" customHeight="1">
      <c r="A270" s="16"/>
      <c r="B270" s="33" t="s">
        <v>208</v>
      </c>
      <c r="C270" s="34">
        <v>266</v>
      </c>
      <c r="D270" s="95" t="s">
        <v>377</v>
      </c>
      <c r="E270" s="75">
        <v>1</v>
      </c>
      <c r="F270" s="80"/>
      <c r="G270" s="81"/>
      <c r="H270" s="82"/>
      <c r="I270" s="60">
        <f t="shared" si="10"/>
        <v>0</v>
      </c>
      <c r="J270" s="83"/>
      <c r="K270" s="84"/>
      <c r="L270" s="60">
        <f t="shared" si="11"/>
        <v>0</v>
      </c>
      <c r="M270" s="29"/>
      <c r="N270" s="80">
        <v>30</v>
      </c>
      <c r="O270" s="81">
        <v>326</v>
      </c>
      <c r="P270" s="82">
        <v>1459021</v>
      </c>
      <c r="Q270" s="60">
        <v>4475.5245398773</v>
      </c>
      <c r="R270" s="83">
        <v>30455</v>
      </c>
      <c r="S270" s="84">
        <v>1459021</v>
      </c>
      <c r="T270" s="60">
        <v>47.90743720242981</v>
      </c>
      <c r="U270" s="86"/>
      <c r="V270" s="87"/>
      <c r="W270" s="87"/>
      <c r="X270" s="198" t="s">
        <v>364</v>
      </c>
      <c r="Y270" s="196">
        <v>6624</v>
      </c>
      <c r="Z270" s="197">
        <v>6944</v>
      </c>
    </row>
    <row r="271" spans="1:26" s="4" customFormat="1" ht="27" customHeight="1">
      <c r="A271" s="16"/>
      <c r="B271" s="33" t="s">
        <v>208</v>
      </c>
      <c r="C271" s="34">
        <v>267</v>
      </c>
      <c r="D271" s="95" t="s">
        <v>378</v>
      </c>
      <c r="E271" s="75">
        <v>2</v>
      </c>
      <c r="F271" s="80"/>
      <c r="G271" s="81"/>
      <c r="H271" s="82"/>
      <c r="I271" s="60">
        <f t="shared" si="10"/>
        <v>0</v>
      </c>
      <c r="J271" s="83"/>
      <c r="K271" s="84"/>
      <c r="L271" s="60">
        <f t="shared" si="11"/>
        <v>0</v>
      </c>
      <c r="M271" s="29"/>
      <c r="N271" s="80">
        <v>15</v>
      </c>
      <c r="O271" s="81">
        <v>215</v>
      </c>
      <c r="P271" s="82">
        <v>715170</v>
      </c>
      <c r="Q271" s="60">
        <v>3326.3720930232557</v>
      </c>
      <c r="R271" s="83">
        <v>20500</v>
      </c>
      <c r="S271" s="84">
        <v>715170</v>
      </c>
      <c r="T271" s="60">
        <v>34.88634146341463</v>
      </c>
      <c r="U271" s="86"/>
      <c r="V271" s="87"/>
      <c r="W271" s="87"/>
      <c r="X271" s="198" t="s">
        <v>364</v>
      </c>
      <c r="Y271" s="196">
        <v>6929</v>
      </c>
      <c r="Z271" s="197">
        <v>7549</v>
      </c>
    </row>
    <row r="272" spans="1:26" s="4" customFormat="1" ht="27" customHeight="1">
      <c r="A272" s="16"/>
      <c r="B272" s="33" t="s">
        <v>208</v>
      </c>
      <c r="C272" s="34">
        <v>268</v>
      </c>
      <c r="D272" s="95" t="s">
        <v>379</v>
      </c>
      <c r="E272" s="75">
        <v>2</v>
      </c>
      <c r="F272" s="80"/>
      <c r="G272" s="81"/>
      <c r="H272" s="82"/>
      <c r="I272" s="60">
        <f t="shared" si="10"/>
        <v>0</v>
      </c>
      <c r="J272" s="83"/>
      <c r="K272" s="84"/>
      <c r="L272" s="60">
        <f t="shared" si="11"/>
        <v>0</v>
      </c>
      <c r="M272" s="29"/>
      <c r="N272" s="80">
        <v>10</v>
      </c>
      <c r="O272" s="81">
        <v>72</v>
      </c>
      <c r="P272" s="82">
        <v>1558420</v>
      </c>
      <c r="Q272" s="60">
        <v>21644.722222222223</v>
      </c>
      <c r="R272" s="83">
        <v>7132.25</v>
      </c>
      <c r="S272" s="84">
        <v>1558420</v>
      </c>
      <c r="T272" s="60">
        <v>218.50327736688982</v>
      </c>
      <c r="U272" s="86"/>
      <c r="V272" s="87"/>
      <c r="W272" s="87"/>
      <c r="X272" s="198" t="s">
        <v>364</v>
      </c>
      <c r="Y272" s="196">
        <v>15000</v>
      </c>
      <c r="Z272" s="197">
        <v>16000</v>
      </c>
    </row>
    <row r="273" spans="1:26" s="4" customFormat="1" ht="27" customHeight="1">
      <c r="A273" s="16"/>
      <c r="B273" s="33" t="s">
        <v>208</v>
      </c>
      <c r="C273" s="34">
        <v>269</v>
      </c>
      <c r="D273" s="95" t="s">
        <v>380</v>
      </c>
      <c r="E273" s="75">
        <v>2</v>
      </c>
      <c r="F273" s="80"/>
      <c r="G273" s="81"/>
      <c r="H273" s="82"/>
      <c r="I273" s="60">
        <f t="shared" si="10"/>
        <v>0</v>
      </c>
      <c r="J273" s="83"/>
      <c r="K273" s="84"/>
      <c r="L273" s="60">
        <f t="shared" si="11"/>
        <v>0</v>
      </c>
      <c r="M273" s="29"/>
      <c r="N273" s="80">
        <v>10</v>
      </c>
      <c r="O273" s="81">
        <v>141</v>
      </c>
      <c r="P273" s="82">
        <v>2462717</v>
      </c>
      <c r="Q273" s="60">
        <v>17466.078014184397</v>
      </c>
      <c r="R273" s="83">
        <v>18036</v>
      </c>
      <c r="S273" s="84">
        <v>2462717</v>
      </c>
      <c r="T273" s="60">
        <v>136.54452206697715</v>
      </c>
      <c r="U273" s="86"/>
      <c r="V273" s="87"/>
      <c r="W273" s="87"/>
      <c r="X273" s="198" t="s">
        <v>364</v>
      </c>
      <c r="Y273" s="196">
        <v>15000</v>
      </c>
      <c r="Z273" s="197">
        <v>16000</v>
      </c>
    </row>
    <row r="274" spans="1:26" s="4" customFormat="1" ht="27" customHeight="1">
      <c r="A274" s="16"/>
      <c r="B274" s="33" t="s">
        <v>208</v>
      </c>
      <c r="C274" s="34">
        <v>270</v>
      </c>
      <c r="D274" s="95" t="s">
        <v>381</v>
      </c>
      <c r="E274" s="75">
        <v>2</v>
      </c>
      <c r="F274" s="80"/>
      <c r="G274" s="81"/>
      <c r="H274" s="82"/>
      <c r="I274" s="60">
        <f t="shared" si="10"/>
        <v>0</v>
      </c>
      <c r="J274" s="83"/>
      <c r="K274" s="84"/>
      <c r="L274" s="60">
        <f t="shared" si="11"/>
        <v>0</v>
      </c>
      <c r="M274" s="29"/>
      <c r="N274" s="80">
        <v>10</v>
      </c>
      <c r="O274" s="81">
        <v>138</v>
      </c>
      <c r="P274" s="82">
        <v>2489273</v>
      </c>
      <c r="Q274" s="60">
        <v>18038.210144927536</v>
      </c>
      <c r="R274" s="83">
        <v>17580</v>
      </c>
      <c r="S274" s="84">
        <v>2489273</v>
      </c>
      <c r="T274" s="60">
        <v>141.59687144482368</v>
      </c>
      <c r="U274" s="86"/>
      <c r="V274" s="87"/>
      <c r="W274" s="87"/>
      <c r="X274" s="198" t="s">
        <v>364</v>
      </c>
      <c r="Y274" s="196">
        <v>15000</v>
      </c>
      <c r="Z274" s="197">
        <v>16000</v>
      </c>
    </row>
    <row r="275" spans="1:26" s="4" customFormat="1" ht="27" customHeight="1">
      <c r="A275" s="16"/>
      <c r="B275" s="33" t="s">
        <v>208</v>
      </c>
      <c r="C275" s="34">
        <v>271</v>
      </c>
      <c r="D275" s="95" t="s">
        <v>382</v>
      </c>
      <c r="E275" s="75">
        <v>2</v>
      </c>
      <c r="F275" s="80"/>
      <c r="G275" s="81"/>
      <c r="H275" s="82"/>
      <c r="I275" s="60">
        <f t="shared" si="10"/>
        <v>0</v>
      </c>
      <c r="J275" s="83"/>
      <c r="K275" s="84"/>
      <c r="L275" s="60">
        <f t="shared" si="11"/>
        <v>0</v>
      </c>
      <c r="M275" s="29"/>
      <c r="N275" s="80">
        <v>10</v>
      </c>
      <c r="O275" s="81">
        <v>100</v>
      </c>
      <c r="P275" s="82">
        <v>1656520</v>
      </c>
      <c r="Q275" s="60">
        <v>16565.2</v>
      </c>
      <c r="R275" s="83">
        <v>14273</v>
      </c>
      <c r="S275" s="84">
        <v>1656520</v>
      </c>
      <c r="T275" s="60">
        <v>116.05969312688292</v>
      </c>
      <c r="U275" s="86"/>
      <c r="V275" s="87"/>
      <c r="W275" s="87"/>
      <c r="X275" s="198" t="s">
        <v>364</v>
      </c>
      <c r="Y275" s="196">
        <v>4259</v>
      </c>
      <c r="Z275" s="197">
        <v>5093</v>
      </c>
    </row>
    <row r="276" spans="1:26" s="4" customFormat="1" ht="27" customHeight="1">
      <c r="A276" s="16"/>
      <c r="B276" s="33" t="s">
        <v>208</v>
      </c>
      <c r="C276" s="34">
        <v>272</v>
      </c>
      <c r="D276" s="95" t="s">
        <v>383</v>
      </c>
      <c r="E276" s="75">
        <v>5</v>
      </c>
      <c r="F276" s="80"/>
      <c r="G276" s="81"/>
      <c r="H276" s="82"/>
      <c r="I276" s="60">
        <f t="shared" si="10"/>
        <v>0</v>
      </c>
      <c r="J276" s="83"/>
      <c r="K276" s="84"/>
      <c r="L276" s="60">
        <f t="shared" si="11"/>
        <v>0</v>
      </c>
      <c r="M276" s="29"/>
      <c r="N276" s="80">
        <v>20</v>
      </c>
      <c r="O276" s="81">
        <v>136</v>
      </c>
      <c r="P276" s="82">
        <v>1895100</v>
      </c>
      <c r="Q276" s="60">
        <v>13934.558823529413</v>
      </c>
      <c r="R276" s="83">
        <v>9644</v>
      </c>
      <c r="S276" s="84">
        <v>1895100</v>
      </c>
      <c r="T276" s="60">
        <v>196.50559933637496</v>
      </c>
      <c r="U276" s="86"/>
      <c r="V276" s="87"/>
      <c r="W276" s="87"/>
      <c r="X276" s="198" t="s">
        <v>364</v>
      </c>
      <c r="Y276" s="196">
        <v>15024</v>
      </c>
      <c r="Z276" s="197">
        <v>15174</v>
      </c>
    </row>
    <row r="277" spans="1:26" s="4" customFormat="1" ht="27" customHeight="1">
      <c r="A277" s="16"/>
      <c r="B277" s="33" t="s">
        <v>208</v>
      </c>
      <c r="C277" s="34">
        <v>273</v>
      </c>
      <c r="D277" s="95" t="s">
        <v>384</v>
      </c>
      <c r="E277" s="75">
        <v>5</v>
      </c>
      <c r="F277" s="80"/>
      <c r="G277" s="81"/>
      <c r="H277" s="82"/>
      <c r="I277" s="60">
        <f t="shared" si="10"/>
        <v>0</v>
      </c>
      <c r="J277" s="83"/>
      <c r="K277" s="84"/>
      <c r="L277" s="60">
        <f t="shared" si="11"/>
        <v>0</v>
      </c>
      <c r="M277" s="29"/>
      <c r="N277" s="80">
        <v>20</v>
      </c>
      <c r="O277" s="81">
        <v>189</v>
      </c>
      <c r="P277" s="82">
        <v>882370</v>
      </c>
      <c r="Q277" s="60">
        <v>4668.624338624339</v>
      </c>
      <c r="R277" s="83">
        <v>7182</v>
      </c>
      <c r="S277" s="84">
        <v>882370</v>
      </c>
      <c r="T277" s="60">
        <v>122.85853522695628</v>
      </c>
      <c r="U277" s="86"/>
      <c r="V277" s="87"/>
      <c r="W277" s="87"/>
      <c r="X277" s="198" t="s">
        <v>364</v>
      </c>
      <c r="Y277" s="196">
        <v>3000</v>
      </c>
      <c r="Z277" s="197">
        <v>3004</v>
      </c>
    </row>
    <row r="278" spans="1:26" s="4" customFormat="1" ht="27" customHeight="1">
      <c r="A278" s="16"/>
      <c r="B278" s="33" t="s">
        <v>208</v>
      </c>
      <c r="C278" s="34">
        <v>274</v>
      </c>
      <c r="D278" s="95" t="s">
        <v>385</v>
      </c>
      <c r="E278" s="75">
        <v>5</v>
      </c>
      <c r="F278" s="80"/>
      <c r="G278" s="81"/>
      <c r="H278" s="82"/>
      <c r="I278" s="60">
        <f t="shared" si="10"/>
        <v>0</v>
      </c>
      <c r="J278" s="83"/>
      <c r="K278" s="84"/>
      <c r="L278" s="60">
        <f t="shared" si="11"/>
        <v>0</v>
      </c>
      <c r="M278" s="29"/>
      <c r="N278" s="80">
        <v>20</v>
      </c>
      <c r="O278" s="81">
        <v>12</v>
      </c>
      <c r="P278" s="82">
        <v>150000</v>
      </c>
      <c r="Q278" s="60">
        <v>12500</v>
      </c>
      <c r="R278" s="83">
        <v>1148</v>
      </c>
      <c r="S278" s="84">
        <v>150000</v>
      </c>
      <c r="T278" s="60">
        <v>130.66202090592336</v>
      </c>
      <c r="U278" s="86"/>
      <c r="V278" s="87"/>
      <c r="W278" s="87"/>
      <c r="X278" s="198" t="s">
        <v>364</v>
      </c>
      <c r="Y278" s="196">
        <v>10833</v>
      </c>
      <c r="Z278" s="197">
        <v>10833</v>
      </c>
    </row>
    <row r="279" spans="1:27" s="4" customFormat="1" ht="27" customHeight="1">
      <c r="A279" s="16"/>
      <c r="B279" s="33" t="s">
        <v>208</v>
      </c>
      <c r="C279" s="34">
        <v>275</v>
      </c>
      <c r="D279" s="95" t="s">
        <v>386</v>
      </c>
      <c r="E279" s="75">
        <v>6</v>
      </c>
      <c r="F279" s="80"/>
      <c r="G279" s="81"/>
      <c r="H279" s="82"/>
      <c r="I279" s="60">
        <f t="shared" si="10"/>
        <v>0</v>
      </c>
      <c r="J279" s="83"/>
      <c r="K279" s="84"/>
      <c r="L279" s="60">
        <f t="shared" si="11"/>
        <v>0</v>
      </c>
      <c r="M279" s="29"/>
      <c r="N279" s="80">
        <v>20</v>
      </c>
      <c r="O279" s="81">
        <v>73</v>
      </c>
      <c r="P279" s="82">
        <v>632650</v>
      </c>
      <c r="Q279" s="60">
        <v>8666.438356164384</v>
      </c>
      <c r="R279" s="83">
        <v>2284.5</v>
      </c>
      <c r="S279" s="84">
        <v>632650</v>
      </c>
      <c r="T279" s="60">
        <v>276.9314948566426</v>
      </c>
      <c r="U279" s="86"/>
      <c r="V279" s="87"/>
      <c r="W279" s="87"/>
      <c r="X279" s="198" t="s">
        <v>364</v>
      </c>
      <c r="Y279" s="196">
        <v>6528</v>
      </c>
      <c r="Z279" s="197">
        <v>11483</v>
      </c>
      <c r="AA279" s="30"/>
    </row>
    <row r="280" spans="1:26" s="4" customFormat="1" ht="27" customHeight="1">
      <c r="A280" s="16"/>
      <c r="B280" s="33" t="s">
        <v>208</v>
      </c>
      <c r="C280" s="34">
        <v>276</v>
      </c>
      <c r="D280" s="95" t="s">
        <v>387</v>
      </c>
      <c r="E280" s="75">
        <v>4</v>
      </c>
      <c r="F280" s="80"/>
      <c r="G280" s="81"/>
      <c r="H280" s="82"/>
      <c r="I280" s="60">
        <f t="shared" si="10"/>
        <v>0</v>
      </c>
      <c r="J280" s="83"/>
      <c r="K280" s="84"/>
      <c r="L280" s="60">
        <f t="shared" si="11"/>
        <v>0</v>
      </c>
      <c r="M280" s="29"/>
      <c r="N280" s="80">
        <v>10</v>
      </c>
      <c r="O280" s="81">
        <v>102</v>
      </c>
      <c r="P280" s="82">
        <v>586000</v>
      </c>
      <c r="Q280" s="60">
        <v>5745.098039215686</v>
      </c>
      <c r="R280" s="83">
        <v>1678</v>
      </c>
      <c r="S280" s="84">
        <v>586000</v>
      </c>
      <c r="T280" s="60">
        <v>349.2252681764005</v>
      </c>
      <c r="U280" s="86"/>
      <c r="V280" s="87"/>
      <c r="W280" s="87"/>
      <c r="X280" s="198" t="s">
        <v>364</v>
      </c>
      <c r="Y280" s="196">
        <v>17698</v>
      </c>
      <c r="Z280" s="197">
        <v>17982</v>
      </c>
    </row>
    <row r="281" spans="1:26" s="4" customFormat="1" ht="27" customHeight="1">
      <c r="A281" s="16"/>
      <c r="B281" s="33" t="s">
        <v>208</v>
      </c>
      <c r="C281" s="34">
        <v>277</v>
      </c>
      <c r="D281" s="95" t="s">
        <v>388</v>
      </c>
      <c r="E281" s="75">
        <v>5</v>
      </c>
      <c r="F281" s="80"/>
      <c r="G281" s="81"/>
      <c r="H281" s="82"/>
      <c r="I281" s="60">
        <f t="shared" si="10"/>
        <v>0</v>
      </c>
      <c r="J281" s="83"/>
      <c r="K281" s="84"/>
      <c r="L281" s="60">
        <f t="shared" si="11"/>
        <v>0</v>
      </c>
      <c r="M281" s="29"/>
      <c r="N281" s="80">
        <v>20</v>
      </c>
      <c r="O281" s="81">
        <v>72</v>
      </c>
      <c r="P281" s="82">
        <v>669700</v>
      </c>
      <c r="Q281" s="60">
        <v>9301.388888888889</v>
      </c>
      <c r="R281" s="83">
        <v>5760</v>
      </c>
      <c r="S281" s="84">
        <v>669700</v>
      </c>
      <c r="T281" s="60">
        <v>116.26736111111111</v>
      </c>
      <c r="U281" s="86"/>
      <c r="V281" s="87"/>
      <c r="W281" s="87"/>
      <c r="X281" s="198" t="s">
        <v>364</v>
      </c>
      <c r="Y281" s="196">
        <v>7701</v>
      </c>
      <c r="Z281" s="197">
        <v>8111</v>
      </c>
    </row>
    <row r="282" spans="1:26" s="4" customFormat="1" ht="27" customHeight="1">
      <c r="A282" s="16"/>
      <c r="B282" s="33" t="s">
        <v>208</v>
      </c>
      <c r="C282" s="34">
        <v>278</v>
      </c>
      <c r="D282" s="95" t="s">
        <v>389</v>
      </c>
      <c r="E282" s="75">
        <v>5</v>
      </c>
      <c r="F282" s="80"/>
      <c r="G282" s="81"/>
      <c r="H282" s="82"/>
      <c r="I282" s="60">
        <f t="shared" si="10"/>
        <v>0</v>
      </c>
      <c r="J282" s="83"/>
      <c r="K282" s="84"/>
      <c r="L282" s="60">
        <f t="shared" si="11"/>
        <v>0</v>
      </c>
      <c r="M282" s="29"/>
      <c r="N282" s="80">
        <v>20</v>
      </c>
      <c r="O282" s="81">
        <v>2</v>
      </c>
      <c r="P282" s="82">
        <v>22752</v>
      </c>
      <c r="Q282" s="60">
        <v>11376</v>
      </c>
      <c r="R282" s="83">
        <v>122</v>
      </c>
      <c r="S282" s="84">
        <v>22752</v>
      </c>
      <c r="T282" s="60">
        <v>186.49180327868854</v>
      </c>
      <c r="U282" s="86"/>
      <c r="V282" s="87"/>
      <c r="W282" s="87"/>
      <c r="X282" s="198" t="s">
        <v>364</v>
      </c>
      <c r="Y282" s="196">
        <v>5100</v>
      </c>
      <c r="Z282" s="197">
        <v>8185</v>
      </c>
    </row>
    <row r="283" spans="1:26" s="4" customFormat="1" ht="27" customHeight="1">
      <c r="A283" s="16"/>
      <c r="B283" s="33" t="s">
        <v>208</v>
      </c>
      <c r="C283" s="34">
        <v>279</v>
      </c>
      <c r="D283" s="95" t="s">
        <v>253</v>
      </c>
      <c r="E283" s="75">
        <v>4</v>
      </c>
      <c r="F283" s="80"/>
      <c r="G283" s="81"/>
      <c r="H283" s="82"/>
      <c r="I283" s="60">
        <f t="shared" si="10"/>
        <v>0</v>
      </c>
      <c r="J283" s="83"/>
      <c r="K283" s="84"/>
      <c r="L283" s="60">
        <f t="shared" si="11"/>
        <v>0</v>
      </c>
      <c r="M283" s="29"/>
      <c r="N283" s="80">
        <v>20</v>
      </c>
      <c r="O283" s="81">
        <v>80</v>
      </c>
      <c r="P283" s="82">
        <v>400200</v>
      </c>
      <c r="Q283" s="60">
        <v>5002.5</v>
      </c>
      <c r="R283" s="83">
        <v>2668</v>
      </c>
      <c r="S283" s="84">
        <v>400200</v>
      </c>
      <c r="T283" s="60">
        <v>150</v>
      </c>
      <c r="U283" s="86"/>
      <c r="V283" s="87"/>
      <c r="W283" s="87"/>
      <c r="X283" s="198" t="s">
        <v>364</v>
      </c>
      <c r="Y283" s="196">
        <v>12600</v>
      </c>
      <c r="Z283" s="197">
        <v>13147</v>
      </c>
    </row>
    <row r="284" spans="1:26" s="4" customFormat="1" ht="27" customHeight="1">
      <c r="A284" s="16"/>
      <c r="B284" s="33" t="s">
        <v>208</v>
      </c>
      <c r="C284" s="34">
        <v>280</v>
      </c>
      <c r="D284" s="95" t="s">
        <v>390</v>
      </c>
      <c r="E284" s="75">
        <v>5</v>
      </c>
      <c r="F284" s="80"/>
      <c r="G284" s="81"/>
      <c r="H284" s="82"/>
      <c r="I284" s="60">
        <f t="shared" si="10"/>
        <v>0</v>
      </c>
      <c r="J284" s="83"/>
      <c r="K284" s="84"/>
      <c r="L284" s="60">
        <f t="shared" si="11"/>
        <v>0</v>
      </c>
      <c r="M284" s="29"/>
      <c r="N284" s="80">
        <v>20</v>
      </c>
      <c r="O284" s="81">
        <v>120</v>
      </c>
      <c r="P284" s="82">
        <v>852580</v>
      </c>
      <c r="Q284" s="60">
        <v>7104.833333333333</v>
      </c>
      <c r="R284" s="83">
        <v>13440</v>
      </c>
      <c r="S284" s="84">
        <v>852580</v>
      </c>
      <c r="T284" s="60">
        <v>63.436011904761905</v>
      </c>
      <c r="U284" s="86"/>
      <c r="V284" s="87"/>
      <c r="W284" s="87"/>
      <c r="X284" s="198" t="s">
        <v>364</v>
      </c>
      <c r="Y284" s="196">
        <v>9500</v>
      </c>
      <c r="Z284" s="197">
        <v>10500</v>
      </c>
    </row>
    <row r="285" spans="1:26" s="4" customFormat="1" ht="27" customHeight="1">
      <c r="A285" s="16"/>
      <c r="B285" s="33" t="s">
        <v>208</v>
      </c>
      <c r="C285" s="34">
        <v>281</v>
      </c>
      <c r="D285" s="95" t="s">
        <v>391</v>
      </c>
      <c r="E285" s="75">
        <v>4</v>
      </c>
      <c r="F285" s="80"/>
      <c r="G285" s="81"/>
      <c r="H285" s="82"/>
      <c r="I285" s="60">
        <f t="shared" si="10"/>
        <v>0</v>
      </c>
      <c r="J285" s="83"/>
      <c r="K285" s="84"/>
      <c r="L285" s="60">
        <f t="shared" si="11"/>
        <v>0</v>
      </c>
      <c r="M285" s="29"/>
      <c r="N285" s="80">
        <v>20</v>
      </c>
      <c r="O285" s="81">
        <v>108</v>
      </c>
      <c r="P285" s="82">
        <v>1553400</v>
      </c>
      <c r="Q285" s="60">
        <v>14383.333333333334</v>
      </c>
      <c r="R285" s="83">
        <v>5816</v>
      </c>
      <c r="S285" s="84">
        <v>1553400</v>
      </c>
      <c r="T285" s="60">
        <v>267.0907840440165</v>
      </c>
      <c r="U285" s="86"/>
      <c r="V285" s="87"/>
      <c r="W285" s="87"/>
      <c r="X285" s="198" t="s">
        <v>364</v>
      </c>
      <c r="Y285" s="196">
        <v>15015</v>
      </c>
      <c r="Z285" s="197">
        <v>17321</v>
      </c>
    </row>
    <row r="286" spans="1:26" s="4" customFormat="1" ht="27" customHeight="1">
      <c r="A286" s="16"/>
      <c r="B286" s="33" t="s">
        <v>208</v>
      </c>
      <c r="C286" s="34">
        <v>282</v>
      </c>
      <c r="D286" s="95" t="s">
        <v>392</v>
      </c>
      <c r="E286" s="75">
        <v>4</v>
      </c>
      <c r="F286" s="80"/>
      <c r="G286" s="81"/>
      <c r="H286" s="82"/>
      <c r="I286" s="60">
        <f t="shared" si="10"/>
        <v>0</v>
      </c>
      <c r="J286" s="83"/>
      <c r="K286" s="84"/>
      <c r="L286" s="60">
        <f t="shared" si="11"/>
        <v>0</v>
      </c>
      <c r="M286" s="29"/>
      <c r="N286" s="80">
        <v>10</v>
      </c>
      <c r="O286" s="81">
        <v>27</v>
      </c>
      <c r="P286" s="82">
        <v>240975</v>
      </c>
      <c r="Q286" s="60">
        <v>8925</v>
      </c>
      <c r="R286" s="83">
        <v>1869.5</v>
      </c>
      <c r="S286" s="84">
        <v>240975</v>
      </c>
      <c r="T286" s="60">
        <v>128.89810109654988</v>
      </c>
      <c r="U286" s="86"/>
      <c r="V286" s="87"/>
      <c r="W286" s="87"/>
      <c r="X286" s="198" t="s">
        <v>364</v>
      </c>
      <c r="Y286" s="196">
        <v>11469</v>
      </c>
      <c r="Z286" s="197">
        <v>18542</v>
      </c>
    </row>
    <row r="287" spans="1:26" s="4" customFormat="1" ht="27" customHeight="1">
      <c r="A287" s="16"/>
      <c r="B287" s="33" t="s">
        <v>208</v>
      </c>
      <c r="C287" s="34">
        <v>283</v>
      </c>
      <c r="D287" s="95" t="s">
        <v>393</v>
      </c>
      <c r="E287" s="75">
        <v>2</v>
      </c>
      <c r="F287" s="80"/>
      <c r="G287" s="81"/>
      <c r="H287" s="82"/>
      <c r="I287" s="60">
        <f t="shared" si="10"/>
        <v>0</v>
      </c>
      <c r="J287" s="83"/>
      <c r="K287" s="84"/>
      <c r="L287" s="60">
        <f t="shared" si="11"/>
        <v>0</v>
      </c>
      <c r="M287" s="29"/>
      <c r="N287" s="80">
        <v>20</v>
      </c>
      <c r="O287" s="81">
        <v>202</v>
      </c>
      <c r="P287" s="82">
        <v>1250000</v>
      </c>
      <c r="Q287" s="60">
        <v>6188.118811881188</v>
      </c>
      <c r="R287" s="83">
        <v>18034</v>
      </c>
      <c r="S287" s="84">
        <v>1250000</v>
      </c>
      <c r="T287" s="60">
        <v>69.31351890872796</v>
      </c>
      <c r="U287" s="86"/>
      <c r="V287" s="87"/>
      <c r="W287" s="87"/>
      <c r="X287" s="198" t="s">
        <v>364</v>
      </c>
      <c r="Y287" s="196">
        <v>7682</v>
      </c>
      <c r="Z287" s="197">
        <v>8208</v>
      </c>
    </row>
    <row r="288" spans="1:28" s="4" customFormat="1" ht="27" customHeight="1">
      <c r="A288" s="16"/>
      <c r="B288" s="33" t="s">
        <v>208</v>
      </c>
      <c r="C288" s="34">
        <v>284</v>
      </c>
      <c r="D288" s="95" t="s">
        <v>394</v>
      </c>
      <c r="E288" s="75">
        <v>2</v>
      </c>
      <c r="F288" s="80"/>
      <c r="G288" s="81"/>
      <c r="H288" s="82"/>
      <c r="I288" s="60">
        <f t="shared" si="10"/>
        <v>0</v>
      </c>
      <c r="J288" s="83"/>
      <c r="K288" s="84"/>
      <c r="L288" s="60">
        <f t="shared" si="11"/>
        <v>0</v>
      </c>
      <c r="M288" s="29"/>
      <c r="N288" s="80">
        <v>18</v>
      </c>
      <c r="O288" s="81">
        <v>132</v>
      </c>
      <c r="P288" s="82">
        <v>1508052</v>
      </c>
      <c r="Q288" s="60">
        <v>11424.636363636364</v>
      </c>
      <c r="R288" s="83">
        <v>14364</v>
      </c>
      <c r="S288" s="84">
        <v>1508052</v>
      </c>
      <c r="T288" s="60">
        <v>104.98830409356725</v>
      </c>
      <c r="U288" s="86"/>
      <c r="V288" s="87"/>
      <c r="W288" s="87"/>
      <c r="X288" s="198" t="s">
        <v>364</v>
      </c>
      <c r="Y288" s="196">
        <v>14554</v>
      </c>
      <c r="Z288" s="197">
        <v>14984</v>
      </c>
      <c r="AA288" s="30"/>
      <c r="AB288" s="30"/>
    </row>
    <row r="289" spans="1:26" s="4" customFormat="1" ht="27" customHeight="1">
      <c r="A289" s="16"/>
      <c r="B289" s="33" t="s">
        <v>208</v>
      </c>
      <c r="C289" s="34">
        <v>285</v>
      </c>
      <c r="D289" s="95" t="s">
        <v>395</v>
      </c>
      <c r="E289" s="75">
        <v>2</v>
      </c>
      <c r="F289" s="80"/>
      <c r="G289" s="81"/>
      <c r="H289" s="82"/>
      <c r="I289" s="60">
        <f t="shared" si="10"/>
        <v>0</v>
      </c>
      <c r="J289" s="83"/>
      <c r="K289" s="84"/>
      <c r="L289" s="60">
        <f t="shared" si="11"/>
        <v>0</v>
      </c>
      <c r="M289" s="29"/>
      <c r="N289" s="80">
        <v>10</v>
      </c>
      <c r="O289" s="81">
        <v>34</v>
      </c>
      <c r="P289" s="82">
        <v>186500</v>
      </c>
      <c r="Q289" s="60">
        <v>5485.294117647059</v>
      </c>
      <c r="R289" s="83">
        <v>2720</v>
      </c>
      <c r="S289" s="84">
        <v>186500</v>
      </c>
      <c r="T289" s="60">
        <v>68.56617647058823</v>
      </c>
      <c r="U289" s="86"/>
      <c r="V289" s="87"/>
      <c r="W289" s="87"/>
      <c r="X289" s="198" t="s">
        <v>364</v>
      </c>
      <c r="Y289" s="196">
        <v>8000</v>
      </c>
      <c r="Z289" s="197">
        <v>8500</v>
      </c>
    </row>
    <row r="290" spans="1:26" s="4" customFormat="1" ht="27" customHeight="1">
      <c r="A290" s="16"/>
      <c r="B290" s="33" t="s">
        <v>208</v>
      </c>
      <c r="C290" s="34">
        <v>286</v>
      </c>
      <c r="D290" s="95" t="s">
        <v>396</v>
      </c>
      <c r="E290" s="75">
        <v>5</v>
      </c>
      <c r="F290" s="80"/>
      <c r="G290" s="81"/>
      <c r="H290" s="82"/>
      <c r="I290" s="60">
        <f t="shared" si="10"/>
        <v>0</v>
      </c>
      <c r="J290" s="83"/>
      <c r="K290" s="84"/>
      <c r="L290" s="60">
        <f t="shared" si="11"/>
        <v>0</v>
      </c>
      <c r="M290" s="29"/>
      <c r="N290" s="80">
        <v>20</v>
      </c>
      <c r="O290" s="81">
        <v>18</v>
      </c>
      <c r="P290" s="82">
        <v>118272</v>
      </c>
      <c r="Q290" s="60">
        <v>6570.666666666667</v>
      </c>
      <c r="R290" s="83">
        <v>1140</v>
      </c>
      <c r="S290" s="84">
        <v>118272</v>
      </c>
      <c r="T290" s="60">
        <v>103.74736842105263</v>
      </c>
      <c r="U290" s="86"/>
      <c r="V290" s="87"/>
      <c r="W290" s="87"/>
      <c r="X290" s="198" t="s">
        <v>364</v>
      </c>
      <c r="Y290" s="196">
        <v>13284</v>
      </c>
      <c r="Z290" s="197">
        <v>16784</v>
      </c>
    </row>
    <row r="291" spans="1:27" s="4" customFormat="1" ht="27" customHeight="1">
      <c r="A291" s="16"/>
      <c r="B291" s="33" t="s">
        <v>208</v>
      </c>
      <c r="C291" s="34">
        <v>287</v>
      </c>
      <c r="D291" s="95" t="s">
        <v>397</v>
      </c>
      <c r="E291" s="75">
        <v>4</v>
      </c>
      <c r="F291" s="80"/>
      <c r="G291" s="81"/>
      <c r="H291" s="82"/>
      <c r="I291" s="60">
        <f t="shared" si="10"/>
        <v>0</v>
      </c>
      <c r="J291" s="83"/>
      <c r="K291" s="84"/>
      <c r="L291" s="60">
        <f t="shared" si="11"/>
        <v>0</v>
      </c>
      <c r="M291" s="29"/>
      <c r="N291" s="80">
        <v>20</v>
      </c>
      <c r="O291" s="81">
        <v>22</v>
      </c>
      <c r="P291" s="82">
        <v>93925</v>
      </c>
      <c r="Q291" s="60">
        <v>4269.318181818182</v>
      </c>
      <c r="R291" s="83">
        <v>939</v>
      </c>
      <c r="S291" s="84">
        <v>93925</v>
      </c>
      <c r="T291" s="60">
        <v>100.02662406815762</v>
      </c>
      <c r="U291" s="86"/>
      <c r="V291" s="87"/>
      <c r="W291" s="87"/>
      <c r="X291" s="198" t="s">
        <v>364</v>
      </c>
      <c r="Y291" s="196">
        <v>15000</v>
      </c>
      <c r="Z291" s="197">
        <v>15000</v>
      </c>
      <c r="AA291" s="30"/>
    </row>
    <row r="292" spans="1:28" s="4" customFormat="1" ht="27" customHeight="1">
      <c r="A292" s="16"/>
      <c r="B292" s="33" t="s">
        <v>208</v>
      </c>
      <c r="C292" s="34">
        <v>288</v>
      </c>
      <c r="D292" s="95" t="s">
        <v>398</v>
      </c>
      <c r="E292" s="75">
        <v>6</v>
      </c>
      <c r="F292" s="80"/>
      <c r="G292" s="81"/>
      <c r="H292" s="82"/>
      <c r="I292" s="60">
        <f t="shared" si="10"/>
        <v>0</v>
      </c>
      <c r="J292" s="83"/>
      <c r="K292" s="84"/>
      <c r="L292" s="60">
        <f t="shared" si="11"/>
        <v>0</v>
      </c>
      <c r="M292" s="29"/>
      <c r="N292" s="80">
        <v>20</v>
      </c>
      <c r="O292" s="81">
        <v>30</v>
      </c>
      <c r="P292" s="82">
        <v>456365</v>
      </c>
      <c r="Q292" s="60">
        <v>15212.166666666666</v>
      </c>
      <c r="R292" s="83">
        <v>1869</v>
      </c>
      <c r="S292" s="84">
        <v>456365</v>
      </c>
      <c r="T292" s="60">
        <v>244.1760299625468</v>
      </c>
      <c r="U292" s="86"/>
      <c r="V292" s="87"/>
      <c r="W292" s="87"/>
      <c r="X292" s="198" t="s">
        <v>364</v>
      </c>
      <c r="Y292" s="196">
        <v>17000</v>
      </c>
      <c r="Z292" s="197">
        <v>18889</v>
      </c>
      <c r="AA292" s="30"/>
      <c r="AB292" s="30"/>
    </row>
    <row r="293" spans="1:26" s="4" customFormat="1" ht="27" customHeight="1">
      <c r="A293" s="16"/>
      <c r="B293" s="33" t="s">
        <v>208</v>
      </c>
      <c r="C293" s="34">
        <v>289</v>
      </c>
      <c r="D293" s="95" t="s">
        <v>399</v>
      </c>
      <c r="E293" s="75">
        <v>4</v>
      </c>
      <c r="F293" s="80"/>
      <c r="G293" s="81"/>
      <c r="H293" s="82"/>
      <c r="I293" s="60">
        <f t="shared" si="10"/>
        <v>0</v>
      </c>
      <c r="J293" s="83"/>
      <c r="K293" s="84"/>
      <c r="L293" s="60">
        <f t="shared" si="11"/>
        <v>0</v>
      </c>
      <c r="M293" s="29"/>
      <c r="N293" s="80">
        <v>20</v>
      </c>
      <c r="O293" s="81">
        <v>53</v>
      </c>
      <c r="P293" s="82">
        <v>187916</v>
      </c>
      <c r="Q293" s="60">
        <v>3545.5849056603774</v>
      </c>
      <c r="R293" s="83">
        <v>3758.25</v>
      </c>
      <c r="S293" s="84">
        <v>187916</v>
      </c>
      <c r="T293" s="60">
        <v>50.000931284507416</v>
      </c>
      <c r="U293" s="86"/>
      <c r="V293" s="87"/>
      <c r="W293" s="87"/>
      <c r="X293" s="198" t="s">
        <v>364</v>
      </c>
      <c r="Y293" s="196">
        <v>4050</v>
      </c>
      <c r="Z293" s="197">
        <v>5367</v>
      </c>
    </row>
    <row r="294" spans="1:26" s="4" customFormat="1" ht="27" customHeight="1">
      <c r="A294" s="16"/>
      <c r="B294" s="33" t="s">
        <v>208</v>
      </c>
      <c r="C294" s="34">
        <v>290</v>
      </c>
      <c r="D294" s="95" t="s">
        <v>400</v>
      </c>
      <c r="E294" s="75">
        <v>6</v>
      </c>
      <c r="F294" s="80"/>
      <c r="G294" s="81"/>
      <c r="H294" s="82"/>
      <c r="I294" s="60">
        <f t="shared" si="10"/>
        <v>0</v>
      </c>
      <c r="J294" s="83"/>
      <c r="K294" s="84"/>
      <c r="L294" s="60">
        <f t="shared" si="11"/>
        <v>0</v>
      </c>
      <c r="M294" s="29"/>
      <c r="N294" s="80">
        <v>0</v>
      </c>
      <c r="O294" s="81">
        <v>1</v>
      </c>
      <c r="P294" s="82">
        <v>5000</v>
      </c>
      <c r="Q294" s="60">
        <v>5000</v>
      </c>
      <c r="R294" s="83">
        <v>60</v>
      </c>
      <c r="S294" s="84">
        <v>5000</v>
      </c>
      <c r="T294" s="60">
        <v>83.33333333333333</v>
      </c>
      <c r="U294" s="86"/>
      <c r="V294" s="87"/>
      <c r="W294" s="87"/>
      <c r="X294" s="198" t="s">
        <v>364</v>
      </c>
      <c r="Y294" s="196">
        <v>16750</v>
      </c>
      <c r="Z294" s="197">
        <v>10244</v>
      </c>
    </row>
    <row r="295" spans="1:26" s="4" customFormat="1" ht="27" customHeight="1">
      <c r="A295" s="16"/>
      <c r="B295" s="33" t="s">
        <v>208</v>
      </c>
      <c r="C295" s="34">
        <v>291</v>
      </c>
      <c r="D295" s="95" t="s">
        <v>403</v>
      </c>
      <c r="E295" s="75">
        <v>6</v>
      </c>
      <c r="F295" s="80"/>
      <c r="G295" s="81"/>
      <c r="H295" s="82"/>
      <c r="I295" s="60">
        <f t="shared" si="10"/>
        <v>0</v>
      </c>
      <c r="J295" s="83"/>
      <c r="K295" s="84"/>
      <c r="L295" s="60">
        <f t="shared" si="11"/>
        <v>0</v>
      </c>
      <c r="M295" s="29"/>
      <c r="N295" s="80">
        <v>10</v>
      </c>
      <c r="O295" s="81">
        <v>5</v>
      </c>
      <c r="P295" s="82">
        <v>11900</v>
      </c>
      <c r="Q295" s="60">
        <v>2380</v>
      </c>
      <c r="R295" s="83">
        <v>550</v>
      </c>
      <c r="S295" s="84">
        <v>11900</v>
      </c>
      <c r="T295" s="60">
        <v>21.636363636363637</v>
      </c>
      <c r="U295" s="86"/>
      <c r="V295" s="87"/>
      <c r="W295" s="87"/>
      <c r="X295" s="198" t="s">
        <v>364</v>
      </c>
      <c r="Y295" s="196">
        <v>12800</v>
      </c>
      <c r="Z295" s="197">
        <v>18667</v>
      </c>
    </row>
    <row r="296" spans="1:26" s="4" customFormat="1" ht="27" customHeight="1">
      <c r="A296" s="16"/>
      <c r="B296" s="33" t="s">
        <v>208</v>
      </c>
      <c r="C296" s="34">
        <v>292</v>
      </c>
      <c r="D296" s="142" t="s">
        <v>401</v>
      </c>
      <c r="E296" s="75">
        <v>5</v>
      </c>
      <c r="F296" s="80"/>
      <c r="G296" s="81"/>
      <c r="H296" s="82"/>
      <c r="I296" s="60">
        <f t="shared" si="10"/>
        <v>0</v>
      </c>
      <c r="J296" s="83"/>
      <c r="K296" s="84"/>
      <c r="L296" s="60">
        <f t="shared" si="11"/>
        <v>0</v>
      </c>
      <c r="M296" s="29"/>
      <c r="N296" s="80">
        <v>10</v>
      </c>
      <c r="O296" s="81">
        <v>1</v>
      </c>
      <c r="P296" s="82">
        <v>5850</v>
      </c>
      <c r="Q296" s="60">
        <v>5850</v>
      </c>
      <c r="R296" s="83">
        <v>78</v>
      </c>
      <c r="S296" s="84">
        <v>5850</v>
      </c>
      <c r="T296" s="60">
        <v>75</v>
      </c>
      <c r="U296" s="86"/>
      <c r="V296" s="87"/>
      <c r="W296" s="87"/>
      <c r="X296" s="198" t="s">
        <v>364</v>
      </c>
      <c r="Y296" s="196">
        <v>11807</v>
      </c>
      <c r="Z296" s="197">
        <v>12182</v>
      </c>
    </row>
    <row r="297" spans="1:26" s="4" customFormat="1" ht="27" customHeight="1" thickBot="1">
      <c r="A297" s="16"/>
      <c r="B297" s="33"/>
      <c r="C297" s="34"/>
      <c r="D297" s="142"/>
      <c r="E297" s="75"/>
      <c r="F297" s="65"/>
      <c r="G297" s="66"/>
      <c r="H297" s="67"/>
      <c r="I297" s="71">
        <f>IF(AND(G297&gt;0,H297&gt;0),H297/G297,0)</f>
        <v>0</v>
      </c>
      <c r="J297" s="69"/>
      <c r="K297" s="70"/>
      <c r="L297" s="71">
        <f t="shared" si="11"/>
        <v>0</v>
      </c>
      <c r="M297" s="29"/>
      <c r="N297" s="65"/>
      <c r="O297" s="66"/>
      <c r="P297" s="67"/>
      <c r="Q297" s="71">
        <f>IF(AND(O297&gt;0,P297&gt;0),P297/O297,0)</f>
        <v>0</v>
      </c>
      <c r="R297" s="69"/>
      <c r="S297" s="70"/>
      <c r="T297" s="71">
        <f>IF(AND(R297&gt;0,S297&gt;0),S297/R297,0)</f>
        <v>0</v>
      </c>
      <c r="U297" s="72"/>
      <c r="V297" s="73"/>
      <c r="W297" s="73"/>
      <c r="X297" s="158"/>
      <c r="Y297" s="159"/>
      <c r="Z297" s="160"/>
    </row>
    <row r="298" spans="1:26" s="4" customFormat="1" ht="15" customHeight="1">
      <c r="A298" s="18"/>
      <c r="B298" s="30" t="s">
        <v>20</v>
      </c>
      <c r="C298" s="19">
        <f>COUNTA(D5:D297)</f>
        <v>292</v>
      </c>
      <c r="D298" s="146">
        <v>1</v>
      </c>
      <c r="E298" s="76">
        <f>COUNTIF(E5:E297,1)</f>
        <v>11</v>
      </c>
      <c r="F298" s="20">
        <f>SUM(F5:F297)</f>
        <v>5405</v>
      </c>
      <c r="G298" s="20">
        <f>SUM(G5:G297)</f>
        <v>61542</v>
      </c>
      <c r="H298" s="20">
        <f>SUM(H5:H297)</f>
        <v>840680418</v>
      </c>
      <c r="I298" s="22">
        <f>IF(AND(G298&gt;0,H298&gt;0),H298/G298,0)</f>
        <v>13660.271326898703</v>
      </c>
      <c r="J298" s="20">
        <f>SUM(J5:J297)</f>
        <v>4962043.85</v>
      </c>
      <c r="K298" s="20">
        <f>SUM(K5:K297)</f>
        <v>840680418</v>
      </c>
      <c r="L298" s="22">
        <f t="shared" si="11"/>
        <v>169.42220653692934</v>
      </c>
      <c r="M298" s="22"/>
      <c r="N298" s="20">
        <f>SUM(N5:N297)</f>
        <v>5981</v>
      </c>
      <c r="O298" s="20">
        <f>SUM(O5:O297)</f>
        <v>68228</v>
      </c>
      <c r="P298" s="20">
        <f>SUM(P5:P297)</f>
        <v>939447952</v>
      </c>
      <c r="Q298" s="22">
        <f>IF(AND(O298&gt;0,P298&gt;0),P298/O298,0)</f>
        <v>13769.243595004984</v>
      </c>
      <c r="R298" s="20">
        <f>SUM(R5:R297)</f>
        <v>5472626.5600000005</v>
      </c>
      <c r="S298" s="20">
        <f>SUM(S5:S297)</f>
        <v>939447952</v>
      </c>
      <c r="T298" s="22">
        <f>IF(AND(R298&gt;0,S298&gt;0),S298/R298,0)</f>
        <v>171.6630838410432</v>
      </c>
      <c r="X298" s="1"/>
      <c r="Y298" s="1"/>
      <c r="Z298" s="1"/>
    </row>
    <row r="299" spans="1:26" s="4" customFormat="1" ht="15" customHeight="1">
      <c r="A299" s="18"/>
      <c r="D299" s="147">
        <v>2</v>
      </c>
      <c r="E299" s="76">
        <f>COUNTIF(E5:E297,2)</f>
        <v>124</v>
      </c>
      <c r="F299" s="20"/>
      <c r="G299" s="20"/>
      <c r="H299" s="20"/>
      <c r="I299" s="21"/>
      <c r="J299" s="21"/>
      <c r="K299" s="21"/>
      <c r="L299" s="21"/>
      <c r="M299" s="21"/>
      <c r="N299" s="20"/>
      <c r="O299" s="20"/>
      <c r="P299" s="20"/>
      <c r="Q299" s="21"/>
      <c r="R299" s="21"/>
      <c r="S299" s="21"/>
      <c r="T299" s="21"/>
      <c r="X299" s="1"/>
      <c r="Y299" s="1"/>
      <c r="Z299" s="1"/>
    </row>
    <row r="300" spans="1:26" s="4" customFormat="1" ht="15" customHeight="1">
      <c r="A300" s="18"/>
      <c r="D300" s="147">
        <v>3</v>
      </c>
      <c r="E300" s="76">
        <f>COUNTIF(E5:E297,3)</f>
        <v>3</v>
      </c>
      <c r="F300" s="20">
        <f>COUNTA(F5:F297)</f>
        <v>248</v>
      </c>
      <c r="G300" s="20"/>
      <c r="H300" s="20"/>
      <c r="I300" s="21"/>
      <c r="J300" s="21"/>
      <c r="K300" s="21"/>
      <c r="L300" s="21"/>
      <c r="M300" s="21"/>
      <c r="N300" s="20">
        <f>COUNTA(N5:N297)</f>
        <v>279</v>
      </c>
      <c r="O300" s="20"/>
      <c r="P300" s="20"/>
      <c r="Q300" s="21"/>
      <c r="R300" s="21"/>
      <c r="S300" s="21"/>
      <c r="T300" s="21"/>
      <c r="X300" s="1"/>
      <c r="Y300" s="1"/>
      <c r="Z300" s="1"/>
    </row>
    <row r="301" spans="1:26" s="4" customFormat="1" ht="15" customHeight="1">
      <c r="A301" s="18"/>
      <c r="D301" s="147">
        <v>4</v>
      </c>
      <c r="E301" s="76">
        <f>COUNTIF(E5:E297,4)</f>
        <v>37</v>
      </c>
      <c r="F301" s="20"/>
      <c r="G301" s="20"/>
      <c r="H301" s="20"/>
      <c r="I301" s="21"/>
      <c r="J301" s="21"/>
      <c r="K301" s="21"/>
      <c r="L301" s="21"/>
      <c r="M301" s="21"/>
      <c r="N301" s="20"/>
      <c r="O301" s="20"/>
      <c r="P301" s="20"/>
      <c r="Q301" s="21"/>
      <c r="R301" s="21"/>
      <c r="S301" s="21"/>
      <c r="T301" s="21"/>
      <c r="X301" s="1"/>
      <c r="Y301" s="1"/>
      <c r="Z301" s="1"/>
    </row>
    <row r="302" spans="1:26" s="4" customFormat="1" ht="15" customHeight="1">
      <c r="A302" s="18"/>
      <c r="D302" s="147">
        <v>5</v>
      </c>
      <c r="E302" s="76">
        <f>COUNTIF(E5:E297,5)</f>
        <v>92</v>
      </c>
      <c r="F302" s="20"/>
      <c r="G302" s="20"/>
      <c r="H302" s="20"/>
      <c r="I302" s="21"/>
      <c r="J302" s="21"/>
      <c r="K302" s="21"/>
      <c r="L302" s="21"/>
      <c r="M302" s="21"/>
      <c r="N302" s="20"/>
      <c r="O302" s="20"/>
      <c r="P302" s="20"/>
      <c r="Q302" s="21"/>
      <c r="R302" s="21"/>
      <c r="S302" s="21"/>
      <c r="T302" s="21"/>
      <c r="X302" s="1"/>
      <c r="Y302" s="1"/>
      <c r="Z302" s="1"/>
    </row>
    <row r="303" spans="1:26" s="4" customFormat="1" ht="15" customHeight="1">
      <c r="A303" s="18"/>
      <c r="D303" s="147">
        <v>6</v>
      </c>
      <c r="E303" s="76">
        <f>COUNTIF(E5:E297,6)</f>
        <v>12</v>
      </c>
      <c r="F303" s="20"/>
      <c r="G303" s="20"/>
      <c r="H303" s="20"/>
      <c r="I303" s="21"/>
      <c r="J303" s="21"/>
      <c r="K303" s="21"/>
      <c r="L303" s="21"/>
      <c r="M303" s="21"/>
      <c r="N303" s="20"/>
      <c r="O303" s="20"/>
      <c r="P303" s="20"/>
      <c r="Q303" s="21"/>
      <c r="R303" s="21"/>
      <c r="S303" s="21"/>
      <c r="T303" s="21"/>
      <c r="X303" s="1"/>
      <c r="Y303" s="1"/>
      <c r="Z303" s="1"/>
    </row>
    <row r="304" spans="1:26" s="4" customFormat="1" ht="15" customHeight="1">
      <c r="A304" s="18"/>
      <c r="D304" s="135"/>
      <c r="E304" s="76"/>
      <c r="F304" s="20"/>
      <c r="G304" s="20"/>
      <c r="H304" s="20"/>
      <c r="I304" s="21"/>
      <c r="J304" s="21"/>
      <c r="K304" s="21"/>
      <c r="L304" s="21"/>
      <c r="M304" s="21"/>
      <c r="N304" s="20"/>
      <c r="O304" s="20"/>
      <c r="P304" s="20"/>
      <c r="Q304" s="21"/>
      <c r="R304" s="21"/>
      <c r="S304" s="21"/>
      <c r="T304" s="21"/>
      <c r="X304" s="1"/>
      <c r="Y304" s="1"/>
      <c r="Z304" s="1"/>
    </row>
    <row r="305" spans="1:26" s="4" customFormat="1" ht="15" customHeight="1">
      <c r="A305" s="18"/>
      <c r="D305" s="135"/>
      <c r="E305" s="76"/>
      <c r="F305" s="20"/>
      <c r="G305" s="20"/>
      <c r="H305" s="20"/>
      <c r="I305" s="21"/>
      <c r="J305" s="21"/>
      <c r="K305" s="21"/>
      <c r="L305" s="21"/>
      <c r="M305" s="21"/>
      <c r="N305" s="20"/>
      <c r="O305" s="20"/>
      <c r="P305" s="20"/>
      <c r="Q305" s="22"/>
      <c r="R305" s="20"/>
      <c r="S305" s="20"/>
      <c r="T305" s="22"/>
      <c r="X305" s="1"/>
      <c r="Y305" s="1"/>
      <c r="Z305" s="1"/>
    </row>
    <row r="306" spans="1:26" s="4" customFormat="1" ht="15" customHeight="1">
      <c r="A306" s="18"/>
      <c r="D306" s="135"/>
      <c r="E306" s="76"/>
      <c r="F306" s="20"/>
      <c r="G306" s="20"/>
      <c r="H306" s="20"/>
      <c r="I306" s="21"/>
      <c r="J306" s="21"/>
      <c r="K306" s="21"/>
      <c r="L306" s="21"/>
      <c r="M306" s="21"/>
      <c r="N306" s="20"/>
      <c r="O306" s="20"/>
      <c r="P306" s="20"/>
      <c r="Q306" s="21"/>
      <c r="R306" s="21"/>
      <c r="S306" s="21"/>
      <c r="T306" s="21"/>
      <c r="X306" s="1"/>
      <c r="Y306" s="1"/>
      <c r="Z306" s="1"/>
    </row>
    <row r="307" spans="1:26" s="4" customFormat="1" ht="15" customHeight="1">
      <c r="A307" s="18"/>
      <c r="D307" s="135"/>
      <c r="E307" s="76"/>
      <c r="F307" s="20"/>
      <c r="G307" s="20"/>
      <c r="H307" s="20"/>
      <c r="I307" s="21"/>
      <c r="J307" s="21"/>
      <c r="K307" s="21"/>
      <c r="L307" s="21"/>
      <c r="M307" s="21"/>
      <c r="N307" s="20"/>
      <c r="O307" s="20"/>
      <c r="P307" s="20"/>
      <c r="Q307" s="21"/>
      <c r="R307" s="21"/>
      <c r="S307" s="21"/>
      <c r="T307" s="21"/>
      <c r="X307" s="1"/>
      <c r="Y307" s="1"/>
      <c r="Z307" s="1"/>
    </row>
    <row r="308" spans="1:26" s="4" customFormat="1" ht="15" customHeight="1">
      <c r="A308" s="18"/>
      <c r="D308" s="135"/>
      <c r="E308" s="76"/>
      <c r="F308" s="20"/>
      <c r="G308" s="20"/>
      <c r="H308" s="20"/>
      <c r="I308" s="21"/>
      <c r="J308" s="21"/>
      <c r="K308" s="21"/>
      <c r="L308" s="21"/>
      <c r="M308" s="21"/>
      <c r="N308" s="20"/>
      <c r="O308" s="20"/>
      <c r="P308" s="20"/>
      <c r="Q308" s="21"/>
      <c r="R308" s="21"/>
      <c r="S308" s="21"/>
      <c r="T308" s="21"/>
      <c r="X308" s="1"/>
      <c r="Y308" s="1"/>
      <c r="Z308" s="1"/>
    </row>
    <row r="309" spans="1:26" s="4" customFormat="1" ht="15" customHeight="1">
      <c r="A309" s="18"/>
      <c r="D309" s="135"/>
      <c r="E309" s="76"/>
      <c r="F309" s="20"/>
      <c r="G309" s="20"/>
      <c r="H309" s="20"/>
      <c r="I309" s="21"/>
      <c r="J309" s="21"/>
      <c r="K309" s="21"/>
      <c r="L309" s="21"/>
      <c r="M309" s="21"/>
      <c r="N309" s="20"/>
      <c r="O309" s="20"/>
      <c r="P309" s="20"/>
      <c r="Q309" s="21"/>
      <c r="R309" s="21"/>
      <c r="S309" s="21"/>
      <c r="T309" s="21"/>
      <c r="X309" s="1"/>
      <c r="Y309" s="1"/>
      <c r="Z309" s="1"/>
    </row>
    <row r="310" spans="1:26" s="4" customFormat="1" ht="15" customHeight="1">
      <c r="A310" s="18"/>
      <c r="D310" s="135"/>
      <c r="E310" s="76"/>
      <c r="F310" s="20"/>
      <c r="G310" s="20"/>
      <c r="H310" s="20"/>
      <c r="I310" s="21"/>
      <c r="J310" s="21"/>
      <c r="K310" s="21"/>
      <c r="L310" s="21"/>
      <c r="M310" s="21"/>
      <c r="N310" s="20"/>
      <c r="O310" s="20"/>
      <c r="P310" s="20"/>
      <c r="Q310" s="21"/>
      <c r="R310" s="21"/>
      <c r="S310" s="21"/>
      <c r="T310" s="21"/>
      <c r="X310" s="1"/>
      <c r="Y310" s="1"/>
      <c r="Z310" s="1"/>
    </row>
    <row r="311" spans="1:26" s="4" customFormat="1" ht="15" customHeight="1">
      <c r="A311" s="18"/>
      <c r="D311" s="135"/>
      <c r="E311" s="76"/>
      <c r="F311" s="20"/>
      <c r="G311" s="20"/>
      <c r="H311" s="20"/>
      <c r="I311" s="21"/>
      <c r="J311" s="21"/>
      <c r="K311" s="21"/>
      <c r="L311" s="21"/>
      <c r="M311" s="21"/>
      <c r="N311" s="20"/>
      <c r="O311" s="20"/>
      <c r="P311" s="20"/>
      <c r="Q311" s="21"/>
      <c r="R311" s="21"/>
      <c r="S311" s="21"/>
      <c r="T311" s="21"/>
      <c r="X311" s="1"/>
      <c r="Y311" s="1"/>
      <c r="Z311" s="1"/>
    </row>
    <row r="312" spans="1:26" s="4" customFormat="1" ht="15" customHeight="1">
      <c r="A312" s="18"/>
      <c r="D312" s="135"/>
      <c r="E312" s="76"/>
      <c r="F312" s="20"/>
      <c r="G312" s="20"/>
      <c r="H312" s="20"/>
      <c r="I312" s="21"/>
      <c r="J312" s="21"/>
      <c r="K312" s="21"/>
      <c r="L312" s="21"/>
      <c r="M312" s="21"/>
      <c r="N312" s="20"/>
      <c r="O312" s="20"/>
      <c r="P312" s="20"/>
      <c r="Q312" s="21"/>
      <c r="R312" s="21"/>
      <c r="S312" s="21"/>
      <c r="T312" s="21"/>
      <c r="X312" s="1"/>
      <c r="Y312" s="1"/>
      <c r="Z312" s="1"/>
    </row>
    <row r="313" spans="1:26" s="4" customFormat="1" ht="15" customHeight="1">
      <c r="A313" s="18"/>
      <c r="D313" s="135"/>
      <c r="E313" s="76"/>
      <c r="F313" s="20"/>
      <c r="G313" s="20"/>
      <c r="H313" s="20"/>
      <c r="I313" s="21"/>
      <c r="J313" s="21"/>
      <c r="K313" s="21"/>
      <c r="L313" s="21"/>
      <c r="M313" s="21"/>
      <c r="N313" s="20"/>
      <c r="O313" s="20"/>
      <c r="P313" s="20"/>
      <c r="Q313" s="21"/>
      <c r="R313" s="21"/>
      <c r="S313" s="21"/>
      <c r="T313" s="21"/>
      <c r="X313" s="1"/>
      <c r="Y313" s="1"/>
      <c r="Z313" s="1"/>
    </row>
    <row r="314" spans="1:26" s="4" customFormat="1" ht="15" customHeight="1">
      <c r="A314" s="18"/>
      <c r="D314" s="135"/>
      <c r="E314" s="76"/>
      <c r="F314" s="20"/>
      <c r="G314" s="20"/>
      <c r="H314" s="20"/>
      <c r="I314" s="21"/>
      <c r="J314" s="21"/>
      <c r="K314" s="21"/>
      <c r="L314" s="21"/>
      <c r="M314" s="21"/>
      <c r="N314" s="20"/>
      <c r="O314" s="20"/>
      <c r="P314" s="20"/>
      <c r="Q314" s="21"/>
      <c r="R314" s="21"/>
      <c r="S314" s="21"/>
      <c r="T314" s="21"/>
      <c r="X314" s="1"/>
      <c r="Y314" s="1"/>
      <c r="Z314" s="1"/>
    </row>
    <row r="315" spans="1:26" s="4" customFormat="1" ht="15" customHeight="1">
      <c r="A315" s="18"/>
      <c r="D315" s="135"/>
      <c r="E315" s="76"/>
      <c r="F315" s="20"/>
      <c r="G315" s="20"/>
      <c r="H315" s="20"/>
      <c r="I315" s="21"/>
      <c r="J315" s="21"/>
      <c r="K315" s="21"/>
      <c r="L315" s="21"/>
      <c r="M315" s="21"/>
      <c r="N315" s="20"/>
      <c r="O315" s="20"/>
      <c r="P315" s="20"/>
      <c r="Q315" s="21"/>
      <c r="R315" s="21"/>
      <c r="S315" s="21"/>
      <c r="T315" s="21"/>
      <c r="X315" s="1"/>
      <c r="Y315" s="1"/>
      <c r="Z315" s="1"/>
    </row>
    <row r="316" spans="1:26" s="4" customFormat="1" ht="15" customHeight="1">
      <c r="A316" s="18"/>
      <c r="D316" s="135"/>
      <c r="E316" s="76"/>
      <c r="F316" s="20"/>
      <c r="G316" s="20"/>
      <c r="H316" s="20"/>
      <c r="I316" s="21"/>
      <c r="J316" s="21"/>
      <c r="K316" s="21"/>
      <c r="L316" s="21"/>
      <c r="M316" s="21"/>
      <c r="N316" s="20"/>
      <c r="O316" s="20"/>
      <c r="P316" s="20"/>
      <c r="Q316" s="21"/>
      <c r="R316" s="21"/>
      <c r="S316" s="21"/>
      <c r="T316" s="21"/>
      <c r="X316" s="1"/>
      <c r="Y316" s="1"/>
      <c r="Z316" s="1"/>
    </row>
    <row r="317" spans="1:26" s="4" customFormat="1" ht="15" customHeight="1">
      <c r="A317" s="18"/>
      <c r="D317" s="135"/>
      <c r="E317" s="76"/>
      <c r="F317" s="20"/>
      <c r="G317" s="20"/>
      <c r="H317" s="20"/>
      <c r="I317" s="21"/>
      <c r="J317" s="21"/>
      <c r="K317" s="21"/>
      <c r="L317" s="21"/>
      <c r="M317" s="21"/>
      <c r="N317" s="20"/>
      <c r="O317" s="20"/>
      <c r="P317" s="20"/>
      <c r="Q317" s="21"/>
      <c r="R317" s="21"/>
      <c r="S317" s="21"/>
      <c r="T317" s="21"/>
      <c r="X317" s="1"/>
      <c r="Y317" s="1"/>
      <c r="Z317" s="1"/>
    </row>
    <row r="318" spans="1:26" s="4" customFormat="1" ht="15" customHeight="1">
      <c r="A318" s="18"/>
      <c r="D318" s="135"/>
      <c r="E318" s="76"/>
      <c r="F318" s="20"/>
      <c r="G318" s="20"/>
      <c r="H318" s="20"/>
      <c r="I318" s="21"/>
      <c r="J318" s="21"/>
      <c r="K318" s="21"/>
      <c r="L318" s="21"/>
      <c r="M318" s="21"/>
      <c r="N318" s="20"/>
      <c r="O318" s="20"/>
      <c r="P318" s="20"/>
      <c r="Q318" s="21"/>
      <c r="R318" s="21"/>
      <c r="S318" s="21"/>
      <c r="T318" s="21"/>
      <c r="X318" s="1"/>
      <c r="Y318" s="1"/>
      <c r="Z318" s="1"/>
    </row>
    <row r="319" spans="1:26" s="4" customFormat="1" ht="15" customHeight="1">
      <c r="A319" s="18"/>
      <c r="D319" s="135"/>
      <c r="E319" s="76"/>
      <c r="F319" s="20"/>
      <c r="G319" s="20"/>
      <c r="H319" s="20"/>
      <c r="I319" s="21"/>
      <c r="J319" s="21"/>
      <c r="K319" s="21"/>
      <c r="L319" s="21"/>
      <c r="M319" s="21"/>
      <c r="N319" s="20"/>
      <c r="O319" s="20"/>
      <c r="P319" s="20"/>
      <c r="Q319" s="21"/>
      <c r="R319" s="21"/>
      <c r="S319" s="21"/>
      <c r="T319" s="21"/>
      <c r="X319" s="1"/>
      <c r="Y319" s="1"/>
      <c r="Z319" s="1"/>
    </row>
    <row r="320" spans="1:26" s="4" customFormat="1" ht="15" customHeight="1">
      <c r="A320" s="18"/>
      <c r="D320" s="135"/>
      <c r="E320" s="76"/>
      <c r="F320" s="20"/>
      <c r="G320" s="20"/>
      <c r="H320" s="20"/>
      <c r="I320" s="21"/>
      <c r="J320" s="21"/>
      <c r="K320" s="21"/>
      <c r="L320" s="21"/>
      <c r="M320" s="21"/>
      <c r="N320" s="20"/>
      <c r="O320" s="20"/>
      <c r="P320" s="20"/>
      <c r="Q320" s="21"/>
      <c r="R320" s="21"/>
      <c r="S320" s="21"/>
      <c r="T320" s="21"/>
      <c r="X320" s="1"/>
      <c r="Y320" s="1"/>
      <c r="Z320" s="1"/>
    </row>
    <row r="321" spans="1:26" s="4" customFormat="1" ht="15" customHeight="1">
      <c r="A321" s="18"/>
      <c r="D321" s="135"/>
      <c r="E321" s="76"/>
      <c r="F321" s="20"/>
      <c r="G321" s="20"/>
      <c r="H321" s="20"/>
      <c r="I321" s="21"/>
      <c r="J321" s="21"/>
      <c r="K321" s="21"/>
      <c r="L321" s="21"/>
      <c r="M321" s="21"/>
      <c r="N321" s="20"/>
      <c r="O321" s="20"/>
      <c r="P321" s="20"/>
      <c r="Q321" s="21"/>
      <c r="R321" s="21"/>
      <c r="S321" s="21"/>
      <c r="T321" s="21"/>
      <c r="X321" s="1"/>
      <c r="Y321" s="1"/>
      <c r="Z321" s="1"/>
    </row>
    <row r="322" spans="1:26" s="4" customFormat="1" ht="15" customHeight="1">
      <c r="A322" s="18"/>
      <c r="D322" s="135"/>
      <c r="E322" s="76"/>
      <c r="F322" s="20"/>
      <c r="G322" s="20"/>
      <c r="H322" s="20"/>
      <c r="I322" s="21"/>
      <c r="J322" s="21"/>
      <c r="K322" s="21"/>
      <c r="L322" s="21"/>
      <c r="M322" s="21"/>
      <c r="N322" s="20"/>
      <c r="O322" s="20"/>
      <c r="P322" s="20"/>
      <c r="Q322" s="21"/>
      <c r="R322" s="21"/>
      <c r="S322" s="21"/>
      <c r="T322" s="21"/>
      <c r="X322" s="1"/>
      <c r="Y322" s="1"/>
      <c r="Z322" s="1"/>
    </row>
    <row r="323" spans="1:26" s="4" customFormat="1" ht="15" customHeight="1">
      <c r="A323" s="18"/>
      <c r="D323" s="135"/>
      <c r="E323" s="76"/>
      <c r="F323" s="20"/>
      <c r="G323" s="20"/>
      <c r="H323" s="20"/>
      <c r="I323" s="21"/>
      <c r="J323" s="21"/>
      <c r="K323" s="21"/>
      <c r="L323" s="21"/>
      <c r="M323" s="21"/>
      <c r="N323" s="20"/>
      <c r="O323" s="20"/>
      <c r="P323" s="20"/>
      <c r="Q323" s="21"/>
      <c r="R323" s="21"/>
      <c r="S323" s="21"/>
      <c r="T323" s="21"/>
      <c r="X323" s="1"/>
      <c r="Y323" s="1"/>
      <c r="Z323" s="1"/>
    </row>
    <row r="324" spans="1:26" s="4" customFormat="1" ht="15" customHeight="1">
      <c r="A324" s="18"/>
      <c r="D324" s="135"/>
      <c r="E324" s="76"/>
      <c r="F324" s="20"/>
      <c r="G324" s="20"/>
      <c r="H324" s="20"/>
      <c r="I324" s="21"/>
      <c r="J324" s="21"/>
      <c r="K324" s="21"/>
      <c r="L324" s="21"/>
      <c r="M324" s="21"/>
      <c r="N324" s="20"/>
      <c r="O324" s="20"/>
      <c r="P324" s="20"/>
      <c r="Q324" s="21"/>
      <c r="R324" s="21"/>
      <c r="S324" s="21"/>
      <c r="T324" s="21"/>
      <c r="X324" s="1"/>
      <c r="Y324" s="1"/>
      <c r="Z324" s="1"/>
    </row>
    <row r="325" spans="1:26" s="4" customFormat="1" ht="15" customHeight="1">
      <c r="A325" s="18"/>
      <c r="D325" s="135"/>
      <c r="E325" s="76"/>
      <c r="F325" s="20"/>
      <c r="G325" s="20"/>
      <c r="H325" s="20"/>
      <c r="I325" s="21"/>
      <c r="J325" s="21"/>
      <c r="K325" s="21"/>
      <c r="L325" s="21"/>
      <c r="M325" s="21"/>
      <c r="N325" s="20"/>
      <c r="O325" s="20"/>
      <c r="P325" s="20"/>
      <c r="Q325" s="21"/>
      <c r="R325" s="21"/>
      <c r="S325" s="21"/>
      <c r="T325" s="21"/>
      <c r="X325" s="1"/>
      <c r="Y325" s="1"/>
      <c r="Z325" s="1"/>
    </row>
    <row r="326" spans="1:26" s="4" customFormat="1" ht="15" customHeight="1">
      <c r="A326" s="18"/>
      <c r="D326" s="135"/>
      <c r="E326" s="76"/>
      <c r="F326" s="20"/>
      <c r="G326" s="20"/>
      <c r="H326" s="20"/>
      <c r="I326" s="21"/>
      <c r="J326" s="21"/>
      <c r="K326" s="21"/>
      <c r="L326" s="21"/>
      <c r="M326" s="21"/>
      <c r="N326" s="20"/>
      <c r="O326" s="20"/>
      <c r="P326" s="20"/>
      <c r="Q326" s="21"/>
      <c r="R326" s="21"/>
      <c r="S326" s="21"/>
      <c r="T326" s="21"/>
      <c r="X326" s="1"/>
      <c r="Y326" s="1"/>
      <c r="Z326" s="1"/>
    </row>
    <row r="327" spans="1:26" s="4" customFormat="1" ht="15" customHeight="1">
      <c r="A327" s="18"/>
      <c r="D327" s="135"/>
      <c r="E327" s="76"/>
      <c r="F327" s="20"/>
      <c r="G327" s="20"/>
      <c r="H327" s="20"/>
      <c r="I327" s="21"/>
      <c r="J327" s="21"/>
      <c r="K327" s="21"/>
      <c r="L327" s="21"/>
      <c r="M327" s="21"/>
      <c r="N327" s="20"/>
      <c r="O327" s="20"/>
      <c r="P327" s="20"/>
      <c r="Q327" s="21"/>
      <c r="R327" s="21"/>
      <c r="S327" s="21"/>
      <c r="T327" s="21"/>
      <c r="X327" s="1"/>
      <c r="Y327" s="1"/>
      <c r="Z327" s="1"/>
    </row>
    <row r="328" spans="1:26" s="4" customFormat="1" ht="15" customHeight="1">
      <c r="A328" s="18"/>
      <c r="D328" s="135"/>
      <c r="E328" s="76"/>
      <c r="F328" s="20"/>
      <c r="G328" s="20"/>
      <c r="H328" s="20"/>
      <c r="I328" s="21"/>
      <c r="J328" s="21"/>
      <c r="K328" s="21"/>
      <c r="L328" s="21"/>
      <c r="M328" s="21"/>
      <c r="N328" s="20"/>
      <c r="O328" s="20"/>
      <c r="P328" s="20"/>
      <c r="Q328" s="21"/>
      <c r="R328" s="21"/>
      <c r="S328" s="21"/>
      <c r="T328" s="21"/>
      <c r="X328" s="1"/>
      <c r="Y328" s="1"/>
      <c r="Z328" s="1"/>
    </row>
    <row r="329" spans="1:26" s="4" customFormat="1" ht="15" customHeight="1">
      <c r="A329" s="18"/>
      <c r="D329" s="135"/>
      <c r="E329" s="76"/>
      <c r="F329" s="20"/>
      <c r="G329" s="20"/>
      <c r="H329" s="20"/>
      <c r="I329" s="21"/>
      <c r="J329" s="21"/>
      <c r="K329" s="21"/>
      <c r="L329" s="21"/>
      <c r="M329" s="21"/>
      <c r="N329" s="20"/>
      <c r="O329" s="20"/>
      <c r="P329" s="20"/>
      <c r="Q329" s="21"/>
      <c r="R329" s="21"/>
      <c r="S329" s="21"/>
      <c r="T329" s="21"/>
      <c r="X329" s="1"/>
      <c r="Y329" s="1"/>
      <c r="Z329" s="1"/>
    </row>
    <row r="330" spans="1:26" s="4" customFormat="1" ht="15" customHeight="1">
      <c r="A330" s="18"/>
      <c r="D330" s="135"/>
      <c r="E330" s="76"/>
      <c r="F330" s="20"/>
      <c r="G330" s="20"/>
      <c r="H330" s="20"/>
      <c r="I330" s="21"/>
      <c r="J330" s="21"/>
      <c r="K330" s="21"/>
      <c r="L330" s="21"/>
      <c r="M330" s="21"/>
      <c r="N330" s="20"/>
      <c r="O330" s="20"/>
      <c r="P330" s="20"/>
      <c r="Q330" s="21"/>
      <c r="R330" s="21"/>
      <c r="S330" s="21"/>
      <c r="T330" s="21"/>
      <c r="X330" s="1"/>
      <c r="Y330" s="1"/>
      <c r="Z330" s="1"/>
    </row>
    <row r="331" spans="1:26" s="4" customFormat="1" ht="15" customHeight="1">
      <c r="A331" s="18"/>
      <c r="D331" s="135"/>
      <c r="E331" s="76"/>
      <c r="F331" s="20"/>
      <c r="G331" s="20"/>
      <c r="H331" s="20"/>
      <c r="I331" s="21"/>
      <c r="J331" s="21"/>
      <c r="K331" s="21"/>
      <c r="L331" s="21"/>
      <c r="M331" s="21"/>
      <c r="N331" s="20"/>
      <c r="O331" s="20"/>
      <c r="P331" s="20"/>
      <c r="Q331" s="21"/>
      <c r="R331" s="21"/>
      <c r="S331" s="21"/>
      <c r="T331" s="21"/>
      <c r="X331" s="1"/>
      <c r="Y331" s="1"/>
      <c r="Z331" s="1"/>
    </row>
    <row r="332" spans="1:26" s="4" customFormat="1" ht="15" customHeight="1">
      <c r="A332" s="18"/>
      <c r="D332" s="135"/>
      <c r="E332" s="76"/>
      <c r="F332" s="20"/>
      <c r="G332" s="20"/>
      <c r="H332" s="20"/>
      <c r="I332" s="21"/>
      <c r="J332" s="21"/>
      <c r="K332" s="21"/>
      <c r="L332" s="21"/>
      <c r="M332" s="21"/>
      <c r="N332" s="20"/>
      <c r="O332" s="20"/>
      <c r="P332" s="20"/>
      <c r="Q332" s="21"/>
      <c r="R332" s="21"/>
      <c r="S332" s="21"/>
      <c r="T332" s="21"/>
      <c r="X332" s="1"/>
      <c r="Y332" s="1"/>
      <c r="Z332" s="1"/>
    </row>
    <row r="333" spans="1:26" s="4" customFormat="1" ht="15" customHeight="1">
      <c r="A333" s="18"/>
      <c r="D333" s="135"/>
      <c r="E333" s="76"/>
      <c r="F333" s="20"/>
      <c r="G333" s="20"/>
      <c r="H333" s="20"/>
      <c r="I333" s="21"/>
      <c r="J333" s="21"/>
      <c r="K333" s="21"/>
      <c r="L333" s="21"/>
      <c r="M333" s="21"/>
      <c r="N333" s="20"/>
      <c r="O333" s="20"/>
      <c r="P333" s="20"/>
      <c r="Q333" s="21"/>
      <c r="R333" s="21"/>
      <c r="S333" s="21"/>
      <c r="T333" s="21"/>
      <c r="X333" s="1"/>
      <c r="Y333" s="1"/>
      <c r="Z333" s="1"/>
    </row>
    <row r="334" spans="1:26" s="4" customFormat="1" ht="15" customHeight="1">
      <c r="A334" s="18"/>
      <c r="D334" s="135"/>
      <c r="E334" s="76"/>
      <c r="F334" s="20"/>
      <c r="G334" s="20"/>
      <c r="H334" s="20"/>
      <c r="I334" s="21"/>
      <c r="J334" s="21"/>
      <c r="K334" s="21"/>
      <c r="L334" s="21"/>
      <c r="M334" s="21"/>
      <c r="N334" s="20"/>
      <c r="O334" s="20"/>
      <c r="P334" s="20"/>
      <c r="Q334" s="21"/>
      <c r="R334" s="21"/>
      <c r="S334" s="21"/>
      <c r="T334" s="21"/>
      <c r="X334" s="1"/>
      <c r="Y334" s="1"/>
      <c r="Z334" s="1"/>
    </row>
    <row r="335" spans="1:26" s="4" customFormat="1" ht="15" customHeight="1">
      <c r="A335" s="18"/>
      <c r="D335" s="135"/>
      <c r="E335" s="76"/>
      <c r="F335" s="20"/>
      <c r="G335" s="20"/>
      <c r="H335" s="20"/>
      <c r="I335" s="21"/>
      <c r="J335" s="21"/>
      <c r="K335" s="21"/>
      <c r="L335" s="21"/>
      <c r="M335" s="21"/>
      <c r="N335" s="20"/>
      <c r="O335" s="20"/>
      <c r="P335" s="20"/>
      <c r="Q335" s="21"/>
      <c r="R335" s="21"/>
      <c r="S335" s="21"/>
      <c r="T335" s="21"/>
      <c r="X335" s="1"/>
      <c r="Y335" s="1"/>
      <c r="Z335" s="1"/>
    </row>
    <row r="336" spans="1:26" s="4" customFormat="1" ht="15" customHeight="1">
      <c r="A336" s="18"/>
      <c r="D336" s="135"/>
      <c r="E336" s="76"/>
      <c r="F336" s="20"/>
      <c r="G336" s="20"/>
      <c r="H336" s="20"/>
      <c r="I336" s="21"/>
      <c r="J336" s="21"/>
      <c r="K336" s="21"/>
      <c r="L336" s="21"/>
      <c r="M336" s="21"/>
      <c r="N336" s="20"/>
      <c r="O336" s="20"/>
      <c r="P336" s="20"/>
      <c r="Q336" s="21"/>
      <c r="R336" s="21"/>
      <c r="S336" s="21"/>
      <c r="T336" s="21"/>
      <c r="X336" s="1"/>
      <c r="Y336" s="1"/>
      <c r="Z336" s="1"/>
    </row>
    <row r="337" spans="1:26" s="4" customFormat="1" ht="15" customHeight="1">
      <c r="A337" s="18"/>
      <c r="D337" s="135"/>
      <c r="E337" s="76"/>
      <c r="F337" s="20"/>
      <c r="G337" s="20"/>
      <c r="H337" s="20"/>
      <c r="I337" s="21"/>
      <c r="J337" s="21"/>
      <c r="K337" s="21"/>
      <c r="L337" s="21"/>
      <c r="M337" s="21"/>
      <c r="N337" s="20"/>
      <c r="O337" s="20"/>
      <c r="P337" s="20"/>
      <c r="Q337" s="21"/>
      <c r="R337" s="21"/>
      <c r="S337" s="21"/>
      <c r="T337" s="21"/>
      <c r="X337" s="1"/>
      <c r="Y337" s="1"/>
      <c r="Z337" s="1"/>
    </row>
    <row r="338" spans="1:26" s="4" customFormat="1" ht="15" customHeight="1">
      <c r="A338" s="18"/>
      <c r="D338" s="135"/>
      <c r="E338" s="76"/>
      <c r="F338" s="20"/>
      <c r="G338" s="20"/>
      <c r="H338" s="20"/>
      <c r="I338" s="21"/>
      <c r="J338" s="21"/>
      <c r="K338" s="21"/>
      <c r="L338" s="21"/>
      <c r="M338" s="21"/>
      <c r="N338" s="20"/>
      <c r="O338" s="20"/>
      <c r="P338" s="20"/>
      <c r="Q338" s="21"/>
      <c r="R338" s="21"/>
      <c r="S338" s="21"/>
      <c r="T338" s="21"/>
      <c r="X338" s="1"/>
      <c r="Y338" s="1"/>
      <c r="Z338" s="1"/>
    </row>
    <row r="339" spans="1:26" s="4" customFormat="1" ht="15" customHeight="1">
      <c r="A339" s="18"/>
      <c r="D339" s="135"/>
      <c r="E339" s="76"/>
      <c r="F339" s="20"/>
      <c r="G339" s="20"/>
      <c r="H339" s="20"/>
      <c r="I339" s="21"/>
      <c r="J339" s="21"/>
      <c r="K339" s="21"/>
      <c r="L339" s="21"/>
      <c r="M339" s="21"/>
      <c r="N339" s="20"/>
      <c r="O339" s="20"/>
      <c r="P339" s="20"/>
      <c r="Q339" s="21"/>
      <c r="R339" s="21"/>
      <c r="S339" s="21"/>
      <c r="T339" s="21"/>
      <c r="X339" s="1"/>
      <c r="Y339" s="1"/>
      <c r="Z339" s="1"/>
    </row>
    <row r="340" spans="1:26" s="4" customFormat="1" ht="15" customHeight="1">
      <c r="A340" s="18"/>
      <c r="D340" s="135"/>
      <c r="E340" s="76"/>
      <c r="F340" s="20"/>
      <c r="G340" s="20"/>
      <c r="H340" s="20"/>
      <c r="I340" s="21"/>
      <c r="J340" s="21"/>
      <c r="K340" s="21"/>
      <c r="L340" s="21"/>
      <c r="M340" s="21"/>
      <c r="N340" s="20"/>
      <c r="O340" s="20"/>
      <c r="P340" s="20"/>
      <c r="Q340" s="21"/>
      <c r="R340" s="21"/>
      <c r="S340" s="21"/>
      <c r="T340" s="21"/>
      <c r="X340" s="1"/>
      <c r="Y340" s="1"/>
      <c r="Z340" s="1"/>
    </row>
    <row r="341" spans="1:26" s="4" customFormat="1" ht="15" customHeight="1">
      <c r="A341" s="18"/>
      <c r="D341" s="135"/>
      <c r="E341" s="76"/>
      <c r="F341" s="20"/>
      <c r="G341" s="20"/>
      <c r="H341" s="20"/>
      <c r="I341" s="21"/>
      <c r="J341" s="21"/>
      <c r="K341" s="21"/>
      <c r="L341" s="21"/>
      <c r="M341" s="21"/>
      <c r="N341" s="20"/>
      <c r="O341" s="20"/>
      <c r="P341" s="20"/>
      <c r="Q341" s="21"/>
      <c r="R341" s="21"/>
      <c r="S341" s="21"/>
      <c r="T341" s="21"/>
      <c r="X341" s="1"/>
      <c r="Y341" s="1"/>
      <c r="Z341" s="1"/>
    </row>
    <row r="342" spans="1:26" s="4" customFormat="1" ht="15" customHeight="1">
      <c r="A342" s="18"/>
      <c r="D342" s="135"/>
      <c r="E342" s="76"/>
      <c r="F342" s="20"/>
      <c r="G342" s="20"/>
      <c r="H342" s="20"/>
      <c r="I342" s="21"/>
      <c r="J342" s="21"/>
      <c r="K342" s="21"/>
      <c r="L342" s="21"/>
      <c r="M342" s="21"/>
      <c r="N342" s="20"/>
      <c r="O342" s="20"/>
      <c r="P342" s="20"/>
      <c r="Q342" s="21"/>
      <c r="R342" s="21"/>
      <c r="S342" s="21"/>
      <c r="T342" s="21"/>
      <c r="X342" s="1"/>
      <c r="Y342" s="1"/>
      <c r="Z342" s="1"/>
    </row>
    <row r="343" spans="1:26" s="4" customFormat="1" ht="15" customHeight="1">
      <c r="A343" s="18"/>
      <c r="D343" s="135"/>
      <c r="E343" s="76"/>
      <c r="F343" s="20"/>
      <c r="G343" s="20"/>
      <c r="H343" s="20"/>
      <c r="I343" s="21"/>
      <c r="J343" s="21"/>
      <c r="K343" s="21"/>
      <c r="L343" s="21"/>
      <c r="M343" s="21"/>
      <c r="N343" s="20"/>
      <c r="O343" s="20"/>
      <c r="P343" s="20"/>
      <c r="Q343" s="21"/>
      <c r="R343" s="21"/>
      <c r="S343" s="21"/>
      <c r="T343" s="21"/>
      <c r="X343" s="1"/>
      <c r="Y343" s="1"/>
      <c r="Z343" s="1"/>
    </row>
    <row r="344" spans="1:26" s="4" customFormat="1" ht="15" customHeight="1">
      <c r="A344" s="18"/>
      <c r="D344" s="135"/>
      <c r="E344" s="76"/>
      <c r="F344" s="20"/>
      <c r="G344" s="20"/>
      <c r="H344" s="20"/>
      <c r="I344" s="21"/>
      <c r="J344" s="21"/>
      <c r="K344" s="21"/>
      <c r="L344" s="21"/>
      <c r="M344" s="21"/>
      <c r="N344" s="20"/>
      <c r="O344" s="20"/>
      <c r="P344" s="20"/>
      <c r="Q344" s="21"/>
      <c r="R344" s="21"/>
      <c r="S344" s="21"/>
      <c r="T344" s="21"/>
      <c r="X344" s="1"/>
      <c r="Y344" s="1"/>
      <c r="Z344" s="1"/>
    </row>
    <row r="345" spans="1:26" s="4" customFormat="1" ht="15" customHeight="1">
      <c r="A345" s="18"/>
      <c r="D345" s="135"/>
      <c r="E345" s="76"/>
      <c r="F345" s="20"/>
      <c r="G345" s="20"/>
      <c r="H345" s="20"/>
      <c r="I345" s="21"/>
      <c r="J345" s="21"/>
      <c r="K345" s="21"/>
      <c r="L345" s="21"/>
      <c r="M345" s="21"/>
      <c r="N345" s="20"/>
      <c r="O345" s="20"/>
      <c r="P345" s="20"/>
      <c r="Q345" s="21"/>
      <c r="R345" s="21"/>
      <c r="S345" s="21"/>
      <c r="T345" s="21"/>
      <c r="X345" s="1"/>
      <c r="Y345" s="1"/>
      <c r="Z345" s="1"/>
    </row>
    <row r="346" spans="1:26" s="4" customFormat="1" ht="15" customHeight="1">
      <c r="A346" s="18"/>
      <c r="D346" s="135"/>
      <c r="E346" s="76"/>
      <c r="F346" s="20"/>
      <c r="G346" s="20"/>
      <c r="H346" s="20"/>
      <c r="I346" s="21"/>
      <c r="J346" s="21"/>
      <c r="K346" s="21"/>
      <c r="L346" s="21"/>
      <c r="M346" s="21"/>
      <c r="N346" s="20"/>
      <c r="O346" s="20"/>
      <c r="P346" s="20"/>
      <c r="Q346" s="21"/>
      <c r="R346" s="21"/>
      <c r="S346" s="21"/>
      <c r="T346" s="21"/>
      <c r="X346" s="1"/>
      <c r="Y346" s="1"/>
      <c r="Z346" s="1"/>
    </row>
    <row r="347" spans="1:26" s="4" customFormat="1" ht="15" customHeight="1">
      <c r="A347" s="18"/>
      <c r="D347" s="135"/>
      <c r="E347" s="76"/>
      <c r="F347" s="20"/>
      <c r="G347" s="20"/>
      <c r="H347" s="20"/>
      <c r="I347" s="21"/>
      <c r="J347" s="21"/>
      <c r="K347" s="21"/>
      <c r="L347" s="21"/>
      <c r="M347" s="21"/>
      <c r="N347" s="20"/>
      <c r="O347" s="20"/>
      <c r="P347" s="20"/>
      <c r="Q347" s="21"/>
      <c r="R347" s="21"/>
      <c r="S347" s="21"/>
      <c r="T347" s="21"/>
      <c r="X347" s="1"/>
      <c r="Y347" s="1"/>
      <c r="Z347" s="1"/>
    </row>
    <row r="348" spans="1:26" s="4" customFormat="1" ht="15" customHeight="1">
      <c r="A348" s="18"/>
      <c r="D348" s="135"/>
      <c r="E348" s="76"/>
      <c r="F348" s="20"/>
      <c r="G348" s="20"/>
      <c r="H348" s="20"/>
      <c r="I348" s="21"/>
      <c r="J348" s="21"/>
      <c r="K348" s="21"/>
      <c r="L348" s="21"/>
      <c r="M348" s="21"/>
      <c r="N348" s="20"/>
      <c r="O348" s="20"/>
      <c r="P348" s="20"/>
      <c r="Q348" s="21"/>
      <c r="R348" s="21"/>
      <c r="S348" s="21"/>
      <c r="T348" s="21"/>
      <c r="X348" s="1"/>
      <c r="Y348" s="1"/>
      <c r="Z348" s="1"/>
    </row>
    <row r="349" spans="1:26" s="4" customFormat="1" ht="15" customHeight="1">
      <c r="A349" s="18"/>
      <c r="D349" s="135"/>
      <c r="E349" s="76"/>
      <c r="F349" s="20"/>
      <c r="G349" s="20"/>
      <c r="H349" s="20"/>
      <c r="I349" s="21"/>
      <c r="J349" s="21"/>
      <c r="K349" s="21"/>
      <c r="L349" s="21"/>
      <c r="M349" s="21"/>
      <c r="N349" s="20"/>
      <c r="O349" s="20"/>
      <c r="P349" s="20"/>
      <c r="Q349" s="21"/>
      <c r="R349" s="21"/>
      <c r="S349" s="21"/>
      <c r="T349" s="21"/>
      <c r="X349" s="1"/>
      <c r="Y349" s="1"/>
      <c r="Z349" s="1"/>
    </row>
    <row r="350" spans="1:26" s="4" customFormat="1" ht="15" customHeight="1">
      <c r="A350" s="18"/>
      <c r="D350" s="135"/>
      <c r="E350" s="76"/>
      <c r="F350" s="20"/>
      <c r="G350" s="20"/>
      <c r="H350" s="20"/>
      <c r="I350" s="21"/>
      <c r="J350" s="21"/>
      <c r="K350" s="21"/>
      <c r="L350" s="21"/>
      <c r="M350" s="21"/>
      <c r="N350" s="20"/>
      <c r="O350" s="20"/>
      <c r="P350" s="20"/>
      <c r="Q350" s="21"/>
      <c r="R350" s="21"/>
      <c r="S350" s="21"/>
      <c r="T350" s="21"/>
      <c r="X350" s="1"/>
      <c r="Y350" s="1"/>
      <c r="Z350" s="1"/>
    </row>
    <row r="351" spans="1:26" s="4" customFormat="1" ht="15" customHeight="1">
      <c r="A351" s="18"/>
      <c r="D351" s="135"/>
      <c r="E351" s="76"/>
      <c r="F351" s="20"/>
      <c r="G351" s="20"/>
      <c r="H351" s="20"/>
      <c r="I351" s="21"/>
      <c r="J351" s="21"/>
      <c r="K351" s="21"/>
      <c r="L351" s="21"/>
      <c r="M351" s="21"/>
      <c r="N351" s="20"/>
      <c r="O351" s="20"/>
      <c r="P351" s="20"/>
      <c r="Q351" s="21"/>
      <c r="R351" s="21"/>
      <c r="S351" s="21"/>
      <c r="T351" s="21"/>
      <c r="X351" s="1"/>
      <c r="Y351" s="1"/>
      <c r="Z351" s="1"/>
    </row>
    <row r="352" spans="1:26" s="4" customFormat="1" ht="15" customHeight="1">
      <c r="A352" s="18"/>
      <c r="D352" s="135"/>
      <c r="E352" s="76"/>
      <c r="F352" s="20"/>
      <c r="G352" s="20"/>
      <c r="H352" s="20"/>
      <c r="I352" s="21"/>
      <c r="J352" s="21"/>
      <c r="K352" s="21"/>
      <c r="L352" s="21"/>
      <c r="M352" s="21"/>
      <c r="N352" s="20"/>
      <c r="O352" s="20"/>
      <c r="P352" s="20"/>
      <c r="Q352" s="21"/>
      <c r="R352" s="21"/>
      <c r="S352" s="21"/>
      <c r="T352" s="21"/>
      <c r="X352" s="1"/>
      <c r="Y352" s="1"/>
      <c r="Z352" s="1"/>
    </row>
    <row r="353" spans="1:26" s="4" customFormat="1" ht="15" customHeight="1">
      <c r="A353" s="18"/>
      <c r="D353" s="135"/>
      <c r="E353" s="76"/>
      <c r="F353" s="20"/>
      <c r="G353" s="20"/>
      <c r="H353" s="20"/>
      <c r="I353" s="21"/>
      <c r="J353" s="21"/>
      <c r="K353" s="21"/>
      <c r="L353" s="21"/>
      <c r="M353" s="21"/>
      <c r="N353" s="20"/>
      <c r="O353" s="20"/>
      <c r="P353" s="20"/>
      <c r="Q353" s="21"/>
      <c r="R353" s="21"/>
      <c r="S353" s="21"/>
      <c r="T353" s="21"/>
      <c r="X353" s="1"/>
      <c r="Y353" s="1"/>
      <c r="Z353" s="1"/>
    </row>
    <row r="354" spans="1:26" s="4" customFormat="1" ht="15" customHeight="1">
      <c r="A354" s="18"/>
      <c r="D354" s="135"/>
      <c r="E354" s="76"/>
      <c r="F354" s="20"/>
      <c r="G354" s="20"/>
      <c r="H354" s="20"/>
      <c r="I354" s="21"/>
      <c r="J354" s="21"/>
      <c r="K354" s="21"/>
      <c r="L354" s="21"/>
      <c r="M354" s="21"/>
      <c r="N354" s="20"/>
      <c r="O354" s="20"/>
      <c r="P354" s="20"/>
      <c r="Q354" s="21"/>
      <c r="R354" s="21"/>
      <c r="S354" s="21"/>
      <c r="T354" s="21"/>
      <c r="X354" s="1"/>
      <c r="Y354" s="1"/>
      <c r="Z354" s="1"/>
    </row>
    <row r="355" spans="1:26" s="4" customFormat="1" ht="15" customHeight="1">
      <c r="A355" s="18"/>
      <c r="D355" s="135"/>
      <c r="E355" s="76"/>
      <c r="F355" s="20"/>
      <c r="G355" s="20"/>
      <c r="H355" s="20"/>
      <c r="I355" s="21"/>
      <c r="J355" s="21"/>
      <c r="K355" s="21"/>
      <c r="L355" s="21"/>
      <c r="M355" s="21"/>
      <c r="N355" s="20"/>
      <c r="O355" s="20"/>
      <c r="P355" s="20"/>
      <c r="Q355" s="21"/>
      <c r="R355" s="21"/>
      <c r="S355" s="21"/>
      <c r="T355" s="21"/>
      <c r="X355" s="1"/>
      <c r="Y355" s="1"/>
      <c r="Z355" s="1"/>
    </row>
    <row r="356" spans="1:26" s="4" customFormat="1" ht="15" customHeight="1">
      <c r="A356" s="18"/>
      <c r="D356" s="135"/>
      <c r="E356" s="76"/>
      <c r="F356" s="20"/>
      <c r="G356" s="20"/>
      <c r="H356" s="20"/>
      <c r="I356" s="21"/>
      <c r="J356" s="21"/>
      <c r="K356" s="21"/>
      <c r="L356" s="21"/>
      <c r="M356" s="21"/>
      <c r="N356" s="20"/>
      <c r="O356" s="20"/>
      <c r="P356" s="20"/>
      <c r="Q356" s="21"/>
      <c r="R356" s="21"/>
      <c r="S356" s="21"/>
      <c r="T356" s="21"/>
      <c r="X356" s="1"/>
      <c r="Y356" s="1"/>
      <c r="Z356" s="1"/>
    </row>
    <row r="357" spans="1:26" s="4" customFormat="1" ht="15" customHeight="1">
      <c r="A357" s="18"/>
      <c r="D357" s="135"/>
      <c r="E357" s="76"/>
      <c r="F357" s="20"/>
      <c r="G357" s="20"/>
      <c r="H357" s="20"/>
      <c r="I357" s="21"/>
      <c r="J357" s="21"/>
      <c r="K357" s="21"/>
      <c r="L357" s="21"/>
      <c r="M357" s="21"/>
      <c r="N357" s="20"/>
      <c r="O357" s="20"/>
      <c r="P357" s="20"/>
      <c r="Q357" s="21"/>
      <c r="R357" s="21"/>
      <c r="S357" s="21"/>
      <c r="T357" s="21"/>
      <c r="X357" s="1"/>
      <c r="Y357" s="1"/>
      <c r="Z357" s="1"/>
    </row>
    <row r="358" spans="1:26" s="4" customFormat="1" ht="15" customHeight="1">
      <c r="A358" s="18"/>
      <c r="D358" s="135"/>
      <c r="E358" s="76"/>
      <c r="F358" s="20"/>
      <c r="G358" s="20"/>
      <c r="H358" s="20"/>
      <c r="I358" s="21"/>
      <c r="J358" s="21"/>
      <c r="K358" s="21"/>
      <c r="L358" s="21"/>
      <c r="M358" s="21"/>
      <c r="N358" s="20"/>
      <c r="O358" s="20"/>
      <c r="P358" s="20"/>
      <c r="Q358" s="21"/>
      <c r="R358" s="21"/>
      <c r="S358" s="21"/>
      <c r="T358" s="21"/>
      <c r="X358" s="1"/>
      <c r="Y358" s="1"/>
      <c r="Z358" s="1"/>
    </row>
    <row r="359" spans="1:26" s="4" customFormat="1" ht="15" customHeight="1">
      <c r="A359" s="18"/>
      <c r="D359" s="135"/>
      <c r="E359" s="76"/>
      <c r="F359" s="20"/>
      <c r="G359" s="20"/>
      <c r="H359" s="20"/>
      <c r="I359" s="21"/>
      <c r="J359" s="21"/>
      <c r="K359" s="21"/>
      <c r="L359" s="21"/>
      <c r="M359" s="21"/>
      <c r="N359" s="20"/>
      <c r="O359" s="20"/>
      <c r="P359" s="20"/>
      <c r="Q359" s="21"/>
      <c r="R359" s="21"/>
      <c r="S359" s="21"/>
      <c r="T359" s="21"/>
      <c r="X359" s="1"/>
      <c r="Y359" s="1"/>
      <c r="Z359" s="1"/>
    </row>
    <row r="360" spans="1:26" s="4" customFormat="1" ht="15" customHeight="1">
      <c r="A360" s="18"/>
      <c r="D360" s="135"/>
      <c r="E360" s="76"/>
      <c r="F360" s="20"/>
      <c r="G360" s="20"/>
      <c r="H360" s="20"/>
      <c r="I360" s="21"/>
      <c r="J360" s="21"/>
      <c r="K360" s="21"/>
      <c r="L360" s="21"/>
      <c r="M360" s="21"/>
      <c r="N360" s="20"/>
      <c r="O360" s="20"/>
      <c r="P360" s="20"/>
      <c r="Q360" s="21"/>
      <c r="R360" s="21"/>
      <c r="S360" s="21"/>
      <c r="T360" s="21"/>
      <c r="X360" s="1"/>
      <c r="Y360" s="1"/>
      <c r="Z360" s="1"/>
    </row>
    <row r="361" spans="1:26" s="4" customFormat="1" ht="15" customHeight="1">
      <c r="A361" s="18"/>
      <c r="D361" s="135"/>
      <c r="E361" s="76"/>
      <c r="F361" s="20"/>
      <c r="G361" s="20"/>
      <c r="H361" s="20"/>
      <c r="I361" s="21"/>
      <c r="J361" s="21"/>
      <c r="K361" s="21"/>
      <c r="L361" s="21"/>
      <c r="M361" s="21"/>
      <c r="N361" s="20"/>
      <c r="O361" s="20"/>
      <c r="P361" s="20"/>
      <c r="Q361" s="21"/>
      <c r="R361" s="21"/>
      <c r="S361" s="21"/>
      <c r="T361" s="21"/>
      <c r="X361" s="1"/>
      <c r="Y361" s="1"/>
      <c r="Z361" s="1"/>
    </row>
    <row r="362" spans="1:26" s="4" customFormat="1" ht="15" customHeight="1">
      <c r="A362" s="18"/>
      <c r="D362" s="135"/>
      <c r="E362" s="76"/>
      <c r="F362" s="20"/>
      <c r="G362" s="20"/>
      <c r="H362" s="20"/>
      <c r="I362" s="21"/>
      <c r="J362" s="21"/>
      <c r="K362" s="21"/>
      <c r="L362" s="21"/>
      <c r="M362" s="21"/>
      <c r="N362" s="20"/>
      <c r="O362" s="20"/>
      <c r="P362" s="20"/>
      <c r="Q362" s="21"/>
      <c r="R362" s="21"/>
      <c r="S362" s="21"/>
      <c r="T362" s="21"/>
      <c r="X362" s="1"/>
      <c r="Y362" s="1"/>
      <c r="Z362" s="1"/>
    </row>
    <row r="363" spans="1:26" s="4" customFormat="1" ht="15" customHeight="1">
      <c r="A363" s="18"/>
      <c r="D363" s="135"/>
      <c r="E363" s="76"/>
      <c r="F363" s="20"/>
      <c r="G363" s="20"/>
      <c r="H363" s="20"/>
      <c r="I363" s="21"/>
      <c r="J363" s="21"/>
      <c r="K363" s="21"/>
      <c r="L363" s="21"/>
      <c r="M363" s="21"/>
      <c r="N363" s="20"/>
      <c r="O363" s="20"/>
      <c r="P363" s="20"/>
      <c r="Q363" s="21"/>
      <c r="R363" s="21"/>
      <c r="S363" s="21"/>
      <c r="T363" s="21"/>
      <c r="X363" s="1"/>
      <c r="Y363" s="1"/>
      <c r="Z363" s="1"/>
    </row>
    <row r="364" spans="1:26" s="4" customFormat="1" ht="15" customHeight="1">
      <c r="A364" s="18"/>
      <c r="D364" s="135"/>
      <c r="E364" s="76"/>
      <c r="F364" s="20"/>
      <c r="G364" s="20"/>
      <c r="H364" s="20"/>
      <c r="I364" s="21"/>
      <c r="J364" s="21"/>
      <c r="K364" s="21"/>
      <c r="L364" s="21"/>
      <c r="M364" s="21"/>
      <c r="N364" s="20"/>
      <c r="O364" s="20"/>
      <c r="P364" s="20"/>
      <c r="Q364" s="21"/>
      <c r="R364" s="21"/>
      <c r="S364" s="21"/>
      <c r="T364" s="21"/>
      <c r="X364" s="1"/>
      <c r="Y364" s="1"/>
      <c r="Z364" s="1"/>
    </row>
    <row r="365" spans="1:26" s="4" customFormat="1" ht="15" customHeight="1">
      <c r="A365" s="18"/>
      <c r="D365" s="135"/>
      <c r="E365" s="76"/>
      <c r="F365" s="20"/>
      <c r="G365" s="20"/>
      <c r="H365" s="20"/>
      <c r="I365" s="21"/>
      <c r="J365" s="21"/>
      <c r="K365" s="21"/>
      <c r="L365" s="21"/>
      <c r="M365" s="21"/>
      <c r="N365" s="20"/>
      <c r="O365" s="20"/>
      <c r="P365" s="20"/>
      <c r="Q365" s="21"/>
      <c r="R365" s="21"/>
      <c r="S365" s="21"/>
      <c r="T365" s="21"/>
      <c r="X365" s="1"/>
      <c r="Y365" s="1"/>
      <c r="Z365" s="1"/>
    </row>
    <row r="366" spans="1:26" s="4" customFormat="1" ht="15" customHeight="1">
      <c r="A366" s="18"/>
      <c r="D366" s="135"/>
      <c r="E366" s="76"/>
      <c r="F366" s="20"/>
      <c r="G366" s="20"/>
      <c r="H366" s="20"/>
      <c r="I366" s="21"/>
      <c r="J366" s="21"/>
      <c r="K366" s="21"/>
      <c r="L366" s="21"/>
      <c r="M366" s="21"/>
      <c r="N366" s="20"/>
      <c r="O366" s="20"/>
      <c r="P366" s="20"/>
      <c r="Q366" s="21"/>
      <c r="R366" s="21"/>
      <c r="S366" s="21"/>
      <c r="T366" s="21"/>
      <c r="X366" s="1"/>
      <c r="Y366" s="1"/>
      <c r="Z366" s="1"/>
    </row>
    <row r="367" spans="1:26" s="4" customFormat="1" ht="15" customHeight="1">
      <c r="A367" s="18"/>
      <c r="D367" s="135"/>
      <c r="E367" s="76"/>
      <c r="F367" s="20"/>
      <c r="G367" s="20"/>
      <c r="H367" s="20"/>
      <c r="I367" s="21"/>
      <c r="J367" s="21"/>
      <c r="K367" s="21"/>
      <c r="L367" s="21"/>
      <c r="M367" s="21"/>
      <c r="N367" s="20"/>
      <c r="O367" s="20"/>
      <c r="P367" s="20"/>
      <c r="Q367" s="21"/>
      <c r="R367" s="21"/>
      <c r="S367" s="21"/>
      <c r="T367" s="21"/>
      <c r="X367" s="1"/>
      <c r="Y367" s="1"/>
      <c r="Z367" s="1"/>
    </row>
    <row r="368" spans="1:26" s="4" customFormat="1" ht="15" customHeight="1">
      <c r="A368" s="18"/>
      <c r="D368" s="135"/>
      <c r="E368" s="76"/>
      <c r="F368" s="20"/>
      <c r="G368" s="20"/>
      <c r="H368" s="20"/>
      <c r="I368" s="21"/>
      <c r="J368" s="21"/>
      <c r="K368" s="21"/>
      <c r="L368" s="21"/>
      <c r="M368" s="21"/>
      <c r="N368" s="20"/>
      <c r="O368" s="20"/>
      <c r="P368" s="20"/>
      <c r="Q368" s="21"/>
      <c r="R368" s="21"/>
      <c r="S368" s="21"/>
      <c r="T368" s="21"/>
      <c r="X368" s="1"/>
      <c r="Y368" s="1"/>
      <c r="Z368" s="1"/>
    </row>
    <row r="369" spans="1:26" s="4" customFormat="1" ht="15" customHeight="1">
      <c r="A369" s="18"/>
      <c r="D369" s="135"/>
      <c r="E369" s="76"/>
      <c r="F369" s="20"/>
      <c r="G369" s="20"/>
      <c r="H369" s="20"/>
      <c r="I369" s="21"/>
      <c r="J369" s="21"/>
      <c r="K369" s="21"/>
      <c r="L369" s="21"/>
      <c r="M369" s="21"/>
      <c r="N369" s="20"/>
      <c r="O369" s="20"/>
      <c r="P369" s="20"/>
      <c r="Q369" s="21"/>
      <c r="R369" s="21"/>
      <c r="S369" s="21"/>
      <c r="T369" s="21"/>
      <c r="X369" s="1"/>
      <c r="Y369" s="1"/>
      <c r="Z369" s="1"/>
    </row>
    <row r="370" spans="1:26" s="4" customFormat="1" ht="15" customHeight="1">
      <c r="A370" s="18"/>
      <c r="D370" s="135"/>
      <c r="E370" s="76"/>
      <c r="F370" s="20"/>
      <c r="G370" s="20"/>
      <c r="H370" s="20"/>
      <c r="I370" s="21"/>
      <c r="J370" s="21"/>
      <c r="K370" s="21"/>
      <c r="L370" s="21"/>
      <c r="M370" s="21"/>
      <c r="N370" s="20"/>
      <c r="O370" s="20"/>
      <c r="P370" s="20"/>
      <c r="Q370" s="21"/>
      <c r="R370" s="21"/>
      <c r="S370" s="21"/>
      <c r="T370" s="21"/>
      <c r="X370" s="1"/>
      <c r="Y370" s="1"/>
      <c r="Z370" s="1"/>
    </row>
    <row r="371" spans="1:26" s="4" customFormat="1" ht="15" customHeight="1">
      <c r="A371" s="18"/>
      <c r="D371" s="135"/>
      <c r="E371" s="76"/>
      <c r="F371" s="20"/>
      <c r="G371" s="20"/>
      <c r="H371" s="20"/>
      <c r="I371" s="21"/>
      <c r="J371" s="21"/>
      <c r="K371" s="21"/>
      <c r="L371" s="21"/>
      <c r="M371" s="21"/>
      <c r="N371" s="20"/>
      <c r="O371" s="20"/>
      <c r="P371" s="20"/>
      <c r="Q371" s="21"/>
      <c r="R371" s="21"/>
      <c r="S371" s="21"/>
      <c r="T371" s="21"/>
      <c r="X371" s="1"/>
      <c r="Y371" s="1"/>
      <c r="Z371" s="1"/>
    </row>
    <row r="372" spans="1:26" s="4" customFormat="1" ht="15" customHeight="1">
      <c r="A372" s="18"/>
      <c r="D372" s="135"/>
      <c r="E372" s="76"/>
      <c r="F372" s="20"/>
      <c r="G372" s="20"/>
      <c r="H372" s="20"/>
      <c r="I372" s="21"/>
      <c r="J372" s="21"/>
      <c r="K372" s="21"/>
      <c r="L372" s="21"/>
      <c r="M372" s="21"/>
      <c r="N372" s="20"/>
      <c r="O372" s="20"/>
      <c r="P372" s="20"/>
      <c r="Q372" s="21"/>
      <c r="R372" s="21"/>
      <c r="S372" s="21"/>
      <c r="T372" s="21"/>
      <c r="X372" s="1"/>
      <c r="Y372" s="1"/>
      <c r="Z372" s="1"/>
    </row>
    <row r="373" spans="1:26" s="4" customFormat="1" ht="15" customHeight="1">
      <c r="A373" s="18"/>
      <c r="D373" s="135"/>
      <c r="E373" s="76"/>
      <c r="F373" s="20"/>
      <c r="G373" s="20"/>
      <c r="H373" s="20"/>
      <c r="I373" s="21"/>
      <c r="J373" s="21"/>
      <c r="K373" s="21"/>
      <c r="L373" s="21"/>
      <c r="M373" s="21"/>
      <c r="N373" s="20"/>
      <c r="O373" s="20"/>
      <c r="P373" s="20"/>
      <c r="Q373" s="21"/>
      <c r="R373" s="21"/>
      <c r="S373" s="21"/>
      <c r="T373" s="21"/>
      <c r="X373" s="1"/>
      <c r="Y373" s="1"/>
      <c r="Z373" s="1"/>
    </row>
    <row r="374" spans="1:26" s="4" customFormat="1" ht="15" customHeight="1">
      <c r="A374" s="18"/>
      <c r="D374" s="135"/>
      <c r="E374" s="76"/>
      <c r="F374" s="20"/>
      <c r="G374" s="20"/>
      <c r="H374" s="20"/>
      <c r="I374" s="21"/>
      <c r="J374" s="21"/>
      <c r="K374" s="21"/>
      <c r="L374" s="21"/>
      <c r="M374" s="21"/>
      <c r="N374" s="20"/>
      <c r="O374" s="20"/>
      <c r="P374" s="20"/>
      <c r="Q374" s="21"/>
      <c r="R374" s="21"/>
      <c r="S374" s="21"/>
      <c r="T374" s="21"/>
      <c r="X374" s="1"/>
      <c r="Y374" s="1"/>
      <c r="Z374" s="1"/>
    </row>
    <row r="375" spans="1:26" s="4" customFormat="1" ht="15" customHeight="1">
      <c r="A375" s="18"/>
      <c r="D375" s="135"/>
      <c r="E375" s="76"/>
      <c r="F375" s="20"/>
      <c r="G375" s="20"/>
      <c r="H375" s="20"/>
      <c r="I375" s="21"/>
      <c r="J375" s="21"/>
      <c r="K375" s="21"/>
      <c r="L375" s="21"/>
      <c r="M375" s="21"/>
      <c r="N375" s="20"/>
      <c r="O375" s="20"/>
      <c r="P375" s="20"/>
      <c r="Q375" s="21"/>
      <c r="R375" s="21"/>
      <c r="S375" s="21"/>
      <c r="T375" s="21"/>
      <c r="X375" s="1"/>
      <c r="Y375" s="1"/>
      <c r="Z375" s="1"/>
    </row>
    <row r="376" spans="1:26" s="4" customFormat="1" ht="15" customHeight="1">
      <c r="A376" s="18"/>
      <c r="D376" s="135"/>
      <c r="E376" s="76"/>
      <c r="F376" s="20"/>
      <c r="G376" s="20"/>
      <c r="H376" s="20"/>
      <c r="I376" s="21"/>
      <c r="J376" s="21"/>
      <c r="K376" s="21"/>
      <c r="L376" s="21"/>
      <c r="M376" s="21"/>
      <c r="N376" s="20"/>
      <c r="O376" s="20"/>
      <c r="P376" s="20"/>
      <c r="Q376" s="21"/>
      <c r="R376" s="21"/>
      <c r="S376" s="21"/>
      <c r="T376" s="21"/>
      <c r="X376" s="1"/>
      <c r="Y376" s="1"/>
      <c r="Z376" s="1"/>
    </row>
    <row r="377" spans="1:26" s="4" customFormat="1" ht="15" customHeight="1">
      <c r="A377" s="18"/>
      <c r="D377" s="135"/>
      <c r="E377" s="76"/>
      <c r="F377" s="20"/>
      <c r="G377" s="20"/>
      <c r="H377" s="20"/>
      <c r="I377" s="21"/>
      <c r="J377" s="21"/>
      <c r="K377" s="21"/>
      <c r="L377" s="21"/>
      <c r="M377" s="21"/>
      <c r="N377" s="20"/>
      <c r="O377" s="20"/>
      <c r="P377" s="20"/>
      <c r="Q377" s="21"/>
      <c r="R377" s="21"/>
      <c r="S377" s="21"/>
      <c r="T377" s="21"/>
      <c r="X377" s="1"/>
      <c r="Y377" s="1"/>
      <c r="Z377" s="1"/>
    </row>
    <row r="378" spans="1:26" s="4" customFormat="1" ht="15" customHeight="1">
      <c r="A378" s="18"/>
      <c r="D378" s="135"/>
      <c r="E378" s="76"/>
      <c r="F378" s="20"/>
      <c r="G378" s="20"/>
      <c r="H378" s="20"/>
      <c r="I378" s="21"/>
      <c r="J378" s="21"/>
      <c r="K378" s="21"/>
      <c r="L378" s="21"/>
      <c r="M378" s="21"/>
      <c r="N378" s="20"/>
      <c r="O378" s="20"/>
      <c r="P378" s="20"/>
      <c r="Q378" s="21"/>
      <c r="R378" s="21"/>
      <c r="S378" s="21"/>
      <c r="T378" s="21"/>
      <c r="X378" s="1"/>
      <c r="Y378" s="1"/>
      <c r="Z378" s="1"/>
    </row>
    <row r="379" spans="1:26" s="4" customFormat="1" ht="15" customHeight="1">
      <c r="A379" s="18"/>
      <c r="D379" s="135"/>
      <c r="E379" s="76"/>
      <c r="F379" s="20"/>
      <c r="G379" s="20"/>
      <c r="H379" s="20"/>
      <c r="I379" s="21"/>
      <c r="J379" s="21"/>
      <c r="K379" s="21"/>
      <c r="L379" s="21"/>
      <c r="M379" s="21"/>
      <c r="N379" s="20"/>
      <c r="O379" s="20"/>
      <c r="P379" s="20"/>
      <c r="Q379" s="21"/>
      <c r="R379" s="21"/>
      <c r="S379" s="21"/>
      <c r="T379" s="21"/>
      <c r="X379" s="1"/>
      <c r="Y379" s="1"/>
      <c r="Z379" s="1"/>
    </row>
    <row r="380" spans="1:26" s="4" customFormat="1" ht="15" customHeight="1">
      <c r="A380" s="18"/>
      <c r="D380" s="135"/>
      <c r="E380" s="76"/>
      <c r="F380" s="20"/>
      <c r="G380" s="20"/>
      <c r="H380" s="20"/>
      <c r="I380" s="21"/>
      <c r="J380" s="21"/>
      <c r="K380" s="21"/>
      <c r="L380" s="21"/>
      <c r="M380" s="21"/>
      <c r="N380" s="20"/>
      <c r="O380" s="20"/>
      <c r="P380" s="20"/>
      <c r="Q380" s="21"/>
      <c r="R380" s="21"/>
      <c r="S380" s="21"/>
      <c r="T380" s="21"/>
      <c r="X380" s="1"/>
      <c r="Y380" s="1"/>
      <c r="Z380" s="1"/>
    </row>
    <row r="381" spans="1:26" s="4" customFormat="1" ht="15" customHeight="1">
      <c r="A381" s="18"/>
      <c r="D381" s="135"/>
      <c r="E381" s="76"/>
      <c r="F381" s="20"/>
      <c r="G381" s="20"/>
      <c r="H381" s="20"/>
      <c r="I381" s="21"/>
      <c r="J381" s="21"/>
      <c r="K381" s="21"/>
      <c r="L381" s="21"/>
      <c r="M381" s="21"/>
      <c r="N381" s="20"/>
      <c r="O381" s="20"/>
      <c r="P381" s="20"/>
      <c r="Q381" s="21"/>
      <c r="R381" s="21"/>
      <c r="S381" s="21"/>
      <c r="T381" s="21"/>
      <c r="X381" s="1"/>
      <c r="Y381" s="1"/>
      <c r="Z381" s="1"/>
    </row>
    <row r="382" spans="1:26" s="4" customFormat="1" ht="15" customHeight="1">
      <c r="A382" s="18"/>
      <c r="D382" s="135"/>
      <c r="E382" s="76"/>
      <c r="F382" s="20"/>
      <c r="G382" s="20"/>
      <c r="H382" s="20"/>
      <c r="I382" s="21"/>
      <c r="J382" s="21"/>
      <c r="K382" s="21"/>
      <c r="L382" s="21"/>
      <c r="M382" s="21"/>
      <c r="N382" s="20"/>
      <c r="O382" s="20"/>
      <c r="P382" s="20"/>
      <c r="Q382" s="21"/>
      <c r="R382" s="21"/>
      <c r="S382" s="21"/>
      <c r="T382" s="21"/>
      <c r="X382" s="1"/>
      <c r="Y382" s="1"/>
      <c r="Z382" s="1"/>
    </row>
    <row r="383" spans="1:26" s="4" customFormat="1" ht="15" customHeight="1">
      <c r="A383" s="18"/>
      <c r="D383" s="135"/>
      <c r="E383" s="76"/>
      <c r="F383" s="20"/>
      <c r="G383" s="20"/>
      <c r="H383" s="20"/>
      <c r="I383" s="21"/>
      <c r="J383" s="21"/>
      <c r="K383" s="21"/>
      <c r="L383" s="21"/>
      <c r="M383" s="21"/>
      <c r="N383" s="20"/>
      <c r="O383" s="20"/>
      <c r="P383" s="20"/>
      <c r="Q383" s="21"/>
      <c r="R383" s="21"/>
      <c r="S383" s="21"/>
      <c r="T383" s="21"/>
      <c r="X383" s="1"/>
      <c r="Y383" s="1"/>
      <c r="Z383" s="1"/>
    </row>
    <row r="384" spans="1:26" s="4" customFormat="1" ht="15" customHeight="1">
      <c r="A384" s="18"/>
      <c r="D384" s="135"/>
      <c r="E384" s="76"/>
      <c r="F384" s="20"/>
      <c r="G384" s="20"/>
      <c r="H384" s="20"/>
      <c r="I384" s="21"/>
      <c r="J384" s="21"/>
      <c r="K384" s="21"/>
      <c r="L384" s="21"/>
      <c r="M384" s="21"/>
      <c r="N384" s="20"/>
      <c r="O384" s="20"/>
      <c r="P384" s="20"/>
      <c r="Q384" s="21"/>
      <c r="R384" s="21"/>
      <c r="S384" s="21"/>
      <c r="T384" s="21"/>
      <c r="X384" s="1"/>
      <c r="Y384" s="1"/>
      <c r="Z384" s="1"/>
    </row>
    <row r="385" spans="1:26" s="4" customFormat="1" ht="15" customHeight="1">
      <c r="A385" s="18"/>
      <c r="D385" s="135"/>
      <c r="E385" s="76"/>
      <c r="F385" s="20"/>
      <c r="G385" s="20"/>
      <c r="H385" s="20"/>
      <c r="I385" s="21"/>
      <c r="J385" s="21"/>
      <c r="K385" s="21"/>
      <c r="L385" s="21"/>
      <c r="M385" s="21"/>
      <c r="N385" s="20"/>
      <c r="O385" s="20"/>
      <c r="P385" s="20"/>
      <c r="Q385" s="21"/>
      <c r="R385" s="21"/>
      <c r="S385" s="21"/>
      <c r="T385" s="21"/>
      <c r="X385" s="1"/>
      <c r="Y385" s="1"/>
      <c r="Z385" s="1"/>
    </row>
    <row r="386" spans="1:26" s="4" customFormat="1" ht="15" customHeight="1">
      <c r="A386" s="18"/>
      <c r="D386" s="135"/>
      <c r="E386" s="76"/>
      <c r="F386" s="20"/>
      <c r="G386" s="20"/>
      <c r="H386" s="20"/>
      <c r="I386" s="21"/>
      <c r="J386" s="21"/>
      <c r="K386" s="21"/>
      <c r="L386" s="21"/>
      <c r="M386" s="21"/>
      <c r="N386" s="20"/>
      <c r="O386" s="20"/>
      <c r="P386" s="20"/>
      <c r="Q386" s="21"/>
      <c r="R386" s="21"/>
      <c r="S386" s="21"/>
      <c r="T386" s="21"/>
      <c r="X386" s="1"/>
      <c r="Y386" s="1"/>
      <c r="Z386" s="1"/>
    </row>
    <row r="387" spans="1:26" s="4" customFormat="1" ht="15" customHeight="1">
      <c r="A387" s="18"/>
      <c r="D387" s="135"/>
      <c r="E387" s="76"/>
      <c r="F387" s="20"/>
      <c r="G387" s="20"/>
      <c r="H387" s="20"/>
      <c r="I387" s="21"/>
      <c r="J387" s="21"/>
      <c r="K387" s="21"/>
      <c r="L387" s="21"/>
      <c r="M387" s="21"/>
      <c r="N387" s="20"/>
      <c r="O387" s="20"/>
      <c r="P387" s="20"/>
      <c r="Q387" s="21"/>
      <c r="R387" s="21"/>
      <c r="S387" s="21"/>
      <c r="T387" s="21"/>
      <c r="X387" s="1"/>
      <c r="Y387" s="1"/>
      <c r="Z387" s="1"/>
    </row>
    <row r="388" spans="1:26" s="4" customFormat="1" ht="15" customHeight="1">
      <c r="A388" s="18"/>
      <c r="D388" s="135"/>
      <c r="E388" s="76"/>
      <c r="F388" s="20"/>
      <c r="G388" s="20"/>
      <c r="H388" s="20"/>
      <c r="I388" s="21"/>
      <c r="J388" s="21"/>
      <c r="K388" s="21"/>
      <c r="L388" s="21"/>
      <c r="M388" s="21"/>
      <c r="N388" s="20"/>
      <c r="O388" s="20"/>
      <c r="P388" s="20"/>
      <c r="Q388" s="21"/>
      <c r="R388" s="21"/>
      <c r="S388" s="21"/>
      <c r="T388" s="21"/>
      <c r="X388" s="1"/>
      <c r="Y388" s="1"/>
      <c r="Z388" s="1"/>
    </row>
    <row r="389" spans="1:26" s="4" customFormat="1" ht="15" customHeight="1">
      <c r="A389" s="18"/>
      <c r="D389" s="135"/>
      <c r="E389" s="76"/>
      <c r="F389" s="20"/>
      <c r="G389" s="20"/>
      <c r="H389" s="20"/>
      <c r="I389" s="21"/>
      <c r="J389" s="21"/>
      <c r="K389" s="21"/>
      <c r="L389" s="21"/>
      <c r="M389" s="21"/>
      <c r="N389" s="20"/>
      <c r="O389" s="20"/>
      <c r="P389" s="20"/>
      <c r="Q389" s="21"/>
      <c r="R389" s="21"/>
      <c r="S389" s="21"/>
      <c r="T389" s="21"/>
      <c r="X389" s="1"/>
      <c r="Y389" s="1"/>
      <c r="Z389" s="1"/>
    </row>
    <row r="390" spans="1:26" s="4" customFormat="1" ht="15" customHeight="1">
      <c r="A390" s="18"/>
      <c r="D390" s="135"/>
      <c r="E390" s="76"/>
      <c r="F390" s="20"/>
      <c r="G390" s="20"/>
      <c r="H390" s="20"/>
      <c r="I390" s="21"/>
      <c r="J390" s="21"/>
      <c r="K390" s="21"/>
      <c r="L390" s="21"/>
      <c r="M390" s="21"/>
      <c r="N390" s="20"/>
      <c r="O390" s="20"/>
      <c r="P390" s="20"/>
      <c r="Q390" s="21"/>
      <c r="R390" s="21"/>
      <c r="S390" s="21"/>
      <c r="T390" s="21"/>
      <c r="X390" s="1"/>
      <c r="Y390" s="1"/>
      <c r="Z390" s="1"/>
    </row>
    <row r="391" spans="1:26" s="4" customFormat="1" ht="15" customHeight="1">
      <c r="A391" s="18"/>
      <c r="D391" s="135"/>
      <c r="E391" s="76"/>
      <c r="F391" s="20"/>
      <c r="G391" s="20"/>
      <c r="H391" s="20"/>
      <c r="I391" s="21"/>
      <c r="J391" s="21"/>
      <c r="K391" s="21"/>
      <c r="L391" s="21"/>
      <c r="M391" s="21"/>
      <c r="N391" s="20"/>
      <c r="O391" s="20"/>
      <c r="P391" s="20"/>
      <c r="Q391" s="21"/>
      <c r="R391" s="21"/>
      <c r="S391" s="21"/>
      <c r="T391" s="21"/>
      <c r="X391" s="1"/>
      <c r="Y391" s="1"/>
      <c r="Z391" s="1"/>
    </row>
    <row r="392" spans="1:26" s="4" customFormat="1" ht="15" customHeight="1">
      <c r="A392" s="18"/>
      <c r="D392" s="135"/>
      <c r="E392" s="76"/>
      <c r="F392" s="20"/>
      <c r="G392" s="20"/>
      <c r="H392" s="20"/>
      <c r="I392" s="21"/>
      <c r="J392" s="21"/>
      <c r="K392" s="21"/>
      <c r="L392" s="21"/>
      <c r="M392" s="21"/>
      <c r="N392" s="20"/>
      <c r="O392" s="20"/>
      <c r="P392" s="20"/>
      <c r="Q392" s="21"/>
      <c r="R392" s="21"/>
      <c r="S392" s="21"/>
      <c r="T392" s="21"/>
      <c r="X392" s="1"/>
      <c r="Y392" s="1"/>
      <c r="Z392" s="1"/>
    </row>
    <row r="393" spans="1:26" s="4" customFormat="1" ht="15" customHeight="1">
      <c r="A393" s="18"/>
      <c r="D393" s="135"/>
      <c r="E393" s="76"/>
      <c r="F393" s="20"/>
      <c r="G393" s="20"/>
      <c r="H393" s="20"/>
      <c r="I393" s="21"/>
      <c r="J393" s="21"/>
      <c r="K393" s="21"/>
      <c r="L393" s="21"/>
      <c r="M393" s="21"/>
      <c r="N393" s="20"/>
      <c r="O393" s="20"/>
      <c r="P393" s="20"/>
      <c r="Q393" s="21"/>
      <c r="R393" s="21"/>
      <c r="S393" s="21"/>
      <c r="T393" s="21"/>
      <c r="X393" s="1"/>
      <c r="Y393" s="1"/>
      <c r="Z393" s="1"/>
    </row>
    <row r="394" spans="1:26" s="4" customFormat="1" ht="15" customHeight="1">
      <c r="A394" s="18"/>
      <c r="D394" s="135"/>
      <c r="E394" s="76"/>
      <c r="F394" s="20"/>
      <c r="G394" s="20"/>
      <c r="H394" s="20"/>
      <c r="I394" s="21"/>
      <c r="J394" s="21"/>
      <c r="K394" s="21"/>
      <c r="L394" s="21"/>
      <c r="M394" s="21"/>
      <c r="N394" s="20"/>
      <c r="O394" s="20"/>
      <c r="P394" s="20"/>
      <c r="Q394" s="21"/>
      <c r="R394" s="21"/>
      <c r="S394" s="21"/>
      <c r="T394" s="21"/>
      <c r="X394" s="1"/>
      <c r="Y394" s="1"/>
      <c r="Z394" s="1"/>
    </row>
    <row r="395" spans="1:26" s="4" customFormat="1" ht="15" customHeight="1">
      <c r="A395" s="18"/>
      <c r="D395" s="135"/>
      <c r="E395" s="76"/>
      <c r="F395" s="20"/>
      <c r="G395" s="20"/>
      <c r="H395" s="20"/>
      <c r="I395" s="21"/>
      <c r="J395" s="21"/>
      <c r="K395" s="21"/>
      <c r="L395" s="21"/>
      <c r="M395" s="21"/>
      <c r="N395" s="20"/>
      <c r="O395" s="20"/>
      <c r="P395" s="20"/>
      <c r="Q395" s="21"/>
      <c r="R395" s="21"/>
      <c r="S395" s="21"/>
      <c r="T395" s="21"/>
      <c r="X395" s="1"/>
      <c r="Y395" s="1"/>
      <c r="Z395" s="1"/>
    </row>
    <row r="396" spans="1:26" s="4" customFormat="1" ht="15" customHeight="1">
      <c r="A396" s="18"/>
      <c r="D396" s="135"/>
      <c r="E396" s="76"/>
      <c r="F396" s="20"/>
      <c r="G396" s="20"/>
      <c r="H396" s="20"/>
      <c r="I396" s="21"/>
      <c r="J396" s="21"/>
      <c r="K396" s="21"/>
      <c r="L396" s="21"/>
      <c r="M396" s="21"/>
      <c r="N396" s="20"/>
      <c r="O396" s="20"/>
      <c r="P396" s="20"/>
      <c r="Q396" s="21"/>
      <c r="R396" s="21"/>
      <c r="S396" s="21"/>
      <c r="T396" s="21"/>
      <c r="X396" s="1"/>
      <c r="Y396" s="1"/>
      <c r="Z396" s="1"/>
    </row>
    <row r="397" spans="1:26" s="4" customFormat="1" ht="15" customHeight="1">
      <c r="A397" s="18"/>
      <c r="D397" s="135"/>
      <c r="E397" s="76"/>
      <c r="F397" s="20"/>
      <c r="G397" s="20"/>
      <c r="H397" s="20"/>
      <c r="I397" s="21"/>
      <c r="J397" s="21"/>
      <c r="K397" s="21"/>
      <c r="L397" s="21"/>
      <c r="M397" s="21"/>
      <c r="N397" s="20"/>
      <c r="O397" s="20"/>
      <c r="P397" s="20"/>
      <c r="Q397" s="21"/>
      <c r="R397" s="21"/>
      <c r="S397" s="21"/>
      <c r="T397" s="21"/>
      <c r="X397" s="1"/>
      <c r="Y397" s="1"/>
      <c r="Z397" s="1"/>
    </row>
    <row r="398" spans="1:26" s="4" customFormat="1" ht="15" customHeight="1">
      <c r="A398" s="18"/>
      <c r="D398" s="135"/>
      <c r="E398" s="76"/>
      <c r="F398" s="20"/>
      <c r="G398" s="20"/>
      <c r="H398" s="20"/>
      <c r="I398" s="21"/>
      <c r="J398" s="21"/>
      <c r="K398" s="21"/>
      <c r="L398" s="21"/>
      <c r="M398" s="21"/>
      <c r="N398" s="20"/>
      <c r="O398" s="20"/>
      <c r="P398" s="20"/>
      <c r="Q398" s="21"/>
      <c r="R398" s="21"/>
      <c r="S398" s="21"/>
      <c r="T398" s="21"/>
      <c r="X398" s="1"/>
      <c r="Y398" s="1"/>
      <c r="Z398" s="1"/>
    </row>
    <row r="399" spans="1:26" s="4" customFormat="1" ht="15" customHeight="1">
      <c r="A399" s="18"/>
      <c r="D399" s="135"/>
      <c r="E399" s="76"/>
      <c r="F399" s="20"/>
      <c r="G399" s="20"/>
      <c r="H399" s="20"/>
      <c r="I399" s="21"/>
      <c r="J399" s="21"/>
      <c r="K399" s="21"/>
      <c r="L399" s="21"/>
      <c r="M399" s="21"/>
      <c r="N399" s="20"/>
      <c r="O399" s="20"/>
      <c r="P399" s="20"/>
      <c r="Q399" s="21"/>
      <c r="R399" s="21"/>
      <c r="S399" s="21"/>
      <c r="T399" s="21"/>
      <c r="X399" s="1"/>
      <c r="Y399" s="1"/>
      <c r="Z399" s="1"/>
    </row>
    <row r="400" spans="1:26" s="4" customFormat="1" ht="15" customHeight="1">
      <c r="A400" s="18"/>
      <c r="D400" s="135"/>
      <c r="E400" s="76"/>
      <c r="F400" s="20"/>
      <c r="G400" s="20"/>
      <c r="H400" s="20"/>
      <c r="I400" s="21"/>
      <c r="J400" s="21"/>
      <c r="K400" s="21"/>
      <c r="L400" s="21"/>
      <c r="M400" s="21"/>
      <c r="N400" s="20"/>
      <c r="O400" s="20"/>
      <c r="P400" s="20"/>
      <c r="Q400" s="21"/>
      <c r="R400" s="21"/>
      <c r="S400" s="21"/>
      <c r="T400" s="21"/>
      <c r="X400" s="1"/>
      <c r="Y400" s="1"/>
      <c r="Z400" s="1"/>
    </row>
    <row r="401" spans="1:26" s="4" customFormat="1" ht="15" customHeight="1">
      <c r="A401" s="18"/>
      <c r="D401" s="135"/>
      <c r="E401" s="76"/>
      <c r="F401" s="20"/>
      <c r="G401" s="20"/>
      <c r="H401" s="20"/>
      <c r="I401" s="21"/>
      <c r="J401" s="21"/>
      <c r="K401" s="21"/>
      <c r="L401" s="21"/>
      <c r="M401" s="21"/>
      <c r="N401" s="20"/>
      <c r="O401" s="20"/>
      <c r="P401" s="20"/>
      <c r="Q401" s="21"/>
      <c r="R401" s="21"/>
      <c r="S401" s="21"/>
      <c r="T401" s="21"/>
      <c r="X401" s="1"/>
      <c r="Y401" s="1"/>
      <c r="Z401" s="1"/>
    </row>
    <row r="402" spans="1:26" s="4" customFormat="1" ht="15" customHeight="1">
      <c r="A402" s="18"/>
      <c r="D402" s="135"/>
      <c r="E402" s="76"/>
      <c r="F402" s="20"/>
      <c r="G402" s="20"/>
      <c r="H402" s="20"/>
      <c r="I402" s="21"/>
      <c r="J402" s="21"/>
      <c r="K402" s="21"/>
      <c r="L402" s="21"/>
      <c r="M402" s="21"/>
      <c r="N402" s="20"/>
      <c r="O402" s="20"/>
      <c r="P402" s="20"/>
      <c r="Q402" s="21"/>
      <c r="R402" s="21"/>
      <c r="S402" s="21"/>
      <c r="T402" s="21"/>
      <c r="X402" s="1"/>
      <c r="Y402" s="1"/>
      <c r="Z402" s="1"/>
    </row>
    <row r="403" spans="1:26" s="4" customFormat="1" ht="15" customHeight="1">
      <c r="A403" s="18"/>
      <c r="D403" s="135"/>
      <c r="E403" s="76"/>
      <c r="F403" s="20"/>
      <c r="G403" s="20"/>
      <c r="H403" s="20"/>
      <c r="I403" s="21"/>
      <c r="J403" s="21"/>
      <c r="K403" s="21"/>
      <c r="L403" s="21"/>
      <c r="M403" s="21"/>
      <c r="N403" s="20"/>
      <c r="O403" s="20"/>
      <c r="P403" s="20"/>
      <c r="Q403" s="21"/>
      <c r="R403" s="21"/>
      <c r="S403" s="21"/>
      <c r="T403" s="21"/>
      <c r="X403" s="1"/>
      <c r="Y403" s="1"/>
      <c r="Z403" s="1"/>
    </row>
    <row r="404" spans="1:26" s="4" customFormat="1" ht="15" customHeight="1">
      <c r="A404" s="18"/>
      <c r="D404" s="135"/>
      <c r="E404" s="76"/>
      <c r="F404" s="20"/>
      <c r="G404" s="20"/>
      <c r="H404" s="20"/>
      <c r="I404" s="21"/>
      <c r="J404" s="21"/>
      <c r="K404" s="21"/>
      <c r="L404" s="21"/>
      <c r="M404" s="21"/>
      <c r="N404" s="20"/>
      <c r="O404" s="20"/>
      <c r="P404" s="20"/>
      <c r="Q404" s="21"/>
      <c r="R404" s="21"/>
      <c r="S404" s="21"/>
      <c r="T404" s="21"/>
      <c r="X404" s="1"/>
      <c r="Y404" s="1"/>
      <c r="Z404" s="1"/>
    </row>
    <row r="405" spans="1:26" s="4" customFormat="1" ht="15" customHeight="1">
      <c r="A405" s="18"/>
      <c r="D405" s="135"/>
      <c r="E405" s="76"/>
      <c r="F405" s="20"/>
      <c r="G405" s="20"/>
      <c r="H405" s="20"/>
      <c r="I405" s="21"/>
      <c r="J405" s="21"/>
      <c r="K405" s="21"/>
      <c r="L405" s="21"/>
      <c r="M405" s="21"/>
      <c r="N405" s="20"/>
      <c r="O405" s="20"/>
      <c r="P405" s="20"/>
      <c r="Q405" s="21"/>
      <c r="R405" s="21"/>
      <c r="S405" s="21"/>
      <c r="T405" s="21"/>
      <c r="X405" s="1"/>
      <c r="Y405" s="1"/>
      <c r="Z405" s="1"/>
    </row>
    <row r="406" spans="1:26" s="4" customFormat="1" ht="15" customHeight="1">
      <c r="A406" s="18"/>
      <c r="D406" s="135"/>
      <c r="E406" s="76"/>
      <c r="F406" s="20"/>
      <c r="G406" s="20"/>
      <c r="H406" s="20"/>
      <c r="I406" s="21"/>
      <c r="J406" s="21"/>
      <c r="K406" s="21"/>
      <c r="L406" s="21"/>
      <c r="M406" s="21"/>
      <c r="N406" s="20"/>
      <c r="O406" s="20"/>
      <c r="P406" s="20"/>
      <c r="Q406" s="21"/>
      <c r="R406" s="21"/>
      <c r="S406" s="21"/>
      <c r="T406" s="21"/>
      <c r="X406" s="1"/>
      <c r="Y406" s="1"/>
      <c r="Z406" s="1"/>
    </row>
    <row r="407" spans="1:26" s="4" customFormat="1" ht="15" customHeight="1">
      <c r="A407" s="18"/>
      <c r="D407" s="135"/>
      <c r="E407" s="76"/>
      <c r="F407" s="20"/>
      <c r="G407" s="20"/>
      <c r="H407" s="20"/>
      <c r="I407" s="21"/>
      <c r="J407" s="21"/>
      <c r="K407" s="21"/>
      <c r="L407" s="21"/>
      <c r="M407" s="21"/>
      <c r="N407" s="20"/>
      <c r="O407" s="20"/>
      <c r="P407" s="20"/>
      <c r="Q407" s="21"/>
      <c r="R407" s="21"/>
      <c r="S407" s="21"/>
      <c r="T407" s="21"/>
      <c r="X407" s="1"/>
      <c r="Y407" s="1"/>
      <c r="Z407" s="1"/>
    </row>
    <row r="408" spans="1:26" s="4" customFormat="1" ht="15" customHeight="1">
      <c r="A408" s="18"/>
      <c r="D408" s="135"/>
      <c r="E408" s="76"/>
      <c r="F408" s="20"/>
      <c r="G408" s="20"/>
      <c r="H408" s="20"/>
      <c r="I408" s="21"/>
      <c r="J408" s="21"/>
      <c r="K408" s="21"/>
      <c r="L408" s="21"/>
      <c r="M408" s="21"/>
      <c r="N408" s="20"/>
      <c r="O408" s="20"/>
      <c r="P408" s="20"/>
      <c r="Q408" s="21"/>
      <c r="R408" s="21"/>
      <c r="S408" s="21"/>
      <c r="T408" s="21"/>
      <c r="X408" s="1"/>
      <c r="Y408" s="1"/>
      <c r="Z408" s="1"/>
    </row>
    <row r="409" spans="1:26" s="4" customFormat="1" ht="15" customHeight="1">
      <c r="A409" s="18"/>
      <c r="D409" s="135"/>
      <c r="E409" s="76"/>
      <c r="F409" s="20"/>
      <c r="G409" s="20"/>
      <c r="H409" s="20"/>
      <c r="I409" s="21"/>
      <c r="J409" s="21"/>
      <c r="K409" s="21"/>
      <c r="L409" s="21"/>
      <c r="M409" s="21"/>
      <c r="N409" s="20"/>
      <c r="O409" s="20"/>
      <c r="P409" s="20"/>
      <c r="Q409" s="21"/>
      <c r="R409" s="21"/>
      <c r="S409" s="21"/>
      <c r="T409" s="21"/>
      <c r="X409" s="1"/>
      <c r="Y409" s="1"/>
      <c r="Z409" s="1"/>
    </row>
    <row r="410" spans="1:26" s="4" customFormat="1" ht="15" customHeight="1">
      <c r="A410" s="18"/>
      <c r="D410" s="135"/>
      <c r="E410" s="76"/>
      <c r="F410" s="20"/>
      <c r="G410" s="20"/>
      <c r="H410" s="20"/>
      <c r="I410" s="21"/>
      <c r="J410" s="21"/>
      <c r="K410" s="21"/>
      <c r="L410" s="21"/>
      <c r="M410" s="21"/>
      <c r="N410" s="20"/>
      <c r="O410" s="20"/>
      <c r="P410" s="20"/>
      <c r="Q410" s="21"/>
      <c r="R410" s="21"/>
      <c r="S410" s="21"/>
      <c r="T410" s="21"/>
      <c r="X410" s="1"/>
      <c r="Y410" s="1"/>
      <c r="Z410" s="1"/>
    </row>
    <row r="411" spans="1:26" s="4" customFormat="1" ht="15" customHeight="1">
      <c r="A411" s="18"/>
      <c r="D411" s="135"/>
      <c r="E411" s="76"/>
      <c r="F411" s="20"/>
      <c r="G411" s="20"/>
      <c r="H411" s="20"/>
      <c r="I411" s="21"/>
      <c r="J411" s="21"/>
      <c r="K411" s="21"/>
      <c r="L411" s="21"/>
      <c r="M411" s="21"/>
      <c r="N411" s="20"/>
      <c r="O411" s="20"/>
      <c r="P411" s="20"/>
      <c r="Q411" s="21"/>
      <c r="R411" s="21"/>
      <c r="S411" s="21"/>
      <c r="T411" s="21"/>
      <c r="X411" s="1"/>
      <c r="Y411" s="1"/>
      <c r="Z411" s="1"/>
    </row>
    <row r="412" spans="1:26" s="4" customFormat="1" ht="15" customHeight="1">
      <c r="A412" s="18"/>
      <c r="D412" s="135"/>
      <c r="E412" s="76"/>
      <c r="F412" s="20"/>
      <c r="G412" s="20"/>
      <c r="H412" s="20"/>
      <c r="I412" s="21"/>
      <c r="J412" s="21"/>
      <c r="K412" s="21"/>
      <c r="L412" s="21"/>
      <c r="M412" s="21"/>
      <c r="N412" s="20"/>
      <c r="O412" s="20"/>
      <c r="P412" s="20"/>
      <c r="Q412" s="21"/>
      <c r="R412" s="21"/>
      <c r="S412" s="21"/>
      <c r="T412" s="21"/>
      <c r="X412" s="1"/>
      <c r="Y412" s="1"/>
      <c r="Z412" s="1"/>
    </row>
    <row r="413" spans="1:26" s="4" customFormat="1" ht="15" customHeight="1">
      <c r="A413" s="18"/>
      <c r="D413" s="135"/>
      <c r="E413" s="76"/>
      <c r="F413" s="20"/>
      <c r="G413" s="20"/>
      <c r="H413" s="20"/>
      <c r="I413" s="21"/>
      <c r="J413" s="21"/>
      <c r="K413" s="21"/>
      <c r="L413" s="21"/>
      <c r="M413" s="21"/>
      <c r="N413" s="20"/>
      <c r="O413" s="20"/>
      <c r="P413" s="20"/>
      <c r="Q413" s="21"/>
      <c r="R413" s="21"/>
      <c r="S413" s="21"/>
      <c r="T413" s="21"/>
      <c r="X413" s="1"/>
      <c r="Y413" s="1"/>
      <c r="Z413" s="1"/>
    </row>
    <row r="414" spans="1:26" s="4" customFormat="1" ht="15" customHeight="1">
      <c r="A414" s="18"/>
      <c r="D414" s="135"/>
      <c r="E414" s="76"/>
      <c r="F414" s="20"/>
      <c r="G414" s="20"/>
      <c r="H414" s="20"/>
      <c r="I414" s="21"/>
      <c r="J414" s="21"/>
      <c r="K414" s="21"/>
      <c r="L414" s="21"/>
      <c r="M414" s="21"/>
      <c r="N414" s="20"/>
      <c r="O414" s="20"/>
      <c r="P414" s="20"/>
      <c r="Q414" s="21"/>
      <c r="R414" s="21"/>
      <c r="S414" s="21"/>
      <c r="T414" s="21"/>
      <c r="X414" s="1"/>
      <c r="Y414" s="1"/>
      <c r="Z414" s="1"/>
    </row>
    <row r="415" spans="1:26" s="4" customFormat="1" ht="15" customHeight="1">
      <c r="A415" s="18"/>
      <c r="D415" s="135"/>
      <c r="E415" s="76"/>
      <c r="F415" s="20"/>
      <c r="G415" s="20"/>
      <c r="H415" s="20"/>
      <c r="I415" s="21"/>
      <c r="J415" s="21"/>
      <c r="K415" s="21"/>
      <c r="L415" s="21"/>
      <c r="M415" s="21"/>
      <c r="N415" s="20"/>
      <c r="O415" s="20"/>
      <c r="P415" s="20"/>
      <c r="Q415" s="21"/>
      <c r="R415" s="21"/>
      <c r="S415" s="21"/>
      <c r="T415" s="21"/>
      <c r="X415" s="1"/>
      <c r="Y415" s="1"/>
      <c r="Z415" s="1"/>
    </row>
    <row r="416" spans="1:26" s="4" customFormat="1" ht="15" customHeight="1">
      <c r="A416" s="18"/>
      <c r="D416" s="135"/>
      <c r="E416" s="76"/>
      <c r="F416" s="20"/>
      <c r="G416" s="20"/>
      <c r="H416" s="20"/>
      <c r="I416" s="21"/>
      <c r="J416" s="21"/>
      <c r="K416" s="21"/>
      <c r="L416" s="21"/>
      <c r="M416" s="21"/>
      <c r="N416" s="20"/>
      <c r="O416" s="20"/>
      <c r="P416" s="20"/>
      <c r="Q416" s="21"/>
      <c r="R416" s="21"/>
      <c r="S416" s="21"/>
      <c r="T416" s="21"/>
      <c r="X416" s="1"/>
      <c r="Y416" s="1"/>
      <c r="Z416" s="1"/>
    </row>
    <row r="417" spans="1:26" s="4" customFormat="1" ht="15" customHeight="1">
      <c r="A417" s="18"/>
      <c r="D417" s="135"/>
      <c r="E417" s="76"/>
      <c r="F417" s="20"/>
      <c r="G417" s="20"/>
      <c r="H417" s="20"/>
      <c r="I417" s="21"/>
      <c r="J417" s="21"/>
      <c r="K417" s="21"/>
      <c r="L417" s="21"/>
      <c r="M417" s="21"/>
      <c r="N417" s="20"/>
      <c r="O417" s="20"/>
      <c r="P417" s="20"/>
      <c r="Q417" s="21"/>
      <c r="R417" s="21"/>
      <c r="S417" s="21"/>
      <c r="T417" s="21"/>
      <c r="X417" s="1"/>
      <c r="Y417" s="1"/>
      <c r="Z417" s="1"/>
    </row>
    <row r="418" spans="1:26" s="4" customFormat="1" ht="15" customHeight="1">
      <c r="A418" s="18"/>
      <c r="D418" s="135"/>
      <c r="E418" s="76"/>
      <c r="F418" s="20"/>
      <c r="G418" s="20"/>
      <c r="H418" s="20"/>
      <c r="I418" s="21"/>
      <c r="J418" s="21"/>
      <c r="K418" s="21"/>
      <c r="L418" s="21"/>
      <c r="M418" s="21"/>
      <c r="N418" s="20"/>
      <c r="O418" s="20"/>
      <c r="P418" s="20"/>
      <c r="Q418" s="21"/>
      <c r="R418" s="21"/>
      <c r="S418" s="21"/>
      <c r="T418" s="21"/>
      <c r="X418" s="1"/>
      <c r="Y418" s="1"/>
      <c r="Z418" s="1"/>
    </row>
    <row r="419" spans="1:26" s="4" customFormat="1" ht="15" customHeight="1">
      <c r="A419" s="18"/>
      <c r="D419" s="135"/>
      <c r="E419" s="76"/>
      <c r="F419" s="20"/>
      <c r="G419" s="20"/>
      <c r="H419" s="20"/>
      <c r="I419" s="21"/>
      <c r="J419" s="21"/>
      <c r="K419" s="21"/>
      <c r="L419" s="21"/>
      <c r="M419" s="21"/>
      <c r="N419" s="20"/>
      <c r="O419" s="20"/>
      <c r="P419" s="20"/>
      <c r="Q419" s="21"/>
      <c r="R419" s="21"/>
      <c r="S419" s="21"/>
      <c r="T419" s="21"/>
      <c r="X419" s="1"/>
      <c r="Y419" s="1"/>
      <c r="Z419" s="1"/>
    </row>
    <row r="420" spans="1:26" s="4" customFormat="1" ht="15" customHeight="1">
      <c r="A420" s="18"/>
      <c r="D420" s="135"/>
      <c r="E420" s="76"/>
      <c r="F420" s="20"/>
      <c r="G420" s="20"/>
      <c r="H420" s="20"/>
      <c r="I420" s="21"/>
      <c r="J420" s="21"/>
      <c r="K420" s="21"/>
      <c r="L420" s="21"/>
      <c r="M420" s="21"/>
      <c r="N420" s="20"/>
      <c r="O420" s="20"/>
      <c r="P420" s="20"/>
      <c r="Q420" s="21"/>
      <c r="R420" s="21"/>
      <c r="S420" s="21"/>
      <c r="T420" s="21"/>
      <c r="X420" s="1"/>
      <c r="Y420" s="1"/>
      <c r="Z420" s="1"/>
    </row>
    <row r="421" spans="1:26" s="4" customFormat="1" ht="15" customHeight="1">
      <c r="A421" s="18"/>
      <c r="D421" s="135"/>
      <c r="E421" s="76"/>
      <c r="F421" s="20"/>
      <c r="G421" s="20"/>
      <c r="H421" s="20"/>
      <c r="I421" s="21"/>
      <c r="J421" s="21"/>
      <c r="K421" s="21"/>
      <c r="L421" s="21"/>
      <c r="M421" s="21"/>
      <c r="N421" s="20"/>
      <c r="O421" s="20"/>
      <c r="P421" s="20"/>
      <c r="Q421" s="21"/>
      <c r="R421" s="21"/>
      <c r="S421" s="21"/>
      <c r="T421" s="21"/>
      <c r="X421" s="1"/>
      <c r="Y421" s="1"/>
      <c r="Z421" s="1"/>
    </row>
    <row r="422" spans="1:26" s="4" customFormat="1" ht="15" customHeight="1">
      <c r="A422" s="18"/>
      <c r="D422" s="135"/>
      <c r="E422" s="76"/>
      <c r="F422" s="20"/>
      <c r="G422" s="20"/>
      <c r="H422" s="20"/>
      <c r="I422" s="21"/>
      <c r="J422" s="21"/>
      <c r="K422" s="21"/>
      <c r="L422" s="21"/>
      <c r="M422" s="21"/>
      <c r="N422" s="20"/>
      <c r="O422" s="20"/>
      <c r="P422" s="20"/>
      <c r="Q422" s="21"/>
      <c r="R422" s="21"/>
      <c r="S422" s="21"/>
      <c r="T422" s="21"/>
      <c r="X422" s="1"/>
      <c r="Y422" s="1"/>
      <c r="Z422" s="1"/>
    </row>
    <row r="423" spans="1:26" s="4" customFormat="1" ht="15" customHeight="1">
      <c r="A423" s="18"/>
      <c r="D423" s="135"/>
      <c r="E423" s="76"/>
      <c r="F423" s="20"/>
      <c r="G423" s="20"/>
      <c r="H423" s="20"/>
      <c r="I423" s="21"/>
      <c r="J423" s="21"/>
      <c r="K423" s="21"/>
      <c r="L423" s="21"/>
      <c r="M423" s="21"/>
      <c r="N423" s="20"/>
      <c r="O423" s="20"/>
      <c r="P423" s="20"/>
      <c r="Q423" s="21"/>
      <c r="R423" s="21"/>
      <c r="S423" s="21"/>
      <c r="T423" s="21"/>
      <c r="X423" s="1"/>
      <c r="Y423" s="1"/>
      <c r="Z423" s="1"/>
    </row>
    <row r="424" spans="1:26" s="4" customFormat="1" ht="15" customHeight="1">
      <c r="A424" s="18"/>
      <c r="D424" s="135"/>
      <c r="E424" s="76"/>
      <c r="F424" s="20"/>
      <c r="G424" s="20"/>
      <c r="H424" s="20"/>
      <c r="I424" s="21"/>
      <c r="J424" s="21"/>
      <c r="K424" s="21"/>
      <c r="L424" s="21"/>
      <c r="M424" s="21"/>
      <c r="N424" s="20"/>
      <c r="O424" s="20"/>
      <c r="P424" s="20"/>
      <c r="Q424" s="21"/>
      <c r="R424" s="21"/>
      <c r="S424" s="21"/>
      <c r="T424" s="21"/>
      <c r="X424" s="1"/>
      <c r="Y424" s="1"/>
      <c r="Z424" s="1"/>
    </row>
    <row r="425" spans="1:26" s="4" customFormat="1" ht="15" customHeight="1">
      <c r="A425" s="18"/>
      <c r="D425" s="135"/>
      <c r="E425" s="76"/>
      <c r="F425" s="20"/>
      <c r="G425" s="20"/>
      <c r="H425" s="20"/>
      <c r="I425" s="21"/>
      <c r="J425" s="21"/>
      <c r="K425" s="21"/>
      <c r="L425" s="21"/>
      <c r="M425" s="21"/>
      <c r="N425" s="20"/>
      <c r="O425" s="20"/>
      <c r="P425" s="20"/>
      <c r="Q425" s="21"/>
      <c r="R425" s="21"/>
      <c r="S425" s="21"/>
      <c r="T425" s="21"/>
      <c r="X425" s="1"/>
      <c r="Y425" s="1"/>
      <c r="Z425" s="1"/>
    </row>
    <row r="426" spans="1:26" s="4" customFormat="1" ht="15" customHeight="1">
      <c r="A426" s="18"/>
      <c r="D426" s="135"/>
      <c r="E426" s="76"/>
      <c r="F426" s="20"/>
      <c r="G426" s="20"/>
      <c r="H426" s="20"/>
      <c r="I426" s="21"/>
      <c r="J426" s="21"/>
      <c r="K426" s="21"/>
      <c r="L426" s="21"/>
      <c r="M426" s="21"/>
      <c r="N426" s="20"/>
      <c r="O426" s="20"/>
      <c r="P426" s="20"/>
      <c r="Q426" s="21"/>
      <c r="R426" s="21"/>
      <c r="S426" s="21"/>
      <c r="T426" s="21"/>
      <c r="X426" s="1"/>
      <c r="Y426" s="1"/>
      <c r="Z426" s="1"/>
    </row>
    <row r="427" spans="1:26" s="4" customFormat="1" ht="15" customHeight="1">
      <c r="A427" s="18"/>
      <c r="D427" s="135"/>
      <c r="E427" s="76"/>
      <c r="F427" s="20"/>
      <c r="G427" s="20"/>
      <c r="H427" s="20"/>
      <c r="I427" s="21"/>
      <c r="J427" s="21"/>
      <c r="K427" s="21"/>
      <c r="L427" s="21"/>
      <c r="M427" s="21"/>
      <c r="N427" s="20"/>
      <c r="O427" s="20"/>
      <c r="P427" s="20"/>
      <c r="Q427" s="21"/>
      <c r="R427" s="21"/>
      <c r="S427" s="21"/>
      <c r="T427" s="21"/>
      <c r="X427" s="1"/>
      <c r="Y427" s="1"/>
      <c r="Z427" s="1"/>
    </row>
    <row r="428" spans="1:26" s="4" customFormat="1" ht="15" customHeight="1">
      <c r="A428" s="18"/>
      <c r="D428" s="135"/>
      <c r="E428" s="76"/>
      <c r="F428" s="20"/>
      <c r="G428" s="20"/>
      <c r="H428" s="20"/>
      <c r="I428" s="21"/>
      <c r="J428" s="21"/>
      <c r="K428" s="21"/>
      <c r="L428" s="21"/>
      <c r="M428" s="21"/>
      <c r="N428" s="20"/>
      <c r="O428" s="20"/>
      <c r="P428" s="20"/>
      <c r="Q428" s="21"/>
      <c r="R428" s="21"/>
      <c r="S428" s="21"/>
      <c r="T428" s="21"/>
      <c r="X428" s="1"/>
      <c r="Y428" s="1"/>
      <c r="Z428" s="1"/>
    </row>
    <row r="429" spans="1:26" s="4" customFormat="1" ht="15" customHeight="1">
      <c r="A429" s="18"/>
      <c r="D429" s="135"/>
      <c r="E429" s="76"/>
      <c r="F429" s="20"/>
      <c r="G429" s="20"/>
      <c r="H429" s="20"/>
      <c r="I429" s="21"/>
      <c r="J429" s="21"/>
      <c r="K429" s="21"/>
      <c r="L429" s="21"/>
      <c r="M429" s="21"/>
      <c r="N429" s="20"/>
      <c r="O429" s="20"/>
      <c r="P429" s="20"/>
      <c r="Q429" s="21"/>
      <c r="R429" s="21"/>
      <c r="S429" s="21"/>
      <c r="T429" s="21"/>
      <c r="X429" s="1"/>
      <c r="Y429" s="1"/>
      <c r="Z429" s="1"/>
    </row>
    <row r="430" spans="1:26" s="4" customFormat="1" ht="15" customHeight="1">
      <c r="A430" s="18"/>
      <c r="D430" s="135"/>
      <c r="E430" s="76"/>
      <c r="F430" s="20"/>
      <c r="G430" s="20"/>
      <c r="H430" s="20"/>
      <c r="I430" s="21"/>
      <c r="J430" s="21"/>
      <c r="K430" s="21"/>
      <c r="L430" s="21"/>
      <c r="M430" s="21"/>
      <c r="N430" s="20"/>
      <c r="O430" s="20"/>
      <c r="P430" s="20"/>
      <c r="Q430" s="21"/>
      <c r="R430" s="21"/>
      <c r="S430" s="21"/>
      <c r="T430" s="21"/>
      <c r="X430" s="1"/>
      <c r="Y430" s="1"/>
      <c r="Z430" s="1"/>
    </row>
    <row r="431" spans="1:26" s="4" customFormat="1" ht="15" customHeight="1">
      <c r="A431" s="18"/>
      <c r="D431" s="135"/>
      <c r="E431" s="76"/>
      <c r="F431" s="20"/>
      <c r="G431" s="20"/>
      <c r="H431" s="20"/>
      <c r="I431" s="21"/>
      <c r="J431" s="21"/>
      <c r="K431" s="21"/>
      <c r="L431" s="21"/>
      <c r="M431" s="21"/>
      <c r="N431" s="20"/>
      <c r="O431" s="20"/>
      <c r="P431" s="20"/>
      <c r="Q431" s="21"/>
      <c r="R431" s="21"/>
      <c r="S431" s="21"/>
      <c r="T431" s="21"/>
      <c r="X431" s="1"/>
      <c r="Y431" s="1"/>
      <c r="Z431" s="1"/>
    </row>
    <row r="432" spans="1:26" s="4" customFormat="1" ht="15" customHeight="1">
      <c r="A432" s="18"/>
      <c r="D432" s="135"/>
      <c r="E432" s="76"/>
      <c r="F432" s="20"/>
      <c r="G432" s="20"/>
      <c r="H432" s="20"/>
      <c r="I432" s="21"/>
      <c r="J432" s="21"/>
      <c r="K432" s="21"/>
      <c r="L432" s="21"/>
      <c r="M432" s="21"/>
      <c r="N432" s="20"/>
      <c r="O432" s="20"/>
      <c r="P432" s="20"/>
      <c r="Q432" s="21"/>
      <c r="R432" s="21"/>
      <c r="S432" s="21"/>
      <c r="T432" s="21"/>
      <c r="X432" s="1"/>
      <c r="Y432" s="1"/>
      <c r="Z432" s="1"/>
    </row>
    <row r="433" spans="1:26" s="4" customFormat="1" ht="15" customHeight="1">
      <c r="A433" s="18"/>
      <c r="D433" s="135"/>
      <c r="E433" s="76"/>
      <c r="F433" s="20"/>
      <c r="G433" s="20"/>
      <c r="H433" s="20"/>
      <c r="I433" s="21"/>
      <c r="J433" s="21"/>
      <c r="K433" s="21"/>
      <c r="L433" s="21"/>
      <c r="M433" s="21"/>
      <c r="N433" s="20"/>
      <c r="O433" s="20"/>
      <c r="P433" s="20"/>
      <c r="Q433" s="21"/>
      <c r="R433" s="21"/>
      <c r="S433" s="21"/>
      <c r="T433" s="21"/>
      <c r="X433" s="1"/>
      <c r="Y433" s="1"/>
      <c r="Z433" s="1"/>
    </row>
    <row r="434" spans="1:26" s="4" customFormat="1" ht="15" customHeight="1">
      <c r="A434" s="18"/>
      <c r="D434" s="135"/>
      <c r="E434" s="76"/>
      <c r="F434" s="20"/>
      <c r="G434" s="20"/>
      <c r="H434" s="20"/>
      <c r="I434" s="21"/>
      <c r="J434" s="21"/>
      <c r="K434" s="21"/>
      <c r="L434" s="21"/>
      <c r="M434" s="21"/>
      <c r="N434" s="20"/>
      <c r="O434" s="20"/>
      <c r="P434" s="20"/>
      <c r="Q434" s="21"/>
      <c r="R434" s="21"/>
      <c r="S434" s="21"/>
      <c r="T434" s="21"/>
      <c r="X434" s="1"/>
      <c r="Y434" s="1"/>
      <c r="Z434" s="1"/>
    </row>
    <row r="435" spans="1:26" s="4" customFormat="1" ht="15" customHeight="1">
      <c r="A435" s="18"/>
      <c r="D435" s="135"/>
      <c r="E435" s="76"/>
      <c r="F435" s="20"/>
      <c r="G435" s="20"/>
      <c r="H435" s="20"/>
      <c r="I435" s="21"/>
      <c r="J435" s="21"/>
      <c r="K435" s="21"/>
      <c r="L435" s="21"/>
      <c r="M435" s="21"/>
      <c r="N435" s="20"/>
      <c r="O435" s="20"/>
      <c r="P435" s="20"/>
      <c r="Q435" s="21"/>
      <c r="R435" s="21"/>
      <c r="S435" s="21"/>
      <c r="T435" s="21"/>
      <c r="X435" s="1"/>
      <c r="Y435" s="1"/>
      <c r="Z435" s="1"/>
    </row>
    <row r="436" spans="1:26" s="4" customFormat="1" ht="15" customHeight="1">
      <c r="A436" s="18"/>
      <c r="D436" s="135"/>
      <c r="E436" s="76"/>
      <c r="F436" s="20"/>
      <c r="G436" s="20"/>
      <c r="H436" s="20"/>
      <c r="I436" s="21"/>
      <c r="J436" s="21"/>
      <c r="K436" s="21"/>
      <c r="L436" s="21"/>
      <c r="M436" s="21"/>
      <c r="N436" s="20"/>
      <c r="O436" s="20"/>
      <c r="P436" s="20"/>
      <c r="Q436" s="21"/>
      <c r="R436" s="21"/>
      <c r="S436" s="21"/>
      <c r="T436" s="21"/>
      <c r="X436" s="1"/>
      <c r="Y436" s="1"/>
      <c r="Z436" s="1"/>
    </row>
    <row r="437" spans="1:26" s="4" customFormat="1" ht="15" customHeight="1">
      <c r="A437" s="18"/>
      <c r="D437" s="135"/>
      <c r="E437" s="76"/>
      <c r="F437" s="20"/>
      <c r="G437" s="20"/>
      <c r="H437" s="20"/>
      <c r="I437" s="21"/>
      <c r="J437" s="21"/>
      <c r="K437" s="21"/>
      <c r="L437" s="21"/>
      <c r="M437" s="21"/>
      <c r="N437" s="20"/>
      <c r="O437" s="20"/>
      <c r="P437" s="20"/>
      <c r="Q437" s="21"/>
      <c r="R437" s="21"/>
      <c r="S437" s="21"/>
      <c r="T437" s="21"/>
      <c r="X437" s="1"/>
      <c r="Y437" s="1"/>
      <c r="Z437" s="1"/>
    </row>
    <row r="438" spans="1:26" s="4" customFormat="1" ht="15" customHeight="1">
      <c r="A438" s="18"/>
      <c r="D438" s="135"/>
      <c r="E438" s="76"/>
      <c r="F438" s="20"/>
      <c r="G438" s="20"/>
      <c r="H438" s="20"/>
      <c r="I438" s="21"/>
      <c r="J438" s="21"/>
      <c r="K438" s="21"/>
      <c r="L438" s="21"/>
      <c r="M438" s="21"/>
      <c r="N438" s="20"/>
      <c r="O438" s="20"/>
      <c r="P438" s="20"/>
      <c r="Q438" s="21"/>
      <c r="R438" s="21"/>
      <c r="S438" s="21"/>
      <c r="T438" s="21"/>
      <c r="X438" s="1"/>
      <c r="Y438" s="1"/>
      <c r="Z438" s="1"/>
    </row>
    <row r="439" spans="1:26" s="4" customFormat="1" ht="15" customHeight="1">
      <c r="A439" s="18"/>
      <c r="D439" s="135"/>
      <c r="E439" s="76"/>
      <c r="F439" s="20"/>
      <c r="G439" s="20"/>
      <c r="H439" s="20"/>
      <c r="I439" s="21"/>
      <c r="J439" s="21"/>
      <c r="K439" s="21"/>
      <c r="L439" s="21"/>
      <c r="M439" s="21"/>
      <c r="N439" s="20"/>
      <c r="O439" s="20"/>
      <c r="P439" s="20"/>
      <c r="Q439" s="21"/>
      <c r="R439" s="21"/>
      <c r="S439" s="21"/>
      <c r="T439" s="21"/>
      <c r="X439" s="1"/>
      <c r="Y439" s="1"/>
      <c r="Z439" s="1"/>
    </row>
    <row r="440" spans="1:26" s="4" customFormat="1" ht="15" customHeight="1">
      <c r="A440" s="18"/>
      <c r="D440" s="135"/>
      <c r="E440" s="76"/>
      <c r="F440" s="20"/>
      <c r="G440" s="20"/>
      <c r="H440" s="20"/>
      <c r="I440" s="21"/>
      <c r="J440" s="21"/>
      <c r="K440" s="21"/>
      <c r="L440" s="21"/>
      <c r="M440" s="21"/>
      <c r="N440" s="20"/>
      <c r="O440" s="20"/>
      <c r="P440" s="20"/>
      <c r="Q440" s="21"/>
      <c r="R440" s="21"/>
      <c r="S440" s="21"/>
      <c r="T440" s="21"/>
      <c r="X440" s="1"/>
      <c r="Y440" s="1"/>
      <c r="Z440" s="1"/>
    </row>
    <row r="441" spans="1:26" s="4" customFormat="1" ht="15" customHeight="1">
      <c r="A441" s="18"/>
      <c r="D441" s="135"/>
      <c r="E441" s="76"/>
      <c r="F441" s="20"/>
      <c r="G441" s="20"/>
      <c r="H441" s="20"/>
      <c r="I441" s="21"/>
      <c r="J441" s="21"/>
      <c r="K441" s="21"/>
      <c r="L441" s="21"/>
      <c r="M441" s="21"/>
      <c r="N441" s="20"/>
      <c r="O441" s="20"/>
      <c r="P441" s="20"/>
      <c r="Q441" s="21"/>
      <c r="R441" s="21"/>
      <c r="S441" s="21"/>
      <c r="T441" s="21"/>
      <c r="X441" s="1"/>
      <c r="Y441" s="1"/>
      <c r="Z441" s="1"/>
    </row>
    <row r="442" spans="1:26" s="4" customFormat="1" ht="15" customHeight="1">
      <c r="A442" s="18"/>
      <c r="D442" s="135"/>
      <c r="E442" s="76"/>
      <c r="F442" s="20"/>
      <c r="G442" s="20"/>
      <c r="H442" s="20"/>
      <c r="I442" s="21"/>
      <c r="J442" s="21"/>
      <c r="K442" s="21"/>
      <c r="L442" s="21"/>
      <c r="M442" s="21"/>
      <c r="N442" s="20"/>
      <c r="O442" s="20"/>
      <c r="P442" s="20"/>
      <c r="Q442" s="21"/>
      <c r="R442" s="21"/>
      <c r="S442" s="21"/>
      <c r="T442" s="21"/>
      <c r="X442" s="1"/>
      <c r="Y442" s="1"/>
      <c r="Z442" s="1"/>
    </row>
    <row r="443" spans="1:26" s="4" customFormat="1" ht="15" customHeight="1">
      <c r="A443" s="18"/>
      <c r="D443" s="135"/>
      <c r="E443" s="76"/>
      <c r="F443" s="20"/>
      <c r="G443" s="20"/>
      <c r="H443" s="20"/>
      <c r="I443" s="21"/>
      <c r="J443" s="21"/>
      <c r="K443" s="21"/>
      <c r="L443" s="21"/>
      <c r="M443" s="21"/>
      <c r="N443" s="20"/>
      <c r="O443" s="20"/>
      <c r="P443" s="20"/>
      <c r="Q443" s="21"/>
      <c r="R443" s="21"/>
      <c r="S443" s="21"/>
      <c r="T443" s="21"/>
      <c r="X443" s="1"/>
      <c r="Y443" s="1"/>
      <c r="Z443" s="1"/>
    </row>
    <row r="444" spans="1:26" s="4" customFormat="1" ht="15" customHeight="1">
      <c r="A444" s="18"/>
      <c r="D444" s="135"/>
      <c r="E444" s="76"/>
      <c r="F444" s="20"/>
      <c r="G444" s="20"/>
      <c r="H444" s="20"/>
      <c r="I444" s="21"/>
      <c r="J444" s="21"/>
      <c r="K444" s="21"/>
      <c r="L444" s="21"/>
      <c r="M444" s="21"/>
      <c r="N444" s="20"/>
      <c r="O444" s="20"/>
      <c r="P444" s="20"/>
      <c r="Q444" s="21"/>
      <c r="R444" s="21"/>
      <c r="S444" s="21"/>
      <c r="T444" s="21"/>
      <c r="X444" s="1"/>
      <c r="Y444" s="1"/>
      <c r="Z444" s="1"/>
    </row>
    <row r="445" spans="1:26" s="4" customFormat="1" ht="15" customHeight="1">
      <c r="A445" s="18"/>
      <c r="D445" s="135"/>
      <c r="E445" s="76"/>
      <c r="F445" s="20"/>
      <c r="G445" s="20"/>
      <c r="H445" s="20"/>
      <c r="I445" s="21"/>
      <c r="J445" s="21"/>
      <c r="K445" s="21"/>
      <c r="L445" s="21"/>
      <c r="M445" s="21"/>
      <c r="N445" s="20"/>
      <c r="O445" s="20"/>
      <c r="P445" s="20"/>
      <c r="Q445" s="21"/>
      <c r="R445" s="21"/>
      <c r="S445" s="21"/>
      <c r="T445" s="21"/>
      <c r="X445" s="1"/>
      <c r="Y445" s="1"/>
      <c r="Z445" s="1"/>
    </row>
    <row r="446" spans="1:26" s="4" customFormat="1" ht="15" customHeight="1">
      <c r="A446" s="18"/>
      <c r="D446" s="135"/>
      <c r="E446" s="76"/>
      <c r="F446" s="20"/>
      <c r="G446" s="20"/>
      <c r="H446" s="20"/>
      <c r="I446" s="21"/>
      <c r="J446" s="21"/>
      <c r="K446" s="21"/>
      <c r="L446" s="21"/>
      <c r="M446" s="21"/>
      <c r="N446" s="20"/>
      <c r="O446" s="20"/>
      <c r="P446" s="20"/>
      <c r="Q446" s="21"/>
      <c r="R446" s="21"/>
      <c r="S446" s="21"/>
      <c r="T446" s="21"/>
      <c r="X446" s="1"/>
      <c r="Y446" s="1"/>
      <c r="Z446" s="1"/>
    </row>
    <row r="447" spans="1:26" s="4" customFormat="1" ht="15" customHeight="1">
      <c r="A447" s="18"/>
      <c r="D447" s="135"/>
      <c r="E447" s="76"/>
      <c r="F447" s="20"/>
      <c r="G447" s="20"/>
      <c r="H447" s="20"/>
      <c r="I447" s="21"/>
      <c r="J447" s="21"/>
      <c r="K447" s="21"/>
      <c r="L447" s="21"/>
      <c r="M447" s="21"/>
      <c r="N447" s="20"/>
      <c r="O447" s="20"/>
      <c r="P447" s="20"/>
      <c r="Q447" s="21"/>
      <c r="R447" s="21"/>
      <c r="S447" s="21"/>
      <c r="T447" s="21"/>
      <c r="X447" s="1"/>
      <c r="Y447" s="1"/>
      <c r="Z447" s="1"/>
    </row>
    <row r="448" spans="1:26" s="4" customFormat="1" ht="15" customHeight="1">
      <c r="A448" s="18"/>
      <c r="D448" s="135"/>
      <c r="E448" s="76"/>
      <c r="F448" s="20"/>
      <c r="G448" s="20"/>
      <c r="H448" s="20"/>
      <c r="I448" s="21"/>
      <c r="J448" s="21"/>
      <c r="K448" s="21"/>
      <c r="L448" s="21"/>
      <c r="M448" s="21"/>
      <c r="N448" s="20"/>
      <c r="O448" s="20"/>
      <c r="P448" s="20"/>
      <c r="Q448" s="21"/>
      <c r="R448" s="21"/>
      <c r="S448" s="21"/>
      <c r="T448" s="21"/>
      <c r="X448" s="1"/>
      <c r="Y448" s="1"/>
      <c r="Z448" s="1"/>
    </row>
    <row r="449" spans="1:26" s="4" customFormat="1" ht="15" customHeight="1">
      <c r="A449" s="18"/>
      <c r="D449" s="135"/>
      <c r="E449" s="76"/>
      <c r="F449" s="20"/>
      <c r="G449" s="20"/>
      <c r="H449" s="20"/>
      <c r="I449" s="21"/>
      <c r="J449" s="21"/>
      <c r="K449" s="21"/>
      <c r="L449" s="21"/>
      <c r="M449" s="21"/>
      <c r="N449" s="20"/>
      <c r="O449" s="20"/>
      <c r="P449" s="20"/>
      <c r="Q449" s="21"/>
      <c r="R449" s="21"/>
      <c r="S449" s="21"/>
      <c r="T449" s="21"/>
      <c r="X449" s="1"/>
      <c r="Y449" s="1"/>
      <c r="Z449" s="1"/>
    </row>
    <row r="450" spans="1:26" s="4" customFormat="1" ht="15" customHeight="1">
      <c r="A450" s="18"/>
      <c r="D450" s="135"/>
      <c r="E450" s="76"/>
      <c r="F450" s="20"/>
      <c r="G450" s="20"/>
      <c r="H450" s="20"/>
      <c r="I450" s="21"/>
      <c r="J450" s="21"/>
      <c r="K450" s="21"/>
      <c r="L450" s="21"/>
      <c r="M450" s="21"/>
      <c r="N450" s="20"/>
      <c r="O450" s="20"/>
      <c r="P450" s="20"/>
      <c r="Q450" s="21"/>
      <c r="R450" s="21"/>
      <c r="S450" s="21"/>
      <c r="T450" s="21"/>
      <c r="X450" s="1"/>
      <c r="Y450" s="1"/>
      <c r="Z450" s="1"/>
    </row>
    <row r="451" spans="1:26" s="4" customFormat="1" ht="15" customHeight="1">
      <c r="A451" s="18"/>
      <c r="D451" s="135"/>
      <c r="E451" s="76"/>
      <c r="F451" s="20"/>
      <c r="G451" s="20"/>
      <c r="H451" s="20"/>
      <c r="I451" s="21"/>
      <c r="J451" s="21"/>
      <c r="K451" s="21"/>
      <c r="L451" s="21"/>
      <c r="M451" s="21"/>
      <c r="N451" s="20"/>
      <c r="O451" s="20"/>
      <c r="P451" s="20"/>
      <c r="Q451" s="21"/>
      <c r="R451" s="21"/>
      <c r="S451" s="21"/>
      <c r="T451" s="21"/>
      <c r="X451" s="1"/>
      <c r="Y451" s="1"/>
      <c r="Z451" s="1"/>
    </row>
    <row r="452" spans="1:26" s="4" customFormat="1" ht="15" customHeight="1">
      <c r="A452" s="18"/>
      <c r="D452" s="135"/>
      <c r="E452" s="76"/>
      <c r="F452" s="20"/>
      <c r="G452" s="20"/>
      <c r="H452" s="20"/>
      <c r="I452" s="21"/>
      <c r="J452" s="21"/>
      <c r="K452" s="21"/>
      <c r="L452" s="21"/>
      <c r="M452" s="21"/>
      <c r="N452" s="20"/>
      <c r="O452" s="20"/>
      <c r="P452" s="20"/>
      <c r="Q452" s="21"/>
      <c r="R452" s="21"/>
      <c r="S452" s="21"/>
      <c r="T452" s="21"/>
      <c r="X452" s="1"/>
      <c r="Y452" s="1"/>
      <c r="Z452" s="1"/>
    </row>
    <row r="453" spans="1:26" s="4" customFormat="1" ht="15" customHeight="1">
      <c r="A453" s="18"/>
      <c r="D453" s="135"/>
      <c r="E453" s="76"/>
      <c r="F453" s="20"/>
      <c r="G453" s="20"/>
      <c r="H453" s="20"/>
      <c r="I453" s="21"/>
      <c r="J453" s="21"/>
      <c r="K453" s="21"/>
      <c r="L453" s="21"/>
      <c r="M453" s="21"/>
      <c r="N453" s="20"/>
      <c r="O453" s="20"/>
      <c r="P453" s="20"/>
      <c r="Q453" s="21"/>
      <c r="R453" s="21"/>
      <c r="S453" s="21"/>
      <c r="T453" s="21"/>
      <c r="X453" s="1"/>
      <c r="Y453" s="1"/>
      <c r="Z453" s="1"/>
    </row>
    <row r="454" spans="1:26" s="4" customFormat="1" ht="15" customHeight="1">
      <c r="A454" s="18"/>
      <c r="D454" s="135"/>
      <c r="E454" s="76"/>
      <c r="F454" s="20"/>
      <c r="G454" s="20"/>
      <c r="H454" s="20"/>
      <c r="I454" s="21"/>
      <c r="J454" s="21"/>
      <c r="K454" s="21"/>
      <c r="L454" s="21"/>
      <c r="M454" s="21"/>
      <c r="N454" s="20"/>
      <c r="O454" s="20"/>
      <c r="P454" s="20"/>
      <c r="Q454" s="21"/>
      <c r="R454" s="21"/>
      <c r="S454" s="21"/>
      <c r="T454" s="21"/>
      <c r="X454" s="1"/>
      <c r="Y454" s="1"/>
      <c r="Z454" s="1"/>
    </row>
    <row r="455" spans="1:26" s="4" customFormat="1" ht="15" customHeight="1">
      <c r="A455" s="18"/>
      <c r="D455" s="135"/>
      <c r="E455" s="76"/>
      <c r="F455" s="20"/>
      <c r="G455" s="20"/>
      <c r="H455" s="20"/>
      <c r="I455" s="21"/>
      <c r="J455" s="21"/>
      <c r="K455" s="21"/>
      <c r="L455" s="21"/>
      <c r="M455" s="21"/>
      <c r="N455" s="20"/>
      <c r="O455" s="20"/>
      <c r="P455" s="20"/>
      <c r="Q455" s="21"/>
      <c r="R455" s="21"/>
      <c r="S455" s="21"/>
      <c r="T455" s="21"/>
      <c r="X455" s="1"/>
      <c r="Y455" s="1"/>
      <c r="Z455" s="1"/>
    </row>
    <row r="456" spans="1:26" s="4" customFormat="1" ht="15" customHeight="1">
      <c r="A456" s="18"/>
      <c r="D456" s="135"/>
      <c r="E456" s="76"/>
      <c r="F456" s="20"/>
      <c r="G456" s="20"/>
      <c r="H456" s="20"/>
      <c r="I456" s="21"/>
      <c r="J456" s="21"/>
      <c r="K456" s="21"/>
      <c r="L456" s="21"/>
      <c r="M456" s="21"/>
      <c r="N456" s="20"/>
      <c r="O456" s="20"/>
      <c r="P456" s="20"/>
      <c r="Q456" s="21"/>
      <c r="R456" s="21"/>
      <c r="S456" s="21"/>
      <c r="T456" s="21"/>
      <c r="X456" s="1"/>
      <c r="Y456" s="1"/>
      <c r="Z456" s="1"/>
    </row>
    <row r="457" spans="1:26" s="4" customFormat="1" ht="15" customHeight="1">
      <c r="A457" s="18"/>
      <c r="D457" s="135"/>
      <c r="E457" s="76"/>
      <c r="F457" s="20"/>
      <c r="G457" s="20"/>
      <c r="H457" s="20"/>
      <c r="I457" s="21"/>
      <c r="J457" s="21"/>
      <c r="K457" s="21"/>
      <c r="L457" s="21"/>
      <c r="M457" s="21"/>
      <c r="N457" s="20"/>
      <c r="O457" s="20"/>
      <c r="P457" s="20"/>
      <c r="Q457" s="21"/>
      <c r="R457" s="21"/>
      <c r="S457" s="21"/>
      <c r="T457" s="21"/>
      <c r="X457" s="1"/>
      <c r="Y457" s="1"/>
      <c r="Z457" s="1"/>
    </row>
    <row r="458" spans="1:26" s="4" customFormat="1" ht="15" customHeight="1">
      <c r="A458" s="18"/>
      <c r="D458" s="135"/>
      <c r="E458" s="76"/>
      <c r="F458" s="20"/>
      <c r="G458" s="20"/>
      <c r="H458" s="20"/>
      <c r="I458" s="21"/>
      <c r="J458" s="21"/>
      <c r="K458" s="21"/>
      <c r="L458" s="21"/>
      <c r="M458" s="21"/>
      <c r="N458" s="20"/>
      <c r="O458" s="20"/>
      <c r="P458" s="20"/>
      <c r="Q458" s="21"/>
      <c r="R458" s="21"/>
      <c r="S458" s="21"/>
      <c r="T458" s="21"/>
      <c r="X458" s="1"/>
      <c r="Y458" s="1"/>
      <c r="Z458" s="1"/>
    </row>
    <row r="459" spans="1:26" s="4" customFormat="1" ht="15" customHeight="1">
      <c r="A459" s="18"/>
      <c r="D459" s="135"/>
      <c r="E459" s="76"/>
      <c r="F459" s="20"/>
      <c r="G459" s="20"/>
      <c r="H459" s="20"/>
      <c r="I459" s="21"/>
      <c r="J459" s="21"/>
      <c r="K459" s="21"/>
      <c r="L459" s="21"/>
      <c r="M459" s="21"/>
      <c r="N459" s="20"/>
      <c r="O459" s="20"/>
      <c r="P459" s="20"/>
      <c r="Q459" s="21"/>
      <c r="R459" s="21"/>
      <c r="S459" s="21"/>
      <c r="T459" s="21"/>
      <c r="X459" s="1"/>
      <c r="Y459" s="1"/>
      <c r="Z459" s="1"/>
    </row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</sheetData>
  <sheetProtection/>
  <autoFilter ref="A1:AB303"/>
  <mergeCells count="16">
    <mergeCell ref="A2:A4"/>
    <mergeCell ref="B2:B4"/>
    <mergeCell ref="C2:D4"/>
    <mergeCell ref="F2:L2"/>
    <mergeCell ref="N2:T2"/>
    <mergeCell ref="U2:U4"/>
    <mergeCell ref="E2:E4"/>
    <mergeCell ref="X2:X4"/>
    <mergeCell ref="Y2:Y4"/>
    <mergeCell ref="Z2:Z4"/>
    <mergeCell ref="V2:V4"/>
    <mergeCell ref="W2:W4"/>
    <mergeCell ref="G3:I3"/>
    <mergeCell ref="J3:L3"/>
    <mergeCell ref="O3:Q3"/>
    <mergeCell ref="R3:T3"/>
  </mergeCells>
  <printOptions horizontalCentered="1"/>
  <pageMargins left="0.1968503937007874" right="0.1968503937007874" top="0.5905511811023623" bottom="0.1968503937007874" header="0.31496062992125984" footer="0.5118110236220472"/>
  <pageSetup horizontalDpi="600" verticalDpi="600" orientation="landscape" paperSize="9" scale="43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千葉県</cp:lastModifiedBy>
  <cp:lastPrinted>2017-08-17T05:00:13Z</cp:lastPrinted>
  <dcterms:created xsi:type="dcterms:W3CDTF">2006-12-11T05:48:40Z</dcterms:created>
  <dcterms:modified xsi:type="dcterms:W3CDTF">2017-10-03T07:25:08Z</dcterms:modified>
  <cp:category/>
  <cp:version/>
  <cp:contentType/>
  <cp:contentStatus/>
</cp:coreProperties>
</file>