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0320" windowHeight="6750" tabRatio="837" activeTab="0"/>
  </bookViews>
  <sheets>
    <sheet name="平均工賃（月額）" sheetId="1" r:id="rId1"/>
    <sheet name="施設数" sheetId="2" r:id="rId2"/>
    <sheet name="就労Ａ型" sheetId="3" r:id="rId3"/>
    <sheet name="就労B型" sheetId="4" r:id="rId4"/>
  </sheets>
  <definedNames>
    <definedName name="_20030502_daicho_saishin" localSheetId="2">#REF!</definedName>
    <definedName name="_20030502_daicho_saishin" localSheetId="3">#REF!</definedName>
    <definedName name="_xlnm._FilterDatabase" localSheetId="2" hidden="1">'就労Ａ型'!$A$1:$N$693</definedName>
    <definedName name="_xlnm._FilterDatabase" localSheetId="3" hidden="1">'就労B型'!$A$1:$N$857</definedName>
    <definedName name="_xlnm.Print_Area" localSheetId="2">'就労Ａ型'!$A$1:$O$34</definedName>
    <definedName name="_xlnm.Print_Area" localSheetId="3">'就労B型'!$B$1:$O$198</definedName>
    <definedName name="_xlnm.Print_Titles" localSheetId="2">'就労Ａ型'!$B:$D,'就労Ａ型'!$1:$4</definedName>
    <definedName name="_xlnm.Print_Titles" localSheetId="3">'就労B型'!$B:$D,'就労B型'!$1:$4</definedName>
  </definedNames>
  <calcPr fullCalcOnLoad="1"/>
</workbook>
</file>

<file path=xl/sharedStrings.xml><?xml version="1.0" encoding="utf-8"?>
<sst xmlns="http://schemas.openxmlformats.org/spreadsheetml/2006/main" count="529" uniqueCount="237">
  <si>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</si>
  <si>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</si>
  <si>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</si>
  <si>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</si>
  <si>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</si>
  <si>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</si>
  <si>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</si>
  <si>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</si>
  <si>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</si>
  <si>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</si>
  <si>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</si>
  <si>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</si>
  <si>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</si>
  <si>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</si>
  <si>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</si>
  <si>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</si>
  <si>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月額</t>
  </si>
  <si>
    <t>平成24年度</t>
  </si>
  <si>
    <t>平成24年度各施設種別平均工賃一覧（月額）</t>
  </si>
  <si>
    <t>事業所名</t>
  </si>
  <si>
    <t>平成23年度（月額）</t>
  </si>
  <si>
    <t>千葉市
はつらつ道場</t>
  </si>
  <si>
    <t>日本園芸療法士協会関東支部</t>
  </si>
  <si>
    <t>ＰＡＬ稲毛</t>
  </si>
  <si>
    <t>桜木</t>
  </si>
  <si>
    <t>セットアップ</t>
  </si>
  <si>
    <t>ワークアイ・ジョブサポート</t>
  </si>
  <si>
    <t>ハッピーウェーイ</t>
  </si>
  <si>
    <t>リバーサル市川</t>
  </si>
  <si>
    <t>アースプロテクト</t>
  </si>
  <si>
    <t>サークル</t>
  </si>
  <si>
    <t>リーブカンパニー</t>
  </si>
  <si>
    <t>のぞみ野暮らし応援センター</t>
  </si>
  <si>
    <t>かるのこ事業所</t>
  </si>
  <si>
    <t>EOSファーム船橋</t>
  </si>
  <si>
    <t>ハッピーアベニュー</t>
  </si>
  <si>
    <t>さつき台の家</t>
  </si>
  <si>
    <t>ユーカリワークス</t>
  </si>
  <si>
    <t>松里福祉作業所</t>
  </si>
  <si>
    <t>アルファー工房</t>
  </si>
  <si>
    <t>いぶき</t>
  </si>
  <si>
    <t>障害者の働く場　もえぎ</t>
  </si>
  <si>
    <t>ひまわり工房</t>
  </si>
  <si>
    <t>ビーアンビシャス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</si>
  <si>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</si>
  <si>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</si>
  <si>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</si>
  <si>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</si>
  <si>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</si>
  <si>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</si>
  <si>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</si>
  <si>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</si>
  <si>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</si>
  <si>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</si>
  <si>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</si>
  <si>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</si>
  <si>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</si>
  <si>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</si>
  <si>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</si>
  <si>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</si>
  <si>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</si>
  <si>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</si>
  <si>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</si>
  <si>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</si>
  <si>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</si>
  <si>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</si>
  <si>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</si>
  <si>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</si>
  <si>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</si>
  <si>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</si>
  <si>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</si>
  <si>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</si>
  <si>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</si>
  <si>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</si>
  <si>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</si>
  <si>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</si>
  <si>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</si>
  <si>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佐倉市よもぎの園指定管理者社会福祉法人愛光</t>
  </si>
  <si>
    <t>タオ</t>
  </si>
  <si>
    <t>かりん</t>
  </si>
  <si>
    <t>あゆみ会作業所</t>
  </si>
  <si>
    <t>山の家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</si>
  <si>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</si>
  <si>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</si>
  <si>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</si>
  <si>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</si>
  <si>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</si>
  <si>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</si>
  <si>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</si>
  <si>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もくまお</t>
  </si>
  <si>
    <t>オリーブハウス</t>
  </si>
  <si>
    <t>就労生活支援センター　トライアングル西千葉</t>
  </si>
  <si>
    <t>ＮＰＯ法人ペイ・フォワード歩論館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</si>
  <si>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</si>
  <si>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</si>
  <si>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</si>
  <si>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</si>
  <si>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</si>
  <si>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紙好き工房空と海</t>
  </si>
  <si>
    <t>花の実園</t>
  </si>
  <si>
    <t>成田市のぞみの園</t>
  </si>
  <si>
    <t>生活援助センター　工房スノードロップ</t>
  </si>
  <si>
    <t>福祉アシストワーク協会</t>
  </si>
  <si>
    <t>あくあ</t>
  </si>
  <si>
    <t>オーヴェル</t>
  </si>
  <si>
    <t>市川市チャレンジ国分</t>
  </si>
  <si>
    <t>はばたき職業センター</t>
  </si>
  <si>
    <t>ラポール</t>
  </si>
  <si>
    <t>ワーク・かなえ</t>
  </si>
  <si>
    <t>三芳ワークセンター</t>
  </si>
  <si>
    <t>市川市南八幡ワークス</t>
  </si>
  <si>
    <t>ワークジョイまつどセンター</t>
  </si>
  <si>
    <t>沼南育成園</t>
  </si>
  <si>
    <t>青松学園</t>
  </si>
  <si>
    <t>美南園</t>
  </si>
  <si>
    <t>野田市立あすなろ職業指導所</t>
  </si>
  <si>
    <t>はるか</t>
  </si>
  <si>
    <t>ハピネス行徳</t>
  </si>
  <si>
    <t>おおばん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</si>
  <si>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</si>
  <si>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</si>
  <si>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</si>
  <si>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</si>
  <si>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</si>
  <si>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</si>
  <si>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コッペ</t>
  </si>
  <si>
    <t>石陶房</t>
  </si>
  <si>
    <t>就労継続支援Ｂ型事業所　かりん</t>
  </si>
  <si>
    <t>あいらんど</t>
  </si>
  <si>
    <t>キャンバス</t>
  </si>
  <si>
    <t>ジョブハウス・もみの木</t>
  </si>
  <si>
    <t>ふる里学舎木更津</t>
  </si>
  <si>
    <t>羽の郷</t>
  </si>
  <si>
    <t>松戸市立のぞみ学園</t>
  </si>
  <si>
    <t>ねむの里</t>
  </si>
  <si>
    <t>夢工房まごめざわ</t>
  </si>
  <si>
    <t>かたぐるま</t>
  </si>
  <si>
    <t>地域作業所hana</t>
  </si>
  <si>
    <t>コスモ</t>
  </si>
  <si>
    <t>三愛ワークス御料</t>
  </si>
  <si>
    <t>我孫子市障害福祉サービス事業所みずき</t>
  </si>
  <si>
    <t>ペーターの丘</t>
  </si>
  <si>
    <t>木更津市あけぼの園</t>
  </si>
  <si>
    <t>わたの実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</si>
  <si>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</si>
  <si>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</si>
  <si>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</si>
  <si>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</si>
  <si>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千葉市療育センターいずみの家</t>
  </si>
  <si>
    <t>柏市立朋生園</t>
  </si>
  <si>
    <t>父の樹園</t>
  </si>
  <si>
    <t>あすか園</t>
  </si>
  <si>
    <t>笹川なずな工房</t>
  </si>
  <si>
    <t>柏市立青和園</t>
  </si>
  <si>
    <t>千葉光の村授産園</t>
  </si>
  <si>
    <t>千葉市亥鼻福祉作業所</t>
  </si>
  <si>
    <t xml:space="preserve"> ｉ工房ｃ･ｓ･ｄ</t>
  </si>
  <si>
    <t>ARUKU</t>
  </si>
  <si>
    <t>カフェテラスエスレ</t>
  </si>
  <si>
    <t>就労支援センタージョブくらなみ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</si>
  <si>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</si>
  <si>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</si>
  <si>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</si>
  <si>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</si>
  <si>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</si>
  <si>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</si>
  <si>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</si>
  <si>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</si>
  <si>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</si>
  <si>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市原市五井福祉作業所</t>
  </si>
  <si>
    <t>市原市三和福祉作業所</t>
  </si>
  <si>
    <t>障がい者活動支援センター　通所部</t>
  </si>
  <si>
    <t>生活クラブ風の村とんぼ舎さくら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</si>
  <si>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</si>
  <si>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</si>
  <si>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</si>
  <si>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</si>
  <si>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</si>
  <si>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</si>
  <si>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ぽぴあ福祉作業センタースマイル</t>
  </si>
  <si>
    <t>ふれあいハウス</t>
  </si>
  <si>
    <t>千葉県</t>
  </si>
  <si>
    <t>ぽぴあ仕事センターライズ</t>
  </si>
  <si>
    <t>タオ工房</t>
  </si>
  <si>
    <t>就労継続支援A型事業所　栗源協働支援センター</t>
  </si>
  <si>
    <t>きのこ栽培農園</t>
  </si>
  <si>
    <t>株式会社CBS</t>
  </si>
  <si>
    <t>望みの門新生舎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</si>
  <si>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</si>
  <si>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</si>
  <si>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</si>
  <si>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</si>
  <si>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</si>
  <si>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</si>
  <si>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流山市心身障害者福祉作業所さつき園</t>
  </si>
  <si>
    <t>福祉支援の家　ビーいちかわ</t>
  </si>
  <si>
    <t>医療法人社団透光会ひだまり</t>
  </si>
  <si>
    <t>ときわぎ工舎</t>
  </si>
  <si>
    <t>たぶだちの村・ふれあい通り</t>
  </si>
  <si>
    <t>青空協同組合</t>
  </si>
  <si>
    <t>アンゴラ王国作業所</t>
  </si>
  <si>
    <t>ワークショップ四街道</t>
  </si>
  <si>
    <t>就労継続支援B型　富浦作業所</t>
  </si>
  <si>
    <t>合同会社環境福祉サービス千葉事業所</t>
  </si>
  <si>
    <t>ハッピーストリート</t>
  </si>
  <si>
    <t>ユアポート</t>
  </si>
  <si>
    <t>就労継続支援はぁもにぃ</t>
  </si>
  <si>
    <t>しおさい</t>
  </si>
  <si>
    <t>あるば</t>
  </si>
  <si>
    <t>ワルツ</t>
  </si>
  <si>
    <t>のぞみ</t>
  </si>
  <si>
    <t>ぽけっと</t>
  </si>
  <si>
    <t>キッチンせいしょう</t>
  </si>
  <si>
    <t>ぽらりす</t>
  </si>
  <si>
    <t>なゆたぐりん</t>
  </si>
  <si>
    <t>たんぽぽハウス</t>
  </si>
  <si>
    <t>コミュニティカフェ　れんげ＆ラッキーハウス</t>
  </si>
  <si>
    <t>ひだまり</t>
  </si>
  <si>
    <t>ヒバリワークショップ</t>
  </si>
  <si>
    <t>明日の種</t>
  </si>
  <si>
    <t>あじさい工房</t>
  </si>
  <si>
    <t>ひかり学園アネックス</t>
  </si>
  <si>
    <t>○</t>
  </si>
  <si>
    <t>コミュニティカフェ「きずな」</t>
  </si>
  <si>
    <t>○</t>
  </si>
  <si>
    <t>○</t>
  </si>
  <si>
    <t>ワイズホーム</t>
  </si>
  <si>
    <t>ステップ　ちば</t>
  </si>
  <si>
    <t>つばさ</t>
  </si>
  <si>
    <t>あさひの丘</t>
  </si>
  <si>
    <t>まあるい広場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</si>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</sst>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 shrinkToFit="1"/>
    </xf>
    <xf numFmtId="177" fontId="0" fillId="0" borderId="10" xfId="43" applyNumberFormat="1" applyFont="1" applyFill="1" applyBorder="1" applyAlignment="1" applyProtection="1">
      <alignment vertical="center"/>
      <protection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77" fontId="4" fillId="0" borderId="10" xfId="49" applyNumberFormat="1" applyFont="1" applyFill="1" applyBorder="1" applyAlignment="1">
      <alignment vertical="center"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shrinkToFit="1"/>
    </xf>
    <xf numFmtId="177" fontId="0" fillId="2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202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vertical="center"/>
    </xf>
    <xf numFmtId="177" fontId="0" fillId="25" borderId="15" xfId="0" applyNumberFormat="1" applyFont="1" applyFill="1" applyBorder="1" applyAlignment="1">
      <alignment horizontal="center" vertical="center" shrinkToFit="1"/>
    </xf>
    <xf numFmtId="177" fontId="0" fillId="25" borderId="16" xfId="0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/>
    </xf>
    <xf numFmtId="177" fontId="0" fillId="26" borderId="10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202" fontId="0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202" fontId="0" fillId="0" borderId="10" xfId="0" applyNumberFormat="1" applyFont="1" applyBorder="1" applyAlignment="1">
      <alignment vertical="center"/>
    </xf>
    <xf numFmtId="0" fontId="0" fillId="0" borderId="10" xfId="6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2" applyFont="1" applyFill="1" applyBorder="1" applyAlignment="1">
      <alignment vertical="center" wrapText="1"/>
      <protection/>
    </xf>
    <xf numFmtId="202" fontId="0" fillId="0" borderId="14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center" vertical="center" shrinkToFit="1"/>
    </xf>
    <xf numFmtId="0" fontId="0" fillId="25" borderId="22" xfId="0" applyFont="1" applyFill="1" applyBorder="1" applyAlignment="1">
      <alignment horizontal="center" vertical="center" shrinkToFit="1"/>
    </xf>
    <xf numFmtId="202" fontId="0" fillId="0" borderId="23" xfId="0" applyNumberFormat="1" applyFont="1" applyFill="1" applyBorder="1" applyAlignment="1">
      <alignment horizontal="right" vertical="center"/>
    </xf>
    <xf numFmtId="202" fontId="0" fillId="0" borderId="24" xfId="0" applyNumberFormat="1" applyFont="1" applyFill="1" applyBorder="1" applyAlignment="1">
      <alignment horizontal="right" vertical="center"/>
    </xf>
    <xf numFmtId="202" fontId="0" fillId="0" borderId="25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6" fontId="6" fillId="24" borderId="2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6" borderId="21" xfId="0" applyNumberFormat="1" applyFont="1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176" fontId="6" fillId="6" borderId="26" xfId="0" applyNumberFormat="1" applyFont="1" applyFill="1" applyBorder="1" applyAlignment="1">
      <alignment horizontal="center" vertical="center" wrapText="1" shrinkToFit="1"/>
    </xf>
    <xf numFmtId="0" fontId="0" fillId="6" borderId="2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16" fillId="25" borderId="31" xfId="0" applyFont="1" applyFill="1" applyBorder="1" applyAlignment="1">
      <alignment horizontal="center" vertical="center" shrinkToFit="1"/>
    </xf>
    <xf numFmtId="0" fontId="16" fillId="25" borderId="32" xfId="0" applyFont="1" applyFill="1" applyBorder="1" applyAlignment="1">
      <alignment horizontal="center" vertical="center" shrinkToFit="1"/>
    </xf>
    <xf numFmtId="0" fontId="16" fillId="25" borderId="33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0" fillId="2" borderId="21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177" fontId="0" fillId="2" borderId="34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J13" sqref="J13"/>
    </sheetView>
  </sheetViews>
  <sheetFormatPr defaultColWidth="9.00390625" defaultRowHeight="13.5"/>
  <cols>
    <col min="1" max="3" width="10.625" style="0" customWidth="1"/>
    <col min="4" max="4" width="11.375" style="0" customWidth="1"/>
  </cols>
  <sheetData>
    <row r="1" ht="21">
      <c r="A1" s="7" t="s">
        <v>18</v>
      </c>
    </row>
    <row r="3" spans="1:4" ht="15" customHeight="1">
      <c r="A3" s="81" t="s">
        <v>4</v>
      </c>
      <c r="B3" s="83" t="s">
        <v>8</v>
      </c>
      <c r="C3" s="83" t="s">
        <v>9</v>
      </c>
      <c r="D3" s="79" t="s">
        <v>15</v>
      </c>
    </row>
    <row r="4" spans="1:4" ht="36.75" customHeight="1">
      <c r="A4" s="82"/>
      <c r="B4" s="84"/>
      <c r="C4" s="84"/>
      <c r="D4" s="80"/>
    </row>
    <row r="5" spans="1:4" ht="15.75" customHeight="1">
      <c r="A5" s="11" t="s">
        <v>181</v>
      </c>
      <c r="B5" s="13">
        <f>'就労Ａ型'!M32</f>
        <v>54258.6021611002</v>
      </c>
      <c r="C5" s="13">
        <f>'就労B型'!M196</f>
        <v>12819.093604336043</v>
      </c>
      <c r="D5" s="20">
        <f>('就労Ａ型'!L32+'就労B型'!L196)/('就労Ａ型'!K32+'就労B型'!K196)</f>
        <v>16180.68252086778</v>
      </c>
    </row>
  </sheetData>
  <sheetProtection/>
  <mergeCells count="4">
    <mergeCell ref="D3:D4"/>
    <mergeCell ref="A3:A4"/>
    <mergeCell ref="B3:B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16" sqref="E16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7" t="s">
        <v>14</v>
      </c>
    </row>
    <row r="3" spans="1:8" ht="15" customHeight="1">
      <c r="A3" s="95" t="s">
        <v>3</v>
      </c>
      <c r="B3" s="91" t="s">
        <v>8</v>
      </c>
      <c r="C3" s="92"/>
      <c r="D3" s="91" t="s">
        <v>9</v>
      </c>
      <c r="E3" s="92"/>
      <c r="F3" s="85" t="s">
        <v>12</v>
      </c>
      <c r="G3" s="86"/>
      <c r="H3" s="87"/>
    </row>
    <row r="4" spans="1:8" ht="30" customHeight="1">
      <c r="A4" s="96"/>
      <c r="B4" s="93"/>
      <c r="C4" s="94"/>
      <c r="D4" s="93"/>
      <c r="E4" s="94"/>
      <c r="F4" s="88"/>
      <c r="G4" s="89"/>
      <c r="H4" s="90"/>
    </row>
    <row r="5" spans="1:8" s="14" customFormat="1" ht="38.25" customHeight="1">
      <c r="A5" s="97"/>
      <c r="B5" s="15" t="s">
        <v>10</v>
      </c>
      <c r="C5" s="15" t="s">
        <v>11</v>
      </c>
      <c r="D5" s="15" t="s">
        <v>10</v>
      </c>
      <c r="E5" s="15" t="s">
        <v>11</v>
      </c>
      <c r="F5" s="16" t="s">
        <v>10</v>
      </c>
      <c r="G5" s="16" t="s">
        <v>11</v>
      </c>
      <c r="H5" s="16" t="s">
        <v>13</v>
      </c>
    </row>
    <row r="6" spans="1:8" ht="15.75" customHeight="1">
      <c r="A6" s="11" t="s">
        <v>181</v>
      </c>
      <c r="B6" s="19">
        <v>24</v>
      </c>
      <c r="C6" s="19">
        <v>25</v>
      </c>
      <c r="D6" s="19">
        <v>189</v>
      </c>
      <c r="E6" s="19">
        <v>189</v>
      </c>
      <c r="F6" s="17">
        <f>B6+D6</f>
        <v>213</v>
      </c>
      <c r="G6" s="17">
        <f>C6+E6</f>
        <v>214</v>
      </c>
      <c r="H6" s="18">
        <f>F6/G6</f>
        <v>0.9953271028037384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93"/>
  <sheetViews>
    <sheetView view="pageBreakPreview" zoomScaleSheetLayoutView="100" zoomScalePageLayoutView="0" workbookViewId="0" topLeftCell="B1">
      <pane xSplit="3" ySplit="4" topLeftCell="H22" activePane="bottomRight" state="frozen"/>
      <selection pane="topLeft" activeCell="D344" sqref="D344"/>
      <selection pane="topRight" activeCell="D344" sqref="D344"/>
      <selection pane="bottomLeft" activeCell="D344" sqref="D344"/>
      <selection pane="bottomRight" activeCell="C5" sqref="C5:C29"/>
    </sheetView>
  </sheetViews>
  <sheetFormatPr defaultColWidth="9.00390625" defaultRowHeight="13.5"/>
  <cols>
    <col min="1" max="1" width="4.625" style="6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6.75390625" style="21" customWidth="1"/>
    <col min="6" max="7" width="13.375" style="21" customWidth="1"/>
    <col min="8" max="8" width="13.375" style="3" customWidth="1"/>
    <col min="9" max="9" width="3.625" style="12" customWidth="1"/>
    <col min="10" max="10" width="6.75390625" style="21" customWidth="1"/>
    <col min="11" max="12" width="13.375" style="21" customWidth="1"/>
    <col min="13" max="13" width="13.375" style="3" customWidth="1"/>
    <col min="14" max="14" width="7.625" style="1" customWidth="1"/>
    <col min="15" max="16384" width="9.00390625" style="1" customWidth="1"/>
  </cols>
  <sheetData>
    <row r="1" spans="1:13" s="4" customFormat="1" ht="13.5" customHeight="1">
      <c r="A1" s="24"/>
      <c r="D1" s="25"/>
      <c r="E1" s="26"/>
      <c r="F1" s="26"/>
      <c r="G1" s="26"/>
      <c r="H1" s="27"/>
      <c r="I1" s="29"/>
      <c r="J1" s="26"/>
      <c r="K1" s="26"/>
      <c r="L1" s="26"/>
      <c r="M1" s="27"/>
    </row>
    <row r="2" spans="1:15" s="4" customFormat="1" ht="16.5" customHeight="1" thickBot="1">
      <c r="A2" s="103"/>
      <c r="B2" s="109" t="s">
        <v>3</v>
      </c>
      <c r="C2" s="109" t="s">
        <v>19</v>
      </c>
      <c r="D2" s="110"/>
      <c r="E2" s="98" t="s">
        <v>20</v>
      </c>
      <c r="F2" s="99"/>
      <c r="G2" s="99"/>
      <c r="H2" s="114"/>
      <c r="I2" s="30"/>
      <c r="J2" s="98" t="s">
        <v>17</v>
      </c>
      <c r="K2" s="99"/>
      <c r="L2" s="99"/>
      <c r="M2" s="99"/>
      <c r="N2" s="106" t="s">
        <v>7</v>
      </c>
      <c r="O2" s="106" t="s">
        <v>1</v>
      </c>
    </row>
    <row r="3" spans="1:15" s="4" customFormat="1" ht="16.5" customHeight="1">
      <c r="A3" s="104"/>
      <c r="B3" s="109"/>
      <c r="C3" s="111"/>
      <c r="D3" s="110"/>
      <c r="E3" s="115"/>
      <c r="F3" s="116"/>
      <c r="G3" s="116"/>
      <c r="H3" s="117"/>
      <c r="I3" s="30"/>
      <c r="J3" s="39"/>
      <c r="K3" s="100" t="s">
        <v>16</v>
      </c>
      <c r="L3" s="101"/>
      <c r="M3" s="102"/>
      <c r="N3" s="112"/>
      <c r="O3" s="107"/>
    </row>
    <row r="4" spans="1:15" s="24" customFormat="1" ht="16.5" customHeight="1" thickBot="1">
      <c r="A4" s="105"/>
      <c r="B4" s="109"/>
      <c r="C4" s="110"/>
      <c r="D4" s="110"/>
      <c r="E4" s="34" t="s">
        <v>2</v>
      </c>
      <c r="F4" s="34" t="s">
        <v>0</v>
      </c>
      <c r="G4" s="34" t="s">
        <v>6</v>
      </c>
      <c r="H4" s="33" t="s">
        <v>5</v>
      </c>
      <c r="I4" s="23"/>
      <c r="J4" s="40" t="s">
        <v>2</v>
      </c>
      <c r="K4" s="42" t="s">
        <v>0</v>
      </c>
      <c r="L4" s="43" t="s">
        <v>6</v>
      </c>
      <c r="M4" s="74" t="s">
        <v>5</v>
      </c>
      <c r="N4" s="113"/>
      <c r="O4" s="108"/>
    </row>
    <row r="5" spans="1:16" s="4" customFormat="1" ht="27" customHeight="1">
      <c r="A5" s="22"/>
      <c r="B5" s="55" t="s">
        <v>181</v>
      </c>
      <c r="C5" s="59">
        <v>1</v>
      </c>
      <c r="D5" s="60" t="s">
        <v>21</v>
      </c>
      <c r="E5" s="8">
        <v>20</v>
      </c>
      <c r="F5" s="8">
        <v>226</v>
      </c>
      <c r="G5" s="8">
        <v>11132343</v>
      </c>
      <c r="H5" s="62">
        <f>IF(AND(F5&gt;0,G5&gt;0),G5/F5,0)</f>
        <v>49258.154867256635</v>
      </c>
      <c r="I5" s="31"/>
      <c r="J5" s="44">
        <v>20</v>
      </c>
      <c r="K5" s="45">
        <v>229</v>
      </c>
      <c r="L5" s="41">
        <v>12090669</v>
      </c>
      <c r="M5" s="76">
        <f aca="true" t="shared" si="0" ref="M5:M30">IF(AND(K5&gt;0,L5&gt;0),L5/K5,0)</f>
        <v>52797.681222707426</v>
      </c>
      <c r="N5" s="73"/>
      <c r="O5" s="10"/>
      <c r="P5" s="36"/>
    </row>
    <row r="6" spans="1:16" s="4" customFormat="1" ht="27" customHeight="1">
      <c r="A6" s="22"/>
      <c r="B6" s="55" t="s">
        <v>181</v>
      </c>
      <c r="C6" s="59">
        <v>2</v>
      </c>
      <c r="D6" s="60" t="s">
        <v>22</v>
      </c>
      <c r="E6" s="8">
        <v>20</v>
      </c>
      <c r="F6" s="8">
        <v>335</v>
      </c>
      <c r="G6" s="8">
        <v>14077232</v>
      </c>
      <c r="H6" s="62">
        <f>IF(AND(F6&gt;0,G6&gt;0),G6/F6,0)</f>
        <v>42021.58805970149</v>
      </c>
      <c r="I6" s="31"/>
      <c r="J6" s="44">
        <v>20</v>
      </c>
      <c r="K6" s="46">
        <v>287</v>
      </c>
      <c r="L6" s="8">
        <v>14016563</v>
      </c>
      <c r="M6" s="72">
        <f t="shared" si="0"/>
        <v>48838.19860627178</v>
      </c>
      <c r="N6" s="73"/>
      <c r="O6" s="10"/>
      <c r="P6" s="36"/>
    </row>
    <row r="7" spans="1:16" s="4" customFormat="1" ht="27" customHeight="1">
      <c r="A7" s="22"/>
      <c r="B7" s="55" t="s">
        <v>181</v>
      </c>
      <c r="C7" s="59">
        <v>3</v>
      </c>
      <c r="D7" s="60" t="s">
        <v>23</v>
      </c>
      <c r="E7" s="8">
        <v>17</v>
      </c>
      <c r="F7" s="8">
        <v>204</v>
      </c>
      <c r="G7" s="8">
        <v>6194957</v>
      </c>
      <c r="H7" s="62">
        <f>IF(AND(F7&gt;0,G7&gt;0),G7/F7,0)</f>
        <v>30367.436274509804</v>
      </c>
      <c r="I7" s="31"/>
      <c r="J7" s="44">
        <v>17</v>
      </c>
      <c r="K7" s="46">
        <v>192</v>
      </c>
      <c r="L7" s="8">
        <v>3961685</v>
      </c>
      <c r="M7" s="72">
        <f t="shared" si="0"/>
        <v>20633.776041666668</v>
      </c>
      <c r="N7" s="73"/>
      <c r="O7" s="10"/>
      <c r="P7" s="36"/>
    </row>
    <row r="8" spans="1:16" s="4" customFormat="1" ht="27" customHeight="1">
      <c r="A8" s="22"/>
      <c r="B8" s="55" t="s">
        <v>181</v>
      </c>
      <c r="C8" s="59">
        <v>4</v>
      </c>
      <c r="D8" s="60" t="s">
        <v>24</v>
      </c>
      <c r="E8" s="8">
        <v>20</v>
      </c>
      <c r="F8" s="8">
        <v>189</v>
      </c>
      <c r="G8" s="8">
        <v>4937561</v>
      </c>
      <c r="H8" s="62">
        <f>IF(AND(F8&gt;0,G8&gt;0),G8/F8,0)</f>
        <v>26124.661375661377</v>
      </c>
      <c r="I8" s="31"/>
      <c r="J8" s="44">
        <v>20</v>
      </c>
      <c r="K8" s="46">
        <v>178</v>
      </c>
      <c r="L8" s="8">
        <v>5184377</v>
      </c>
      <c r="M8" s="72">
        <f t="shared" si="0"/>
        <v>29125.713483146068</v>
      </c>
      <c r="N8" s="73"/>
      <c r="O8" s="10"/>
      <c r="P8" s="37"/>
    </row>
    <row r="9" spans="1:16" s="4" customFormat="1" ht="27" customHeight="1">
      <c r="A9" s="22"/>
      <c r="B9" s="55" t="s">
        <v>181</v>
      </c>
      <c r="C9" s="59">
        <v>5</v>
      </c>
      <c r="D9" s="60" t="s">
        <v>25</v>
      </c>
      <c r="E9" s="8">
        <v>20</v>
      </c>
      <c r="F9" s="8">
        <v>273</v>
      </c>
      <c r="G9" s="8">
        <v>17641007</v>
      </c>
      <c r="H9" s="62">
        <f aca="true" t="shared" si="1" ref="H9:H29">IF(AND(F9&gt;0,G9&gt;0),G9/F9,0)</f>
        <v>64619.07326007326</v>
      </c>
      <c r="I9" s="31"/>
      <c r="J9" s="44">
        <v>20</v>
      </c>
      <c r="K9" s="46">
        <v>271</v>
      </c>
      <c r="L9" s="8">
        <v>16460227</v>
      </c>
      <c r="M9" s="72">
        <f t="shared" si="0"/>
        <v>60738.845018450185</v>
      </c>
      <c r="N9" s="73"/>
      <c r="O9" s="10"/>
      <c r="P9" s="37"/>
    </row>
    <row r="10" spans="1:16" s="4" customFormat="1" ht="27" customHeight="1">
      <c r="A10" s="22"/>
      <c r="B10" s="55" t="s">
        <v>181</v>
      </c>
      <c r="C10" s="59">
        <v>6</v>
      </c>
      <c r="D10" s="61" t="s">
        <v>26</v>
      </c>
      <c r="E10" s="8">
        <v>34</v>
      </c>
      <c r="F10" s="8">
        <v>238</v>
      </c>
      <c r="G10" s="8">
        <v>16310910</v>
      </c>
      <c r="H10" s="62">
        <f t="shared" si="1"/>
        <v>68533.23529411765</v>
      </c>
      <c r="I10" s="31"/>
      <c r="J10" s="44">
        <v>34</v>
      </c>
      <c r="K10" s="46">
        <v>186</v>
      </c>
      <c r="L10" s="8">
        <v>13334969</v>
      </c>
      <c r="M10" s="72">
        <f t="shared" si="0"/>
        <v>71693.3817204301</v>
      </c>
      <c r="N10" s="73"/>
      <c r="O10" s="10"/>
      <c r="P10" s="37"/>
    </row>
    <row r="11" spans="1:16" s="4" customFormat="1" ht="27" customHeight="1">
      <c r="A11" s="22"/>
      <c r="B11" s="55" t="s">
        <v>181</v>
      </c>
      <c r="C11" s="59">
        <v>7</v>
      </c>
      <c r="D11" s="61" t="s">
        <v>27</v>
      </c>
      <c r="E11" s="8">
        <v>20</v>
      </c>
      <c r="F11" s="8">
        <v>375</v>
      </c>
      <c r="G11" s="8">
        <v>21234229</v>
      </c>
      <c r="H11" s="62">
        <f t="shared" si="1"/>
        <v>56624.61066666667</v>
      </c>
      <c r="I11" s="31"/>
      <c r="J11" s="44">
        <v>20</v>
      </c>
      <c r="K11" s="46">
        <v>455</v>
      </c>
      <c r="L11" s="8">
        <v>25416215</v>
      </c>
      <c r="M11" s="72">
        <f t="shared" si="0"/>
        <v>55859.81318681319</v>
      </c>
      <c r="N11" s="73"/>
      <c r="O11" s="10"/>
      <c r="P11" s="37"/>
    </row>
    <row r="12" spans="1:16" s="4" customFormat="1" ht="27" customHeight="1">
      <c r="A12" s="22"/>
      <c r="B12" s="55" t="s">
        <v>181</v>
      </c>
      <c r="C12" s="59">
        <v>8</v>
      </c>
      <c r="D12" s="61" t="s">
        <v>28</v>
      </c>
      <c r="E12" s="8">
        <v>10</v>
      </c>
      <c r="F12" s="8">
        <v>0</v>
      </c>
      <c r="G12" s="8">
        <v>0</v>
      </c>
      <c r="H12" s="62">
        <f t="shared" si="1"/>
        <v>0</v>
      </c>
      <c r="I12" s="31"/>
      <c r="J12" s="44">
        <v>10</v>
      </c>
      <c r="K12" s="46">
        <v>0</v>
      </c>
      <c r="L12" s="8">
        <v>0</v>
      </c>
      <c r="M12" s="72">
        <f t="shared" si="0"/>
        <v>0</v>
      </c>
      <c r="N12" s="73"/>
      <c r="O12" s="10"/>
      <c r="P12" s="37"/>
    </row>
    <row r="13" spans="1:16" s="4" customFormat="1" ht="27" customHeight="1">
      <c r="A13" s="22"/>
      <c r="B13" s="55" t="s">
        <v>181</v>
      </c>
      <c r="C13" s="59">
        <v>9</v>
      </c>
      <c r="D13" s="61" t="s">
        <v>29</v>
      </c>
      <c r="E13" s="8">
        <v>15</v>
      </c>
      <c r="F13" s="8">
        <v>0</v>
      </c>
      <c r="G13" s="8">
        <v>0</v>
      </c>
      <c r="H13" s="62">
        <f t="shared" si="1"/>
        <v>0</v>
      </c>
      <c r="I13" s="31"/>
      <c r="J13" s="44">
        <v>20</v>
      </c>
      <c r="K13" s="46">
        <v>186</v>
      </c>
      <c r="L13" s="8">
        <v>11382789</v>
      </c>
      <c r="M13" s="72">
        <f t="shared" si="0"/>
        <v>61197.790322580644</v>
      </c>
      <c r="N13" s="73"/>
      <c r="O13" s="10"/>
      <c r="P13" s="37"/>
    </row>
    <row r="14" spans="1:16" s="4" customFormat="1" ht="27" customHeight="1">
      <c r="A14" s="22"/>
      <c r="B14" s="55" t="s">
        <v>181</v>
      </c>
      <c r="C14" s="59">
        <v>10</v>
      </c>
      <c r="D14" s="61" t="s">
        <v>30</v>
      </c>
      <c r="E14" s="8">
        <v>20</v>
      </c>
      <c r="F14" s="8">
        <v>22</v>
      </c>
      <c r="G14" s="8">
        <v>838508</v>
      </c>
      <c r="H14" s="62">
        <f t="shared" si="1"/>
        <v>38114</v>
      </c>
      <c r="I14" s="31"/>
      <c r="J14" s="44">
        <v>20</v>
      </c>
      <c r="K14" s="46">
        <v>351</v>
      </c>
      <c r="L14" s="8">
        <v>19793723</v>
      </c>
      <c r="M14" s="72">
        <f t="shared" si="0"/>
        <v>56392.37321937322</v>
      </c>
      <c r="N14" s="73"/>
      <c r="O14" s="10"/>
      <c r="P14" s="37"/>
    </row>
    <row r="15" spans="1:16" s="4" customFormat="1" ht="27" customHeight="1">
      <c r="A15" s="22"/>
      <c r="B15" s="55" t="s">
        <v>181</v>
      </c>
      <c r="C15" s="59">
        <v>11</v>
      </c>
      <c r="D15" s="61" t="s">
        <v>31</v>
      </c>
      <c r="E15" s="8">
        <v>15</v>
      </c>
      <c r="F15" s="8">
        <v>20</v>
      </c>
      <c r="G15" s="8">
        <v>1171875</v>
      </c>
      <c r="H15" s="62">
        <f t="shared" si="1"/>
        <v>58593.75</v>
      </c>
      <c r="I15" s="31"/>
      <c r="J15" s="44">
        <v>15</v>
      </c>
      <c r="K15" s="46">
        <v>125</v>
      </c>
      <c r="L15" s="8">
        <v>9847638</v>
      </c>
      <c r="M15" s="72">
        <f t="shared" si="0"/>
        <v>78781.104</v>
      </c>
      <c r="N15" s="73"/>
      <c r="O15" s="10"/>
      <c r="P15" s="37"/>
    </row>
    <row r="16" spans="1:16" s="4" customFormat="1" ht="27" customHeight="1">
      <c r="A16" s="22"/>
      <c r="B16" s="55" t="s">
        <v>181</v>
      </c>
      <c r="C16" s="59">
        <v>12</v>
      </c>
      <c r="D16" s="61" t="s">
        <v>32</v>
      </c>
      <c r="E16" s="8">
        <v>30</v>
      </c>
      <c r="F16" s="8">
        <v>100</v>
      </c>
      <c r="G16" s="8">
        <v>4187457</v>
      </c>
      <c r="H16" s="62">
        <f t="shared" si="1"/>
        <v>41874.57</v>
      </c>
      <c r="I16" s="31"/>
      <c r="J16" s="44">
        <v>0</v>
      </c>
      <c r="K16" s="46">
        <v>0</v>
      </c>
      <c r="L16" s="8">
        <v>0</v>
      </c>
      <c r="M16" s="72">
        <f t="shared" si="0"/>
        <v>0</v>
      </c>
      <c r="N16" s="73"/>
      <c r="O16" s="10" t="s">
        <v>224</v>
      </c>
      <c r="P16" s="37"/>
    </row>
    <row r="17" spans="1:16" s="4" customFormat="1" ht="27" customHeight="1">
      <c r="A17" s="22"/>
      <c r="B17" s="55" t="s">
        <v>181</v>
      </c>
      <c r="C17" s="59">
        <v>13</v>
      </c>
      <c r="D17" s="61" t="s">
        <v>33</v>
      </c>
      <c r="E17" s="8">
        <v>20</v>
      </c>
      <c r="F17" s="8">
        <v>80</v>
      </c>
      <c r="G17" s="8">
        <v>2310303</v>
      </c>
      <c r="H17" s="62">
        <f t="shared" si="1"/>
        <v>28878.7875</v>
      </c>
      <c r="I17" s="31"/>
      <c r="J17" s="44">
        <v>20</v>
      </c>
      <c r="K17" s="46">
        <v>214</v>
      </c>
      <c r="L17" s="8">
        <v>8625941</v>
      </c>
      <c r="M17" s="72">
        <f t="shared" si="0"/>
        <v>40308.13551401869</v>
      </c>
      <c r="N17" s="73"/>
      <c r="O17" s="10"/>
      <c r="P17" s="37"/>
    </row>
    <row r="18" spans="1:16" s="4" customFormat="1" ht="27" customHeight="1">
      <c r="A18" s="22"/>
      <c r="B18" s="55" t="s">
        <v>181</v>
      </c>
      <c r="C18" s="59">
        <v>14</v>
      </c>
      <c r="D18" s="61" t="s">
        <v>34</v>
      </c>
      <c r="E18" s="8">
        <v>20</v>
      </c>
      <c r="F18" s="8">
        <v>78</v>
      </c>
      <c r="G18" s="8">
        <v>6092225</v>
      </c>
      <c r="H18" s="62">
        <f t="shared" si="1"/>
        <v>78105.44871794872</v>
      </c>
      <c r="I18" s="31"/>
      <c r="J18" s="44">
        <v>20</v>
      </c>
      <c r="K18" s="46">
        <v>193</v>
      </c>
      <c r="L18" s="8">
        <v>15071138</v>
      </c>
      <c r="M18" s="72">
        <f t="shared" si="0"/>
        <v>78088.79792746114</v>
      </c>
      <c r="N18" s="73"/>
      <c r="O18" s="10"/>
      <c r="P18" s="37"/>
    </row>
    <row r="19" spans="1:16" s="4" customFormat="1" ht="27" customHeight="1">
      <c r="A19" s="22"/>
      <c r="B19" s="55" t="s">
        <v>181</v>
      </c>
      <c r="C19" s="59">
        <v>15</v>
      </c>
      <c r="D19" s="61" t="s">
        <v>35</v>
      </c>
      <c r="E19" s="8">
        <v>20</v>
      </c>
      <c r="F19" s="8">
        <v>9</v>
      </c>
      <c r="G19" s="8">
        <v>495176</v>
      </c>
      <c r="H19" s="62">
        <f t="shared" si="1"/>
        <v>55019.555555555555</v>
      </c>
      <c r="I19" s="31"/>
      <c r="J19" s="44">
        <v>20</v>
      </c>
      <c r="K19" s="46">
        <v>253</v>
      </c>
      <c r="L19" s="8">
        <v>12808829</v>
      </c>
      <c r="M19" s="72">
        <f t="shared" si="0"/>
        <v>50627.782608695656</v>
      </c>
      <c r="N19" s="73"/>
      <c r="O19" s="10"/>
      <c r="P19" s="37"/>
    </row>
    <row r="20" spans="1:16" s="4" customFormat="1" ht="27" customHeight="1">
      <c r="A20" s="22"/>
      <c r="B20" s="55" t="s">
        <v>181</v>
      </c>
      <c r="C20" s="59">
        <v>16</v>
      </c>
      <c r="D20" s="60" t="s">
        <v>203</v>
      </c>
      <c r="E20" s="8">
        <v>19</v>
      </c>
      <c r="F20" s="8">
        <v>29</v>
      </c>
      <c r="G20" s="8">
        <v>2205119</v>
      </c>
      <c r="H20" s="62">
        <f t="shared" si="1"/>
        <v>76038.58620689655</v>
      </c>
      <c r="I20" s="31"/>
      <c r="J20" s="44">
        <v>0</v>
      </c>
      <c r="K20" s="46">
        <v>0</v>
      </c>
      <c r="L20" s="8">
        <v>0</v>
      </c>
      <c r="M20" s="72">
        <f t="shared" si="0"/>
        <v>0</v>
      </c>
      <c r="N20" s="73"/>
      <c r="O20" s="10"/>
      <c r="P20" s="37"/>
    </row>
    <row r="21" spans="1:16" s="4" customFormat="1" ht="27" customHeight="1">
      <c r="A21" s="22"/>
      <c r="B21" s="55" t="s">
        <v>181</v>
      </c>
      <c r="C21" s="59">
        <v>17</v>
      </c>
      <c r="D21" s="60" t="s">
        <v>204</v>
      </c>
      <c r="E21" s="8">
        <v>20</v>
      </c>
      <c r="F21" s="8">
        <v>190</v>
      </c>
      <c r="G21" s="8">
        <v>10797586</v>
      </c>
      <c r="H21" s="62">
        <f t="shared" si="1"/>
        <v>56829.4</v>
      </c>
      <c r="I21" s="31"/>
      <c r="J21" s="44">
        <v>20</v>
      </c>
      <c r="K21" s="46">
        <v>420</v>
      </c>
      <c r="L21" s="8">
        <v>25666876</v>
      </c>
      <c r="M21" s="72">
        <f t="shared" si="0"/>
        <v>61111.60952380952</v>
      </c>
      <c r="N21" s="73"/>
      <c r="O21" s="10"/>
      <c r="P21" s="37"/>
    </row>
    <row r="22" spans="1:16" s="4" customFormat="1" ht="27" customHeight="1">
      <c r="A22" s="22"/>
      <c r="B22" s="55" t="s">
        <v>181</v>
      </c>
      <c r="C22" s="59">
        <v>18</v>
      </c>
      <c r="D22" s="68" t="s">
        <v>43</v>
      </c>
      <c r="E22" s="8"/>
      <c r="F22" s="8"/>
      <c r="G22" s="8"/>
      <c r="H22" s="62">
        <f t="shared" si="1"/>
        <v>0</v>
      </c>
      <c r="I22" s="31"/>
      <c r="J22" s="44">
        <v>10</v>
      </c>
      <c r="K22" s="46">
        <v>12</v>
      </c>
      <c r="L22" s="8">
        <v>983200</v>
      </c>
      <c r="M22" s="72">
        <f t="shared" si="0"/>
        <v>81933.33333333333</v>
      </c>
      <c r="N22" s="73" t="s">
        <v>222</v>
      </c>
      <c r="O22" s="10"/>
      <c r="P22" s="37"/>
    </row>
    <row r="23" spans="1:16" s="4" customFormat="1" ht="27" customHeight="1">
      <c r="A23" s="22"/>
      <c r="B23" s="55" t="s">
        <v>181</v>
      </c>
      <c r="C23" s="59">
        <v>19</v>
      </c>
      <c r="D23" s="69" t="s">
        <v>182</v>
      </c>
      <c r="E23" s="52"/>
      <c r="F23" s="38"/>
      <c r="G23" s="38"/>
      <c r="H23" s="62">
        <f t="shared" si="1"/>
        <v>0</v>
      </c>
      <c r="I23" s="31"/>
      <c r="J23" s="44">
        <v>30</v>
      </c>
      <c r="K23" s="46">
        <v>285</v>
      </c>
      <c r="L23" s="8">
        <v>12039565</v>
      </c>
      <c r="M23" s="72">
        <f t="shared" si="0"/>
        <v>42244.087719298244</v>
      </c>
      <c r="N23" s="73" t="s">
        <v>222</v>
      </c>
      <c r="O23" s="10"/>
      <c r="P23" s="37"/>
    </row>
    <row r="24" spans="1:16" s="4" customFormat="1" ht="27" customHeight="1">
      <c r="A24" s="22"/>
      <c r="B24" s="55" t="s">
        <v>181</v>
      </c>
      <c r="C24" s="59">
        <v>20</v>
      </c>
      <c r="D24" s="69" t="s">
        <v>183</v>
      </c>
      <c r="E24" s="52"/>
      <c r="F24" s="38"/>
      <c r="G24" s="38"/>
      <c r="H24" s="62">
        <f t="shared" si="1"/>
        <v>0</v>
      </c>
      <c r="I24" s="31"/>
      <c r="J24" s="44">
        <v>10</v>
      </c>
      <c r="K24" s="46">
        <v>31</v>
      </c>
      <c r="L24" s="8">
        <v>2612465</v>
      </c>
      <c r="M24" s="72">
        <f t="shared" si="0"/>
        <v>84273.06451612903</v>
      </c>
      <c r="N24" s="73" t="s">
        <v>222</v>
      </c>
      <c r="O24" s="10"/>
      <c r="P24" s="37"/>
    </row>
    <row r="25" spans="1:16" s="4" customFormat="1" ht="27" customHeight="1">
      <c r="A25" s="22"/>
      <c r="B25" s="55" t="s">
        <v>181</v>
      </c>
      <c r="C25" s="59">
        <v>21</v>
      </c>
      <c r="D25" s="69" t="s">
        <v>184</v>
      </c>
      <c r="E25" s="52"/>
      <c r="F25" s="38"/>
      <c r="G25" s="38"/>
      <c r="H25" s="62">
        <f t="shared" si="1"/>
        <v>0</v>
      </c>
      <c r="I25" s="31"/>
      <c r="J25" s="44">
        <v>25</v>
      </c>
      <c r="K25" s="46">
        <v>36</v>
      </c>
      <c r="L25" s="8">
        <v>2340453</v>
      </c>
      <c r="M25" s="72">
        <f t="shared" si="0"/>
        <v>65012.583333333336</v>
      </c>
      <c r="N25" s="73" t="s">
        <v>222</v>
      </c>
      <c r="O25" s="10"/>
      <c r="P25" s="37"/>
    </row>
    <row r="26" spans="1:16" s="4" customFormat="1" ht="27" customHeight="1">
      <c r="A26" s="22"/>
      <c r="B26" s="55" t="s">
        <v>181</v>
      </c>
      <c r="C26" s="59">
        <v>22</v>
      </c>
      <c r="D26" s="69" t="s">
        <v>185</v>
      </c>
      <c r="E26" s="52"/>
      <c r="F26" s="38"/>
      <c r="G26" s="38"/>
      <c r="H26" s="62">
        <f t="shared" si="1"/>
        <v>0</v>
      </c>
      <c r="I26" s="31"/>
      <c r="J26" s="44">
        <v>20</v>
      </c>
      <c r="K26" s="46">
        <v>118</v>
      </c>
      <c r="L26" s="8">
        <v>7042920</v>
      </c>
      <c r="M26" s="72">
        <f t="shared" si="0"/>
        <v>59685.76271186441</v>
      </c>
      <c r="N26" s="73" t="s">
        <v>222</v>
      </c>
      <c r="O26" s="10"/>
      <c r="P26" s="37"/>
    </row>
    <row r="27" spans="1:16" s="4" customFormat="1" ht="27" customHeight="1">
      <c r="A27" s="22"/>
      <c r="B27" s="55" t="s">
        <v>181</v>
      </c>
      <c r="C27" s="59">
        <v>23</v>
      </c>
      <c r="D27" s="69" t="s">
        <v>205</v>
      </c>
      <c r="E27" s="52"/>
      <c r="F27" s="38"/>
      <c r="G27" s="38"/>
      <c r="H27" s="62">
        <f t="shared" si="1"/>
        <v>0</v>
      </c>
      <c r="I27" s="31"/>
      <c r="J27" s="44">
        <v>20</v>
      </c>
      <c r="K27" s="46">
        <v>41</v>
      </c>
      <c r="L27" s="8">
        <v>1909656</v>
      </c>
      <c r="M27" s="72">
        <f t="shared" si="0"/>
        <v>46576.9756097561</v>
      </c>
      <c r="N27" s="73" t="s">
        <v>222</v>
      </c>
      <c r="O27" s="10"/>
      <c r="P27" s="37"/>
    </row>
    <row r="28" spans="1:16" s="4" customFormat="1" ht="27" customHeight="1">
      <c r="A28" s="22"/>
      <c r="B28" s="55" t="s">
        <v>181</v>
      </c>
      <c r="C28" s="59">
        <v>24</v>
      </c>
      <c r="D28" s="69" t="s">
        <v>186</v>
      </c>
      <c r="E28" s="52"/>
      <c r="F28" s="38"/>
      <c r="G28" s="38"/>
      <c r="H28" s="62">
        <f t="shared" si="1"/>
        <v>0</v>
      </c>
      <c r="I28" s="31"/>
      <c r="J28" s="44">
        <v>12</v>
      </c>
      <c r="K28" s="46">
        <v>0</v>
      </c>
      <c r="L28" s="8">
        <v>0</v>
      </c>
      <c r="M28" s="72">
        <f t="shared" si="0"/>
        <v>0</v>
      </c>
      <c r="N28" s="73" t="s">
        <v>222</v>
      </c>
      <c r="O28" s="10"/>
      <c r="P28" s="37"/>
    </row>
    <row r="29" spans="1:16" s="4" customFormat="1" ht="27" customHeight="1">
      <c r="A29" s="22"/>
      <c r="B29" s="55" t="s">
        <v>181</v>
      </c>
      <c r="C29" s="59">
        <v>25</v>
      </c>
      <c r="D29" s="70" t="s">
        <v>206</v>
      </c>
      <c r="E29" s="52"/>
      <c r="F29" s="38"/>
      <c r="G29" s="38"/>
      <c r="H29" s="62">
        <f t="shared" si="1"/>
        <v>0</v>
      </c>
      <c r="I29" s="31"/>
      <c r="J29" s="44">
        <v>15</v>
      </c>
      <c r="K29" s="46">
        <v>9</v>
      </c>
      <c r="L29" s="8">
        <v>351130</v>
      </c>
      <c r="M29" s="72">
        <f t="shared" si="0"/>
        <v>39014.444444444445</v>
      </c>
      <c r="N29" s="73" t="s">
        <v>222</v>
      </c>
      <c r="O29" s="10"/>
      <c r="P29" s="37"/>
    </row>
    <row r="30" spans="1:16" s="4" customFormat="1" ht="27" customHeight="1">
      <c r="A30" s="22"/>
      <c r="B30" s="50"/>
      <c r="C30" s="50"/>
      <c r="D30" s="58"/>
      <c r="E30" s="52"/>
      <c r="F30" s="38"/>
      <c r="G30" s="38"/>
      <c r="H30" s="51"/>
      <c r="I30" s="31"/>
      <c r="J30" s="44"/>
      <c r="K30" s="46"/>
      <c r="L30" s="8"/>
      <c r="M30" s="72">
        <f t="shared" si="0"/>
        <v>0</v>
      </c>
      <c r="N30" s="73"/>
      <c r="O30" s="10"/>
      <c r="P30" s="37"/>
    </row>
    <row r="31" spans="1:16" s="4" customFormat="1" ht="27" customHeight="1" thickBot="1">
      <c r="A31" s="22"/>
      <c r="B31" s="22"/>
      <c r="C31" s="5"/>
      <c r="D31" s="35"/>
      <c r="E31" s="8"/>
      <c r="F31" s="8"/>
      <c r="G31" s="8"/>
      <c r="H31" s="9"/>
      <c r="I31" s="31"/>
      <c r="J31" s="44"/>
      <c r="K31" s="47"/>
      <c r="L31" s="48"/>
      <c r="M31" s="75">
        <f>IF(AND(K31&gt;0,L31&gt;0),L31/K31,0)</f>
        <v>0</v>
      </c>
      <c r="N31" s="73"/>
      <c r="O31" s="10"/>
      <c r="P31" s="37"/>
    </row>
    <row r="32" spans="1:13" s="4" customFormat="1" ht="15" customHeight="1">
      <c r="A32" s="24"/>
      <c r="D32" s="25"/>
      <c r="E32" s="26">
        <f>SUM(E5:E31)</f>
        <v>340</v>
      </c>
      <c r="F32" s="26">
        <f>SUM(F5:F31)</f>
        <v>2368</v>
      </c>
      <c r="G32" s="26">
        <f>SUM(G5:G31)</f>
        <v>119626488</v>
      </c>
      <c r="H32" s="28">
        <f>IF(AND(F32&gt;0,G32&gt;0),G32/F32,0)</f>
        <v>50517.94256756757</v>
      </c>
      <c r="I32" s="32"/>
      <c r="J32" s="26">
        <f>SUM(J5:J31)</f>
        <v>438</v>
      </c>
      <c r="K32" s="26">
        <f>SUM(K5:K31)</f>
        <v>4072</v>
      </c>
      <c r="L32" s="26">
        <f>SUM(L5:L31)</f>
        <v>220941028</v>
      </c>
      <c r="M32" s="28">
        <f>IF(AND(K32&gt;0,L32&gt;0),L32/K32,0)</f>
        <v>54258.6021611002</v>
      </c>
    </row>
    <row r="33" spans="1:13" s="4" customFormat="1" ht="15" customHeight="1">
      <c r="A33" s="24"/>
      <c r="D33" s="25"/>
      <c r="E33" s="26"/>
      <c r="F33" s="26"/>
      <c r="G33" s="26"/>
      <c r="H33" s="27"/>
      <c r="I33" s="29"/>
      <c r="J33" s="26"/>
      <c r="K33" s="26"/>
      <c r="L33" s="26"/>
      <c r="M33" s="27"/>
    </row>
    <row r="34" spans="1:13" s="4" customFormat="1" ht="15" customHeight="1">
      <c r="A34" s="24"/>
      <c r="C34" s="4">
        <f>COUNT(C5:C31)</f>
        <v>25</v>
      </c>
      <c r="D34" s="25"/>
      <c r="E34" s="26"/>
      <c r="F34" s="26"/>
      <c r="G34" s="26"/>
      <c r="H34" s="27"/>
      <c r="I34" s="29"/>
      <c r="J34" s="26">
        <f>COUNTA(J5:J31)</f>
        <v>25</v>
      </c>
      <c r="K34" s="26"/>
      <c r="L34" s="26"/>
      <c r="M34" s="27"/>
    </row>
    <row r="35" spans="1:13" s="4" customFormat="1" ht="15" customHeight="1">
      <c r="A35" s="24"/>
      <c r="D35" s="25"/>
      <c r="E35" s="26"/>
      <c r="F35" s="26"/>
      <c r="G35" s="26"/>
      <c r="H35" s="27"/>
      <c r="I35" s="29"/>
      <c r="J35" s="26"/>
      <c r="K35" s="26"/>
      <c r="L35" s="26"/>
      <c r="M35" s="27"/>
    </row>
    <row r="36" spans="1:13" s="4" customFormat="1" ht="15" customHeight="1">
      <c r="A36" s="24"/>
      <c r="D36" s="25"/>
      <c r="E36" s="26"/>
      <c r="F36" s="26"/>
      <c r="G36" s="26"/>
      <c r="H36" s="27"/>
      <c r="I36" s="29"/>
      <c r="J36" s="26"/>
      <c r="K36" s="26"/>
      <c r="L36" s="26"/>
      <c r="M36" s="27"/>
    </row>
    <row r="37" spans="1:13" s="4" customFormat="1" ht="15" customHeight="1">
      <c r="A37" s="24"/>
      <c r="D37" s="25"/>
      <c r="E37" s="26"/>
      <c r="F37" s="26"/>
      <c r="G37" s="26"/>
      <c r="H37" s="27"/>
      <c r="I37" s="29"/>
      <c r="J37" s="26"/>
      <c r="K37" s="26"/>
      <c r="L37" s="26"/>
      <c r="M37" s="27"/>
    </row>
    <row r="38" spans="1:13" s="4" customFormat="1" ht="15" customHeight="1">
      <c r="A38" s="24"/>
      <c r="D38" s="25"/>
      <c r="E38" s="26"/>
      <c r="F38" s="26"/>
      <c r="G38" s="26"/>
      <c r="H38" s="27"/>
      <c r="I38" s="29"/>
      <c r="J38" s="26"/>
      <c r="K38" s="26"/>
      <c r="L38" s="26"/>
      <c r="M38" s="27"/>
    </row>
    <row r="39" spans="1:13" s="4" customFormat="1" ht="15" customHeight="1">
      <c r="A39" s="24"/>
      <c r="D39" s="25"/>
      <c r="E39" s="26"/>
      <c r="F39" s="26"/>
      <c r="G39" s="26"/>
      <c r="H39" s="27"/>
      <c r="I39" s="29"/>
      <c r="J39" s="26"/>
      <c r="K39" s="26"/>
      <c r="L39" s="26"/>
      <c r="M39" s="27"/>
    </row>
    <row r="40" spans="1:13" s="4" customFormat="1" ht="15" customHeight="1">
      <c r="A40" s="24"/>
      <c r="D40" s="25"/>
      <c r="E40" s="26"/>
      <c r="F40" s="26"/>
      <c r="G40" s="26"/>
      <c r="H40" s="27"/>
      <c r="I40" s="29"/>
      <c r="J40" s="26"/>
      <c r="K40" s="26"/>
      <c r="L40" s="26"/>
      <c r="M40" s="27"/>
    </row>
    <row r="41" spans="1:13" s="4" customFormat="1" ht="15" customHeight="1">
      <c r="A41" s="24"/>
      <c r="D41" s="25"/>
      <c r="E41" s="26"/>
      <c r="F41" s="26"/>
      <c r="G41" s="26"/>
      <c r="H41" s="27"/>
      <c r="I41" s="29"/>
      <c r="J41" s="26"/>
      <c r="K41" s="26"/>
      <c r="L41" s="26"/>
      <c r="M41" s="27"/>
    </row>
    <row r="42" spans="1:13" s="4" customFormat="1" ht="15" customHeight="1">
      <c r="A42" s="24"/>
      <c r="D42" s="25"/>
      <c r="E42" s="26"/>
      <c r="F42" s="26"/>
      <c r="G42" s="26"/>
      <c r="H42" s="27"/>
      <c r="I42" s="29"/>
      <c r="J42" s="26"/>
      <c r="K42" s="26"/>
      <c r="L42" s="26"/>
      <c r="M42" s="27"/>
    </row>
    <row r="43" spans="1:13" s="4" customFormat="1" ht="15" customHeight="1">
      <c r="A43" s="24"/>
      <c r="D43" s="25"/>
      <c r="E43" s="26"/>
      <c r="F43" s="26"/>
      <c r="G43" s="26"/>
      <c r="H43" s="27"/>
      <c r="I43" s="29"/>
      <c r="J43" s="26"/>
      <c r="K43" s="26"/>
      <c r="L43" s="26"/>
      <c r="M43" s="27"/>
    </row>
    <row r="44" spans="1:13" s="4" customFormat="1" ht="15" customHeight="1">
      <c r="A44" s="24"/>
      <c r="D44" s="25"/>
      <c r="E44" s="26"/>
      <c r="F44" s="26"/>
      <c r="G44" s="26"/>
      <c r="H44" s="27"/>
      <c r="I44" s="29"/>
      <c r="J44" s="26"/>
      <c r="K44" s="26"/>
      <c r="L44" s="26"/>
      <c r="M44" s="27"/>
    </row>
    <row r="45" spans="1:13" s="4" customFormat="1" ht="15" customHeight="1">
      <c r="A45" s="24"/>
      <c r="D45" s="25"/>
      <c r="E45" s="26"/>
      <c r="F45" s="26"/>
      <c r="G45" s="26"/>
      <c r="H45" s="27"/>
      <c r="I45" s="29"/>
      <c r="J45" s="26"/>
      <c r="K45" s="26"/>
      <c r="L45" s="26"/>
      <c r="M45" s="27"/>
    </row>
    <row r="46" spans="1:13" s="4" customFormat="1" ht="15" customHeight="1">
      <c r="A46" s="24"/>
      <c r="D46" s="25"/>
      <c r="E46" s="26"/>
      <c r="F46" s="26"/>
      <c r="G46" s="26"/>
      <c r="H46" s="27"/>
      <c r="I46" s="29"/>
      <c r="J46" s="26"/>
      <c r="K46" s="26"/>
      <c r="L46" s="26"/>
      <c r="M46" s="27"/>
    </row>
    <row r="47" spans="1:13" s="4" customFormat="1" ht="15" customHeight="1">
      <c r="A47" s="24"/>
      <c r="D47" s="25"/>
      <c r="E47" s="26"/>
      <c r="F47" s="26"/>
      <c r="G47" s="26"/>
      <c r="H47" s="27"/>
      <c r="I47" s="29"/>
      <c r="J47" s="26"/>
      <c r="K47" s="26"/>
      <c r="L47" s="26"/>
      <c r="M47" s="27"/>
    </row>
    <row r="48" spans="1:13" s="4" customFormat="1" ht="15" customHeight="1">
      <c r="A48" s="24"/>
      <c r="D48" s="25"/>
      <c r="E48" s="26"/>
      <c r="F48" s="26"/>
      <c r="G48" s="26"/>
      <c r="H48" s="27"/>
      <c r="I48" s="29"/>
      <c r="J48" s="26"/>
      <c r="K48" s="26"/>
      <c r="L48" s="26"/>
      <c r="M48" s="27"/>
    </row>
    <row r="49" spans="1:13" s="4" customFormat="1" ht="15" customHeight="1">
      <c r="A49" s="24"/>
      <c r="D49" s="25"/>
      <c r="E49" s="26"/>
      <c r="F49" s="26"/>
      <c r="G49" s="26"/>
      <c r="H49" s="27"/>
      <c r="I49" s="29"/>
      <c r="J49" s="26"/>
      <c r="K49" s="26"/>
      <c r="L49" s="26"/>
      <c r="M49" s="27"/>
    </row>
    <row r="50" spans="1:13" s="4" customFormat="1" ht="15" customHeight="1">
      <c r="A50" s="24"/>
      <c r="D50" s="25"/>
      <c r="E50" s="26"/>
      <c r="F50" s="26"/>
      <c r="G50" s="26"/>
      <c r="H50" s="27"/>
      <c r="I50" s="29"/>
      <c r="J50" s="26"/>
      <c r="K50" s="26"/>
      <c r="L50" s="26"/>
      <c r="M50" s="27"/>
    </row>
    <row r="51" spans="1:13" s="4" customFormat="1" ht="15" customHeight="1">
      <c r="A51" s="24"/>
      <c r="D51" s="25"/>
      <c r="E51" s="26"/>
      <c r="F51" s="26"/>
      <c r="G51" s="26"/>
      <c r="H51" s="27"/>
      <c r="I51" s="29"/>
      <c r="J51" s="26"/>
      <c r="K51" s="26"/>
      <c r="L51" s="26"/>
      <c r="M51" s="27"/>
    </row>
    <row r="52" spans="1:13" s="4" customFormat="1" ht="15" customHeight="1">
      <c r="A52" s="24"/>
      <c r="D52" s="25"/>
      <c r="E52" s="26"/>
      <c r="F52" s="26"/>
      <c r="G52" s="26"/>
      <c r="H52" s="27"/>
      <c r="I52" s="29"/>
      <c r="J52" s="26"/>
      <c r="K52" s="26"/>
      <c r="L52" s="26"/>
      <c r="M52" s="27"/>
    </row>
    <row r="53" spans="1:13" s="4" customFormat="1" ht="15" customHeight="1">
      <c r="A53" s="24"/>
      <c r="D53" s="25"/>
      <c r="E53" s="26"/>
      <c r="F53" s="26"/>
      <c r="G53" s="26"/>
      <c r="H53" s="27"/>
      <c r="I53" s="29"/>
      <c r="J53" s="26"/>
      <c r="K53" s="26"/>
      <c r="L53" s="26"/>
      <c r="M53" s="27"/>
    </row>
    <row r="54" spans="1:13" s="4" customFormat="1" ht="15" customHeight="1">
      <c r="A54" s="24"/>
      <c r="D54" s="25"/>
      <c r="E54" s="26"/>
      <c r="F54" s="26"/>
      <c r="G54" s="26"/>
      <c r="H54" s="27"/>
      <c r="I54" s="29"/>
      <c r="J54" s="26"/>
      <c r="K54" s="26"/>
      <c r="L54" s="26"/>
      <c r="M54" s="27"/>
    </row>
    <row r="55" spans="1:13" s="4" customFormat="1" ht="15" customHeight="1">
      <c r="A55" s="24"/>
      <c r="D55" s="25"/>
      <c r="E55" s="26"/>
      <c r="F55" s="26"/>
      <c r="G55" s="26"/>
      <c r="H55" s="27"/>
      <c r="I55" s="29"/>
      <c r="J55" s="26"/>
      <c r="K55" s="26"/>
      <c r="L55" s="26"/>
      <c r="M55" s="27"/>
    </row>
    <row r="56" spans="1:13" s="4" customFormat="1" ht="15" customHeight="1">
      <c r="A56" s="24"/>
      <c r="D56" s="25"/>
      <c r="E56" s="26"/>
      <c r="F56" s="26"/>
      <c r="G56" s="26"/>
      <c r="H56" s="27"/>
      <c r="I56" s="29"/>
      <c r="J56" s="26"/>
      <c r="K56" s="26"/>
      <c r="L56" s="26"/>
      <c r="M56" s="27"/>
    </row>
    <row r="57" spans="1:13" s="4" customFormat="1" ht="15" customHeight="1">
      <c r="A57" s="24"/>
      <c r="D57" s="25"/>
      <c r="E57" s="26"/>
      <c r="F57" s="26"/>
      <c r="G57" s="26"/>
      <c r="H57" s="27"/>
      <c r="I57" s="29"/>
      <c r="J57" s="26"/>
      <c r="K57" s="26"/>
      <c r="L57" s="26"/>
      <c r="M57" s="27"/>
    </row>
    <row r="58" spans="1:13" s="4" customFormat="1" ht="15" customHeight="1">
      <c r="A58" s="24"/>
      <c r="D58" s="25"/>
      <c r="E58" s="26"/>
      <c r="F58" s="26"/>
      <c r="G58" s="26"/>
      <c r="H58" s="27"/>
      <c r="I58" s="29"/>
      <c r="J58" s="26"/>
      <c r="K58" s="26"/>
      <c r="L58" s="26"/>
      <c r="M58" s="27"/>
    </row>
    <row r="59" spans="1:13" s="4" customFormat="1" ht="15" customHeight="1">
      <c r="A59" s="24"/>
      <c r="D59" s="25"/>
      <c r="E59" s="26"/>
      <c r="F59" s="26"/>
      <c r="G59" s="26"/>
      <c r="H59" s="27"/>
      <c r="I59" s="29"/>
      <c r="J59" s="26"/>
      <c r="K59" s="26"/>
      <c r="L59" s="26"/>
      <c r="M59" s="27"/>
    </row>
    <row r="60" spans="1:13" s="4" customFormat="1" ht="15" customHeight="1">
      <c r="A60" s="24"/>
      <c r="D60" s="25"/>
      <c r="E60" s="26"/>
      <c r="F60" s="26"/>
      <c r="G60" s="26"/>
      <c r="H60" s="27"/>
      <c r="I60" s="29"/>
      <c r="J60" s="26"/>
      <c r="K60" s="26"/>
      <c r="L60" s="26"/>
      <c r="M60" s="27"/>
    </row>
    <row r="61" spans="1:13" s="4" customFormat="1" ht="15" customHeight="1">
      <c r="A61" s="24"/>
      <c r="D61" s="25"/>
      <c r="E61" s="26"/>
      <c r="F61" s="26"/>
      <c r="G61" s="26"/>
      <c r="H61" s="27"/>
      <c r="I61" s="29"/>
      <c r="J61" s="26"/>
      <c r="K61" s="26"/>
      <c r="L61" s="26"/>
      <c r="M61" s="27"/>
    </row>
    <row r="62" spans="1:13" s="4" customFormat="1" ht="15" customHeight="1">
      <c r="A62" s="24"/>
      <c r="D62" s="25"/>
      <c r="E62" s="26"/>
      <c r="F62" s="26"/>
      <c r="G62" s="26"/>
      <c r="H62" s="27"/>
      <c r="I62" s="29"/>
      <c r="J62" s="26"/>
      <c r="K62" s="26"/>
      <c r="L62" s="26"/>
      <c r="M62" s="27"/>
    </row>
    <row r="63" spans="1:13" s="4" customFormat="1" ht="15" customHeight="1">
      <c r="A63" s="24"/>
      <c r="D63" s="25"/>
      <c r="E63" s="26"/>
      <c r="F63" s="26"/>
      <c r="G63" s="26"/>
      <c r="H63" s="27"/>
      <c r="I63" s="29"/>
      <c r="J63" s="26"/>
      <c r="K63" s="26"/>
      <c r="L63" s="26"/>
      <c r="M63" s="27"/>
    </row>
    <row r="64" spans="1:13" s="4" customFormat="1" ht="15" customHeight="1">
      <c r="A64" s="24"/>
      <c r="D64" s="25"/>
      <c r="E64" s="26"/>
      <c r="F64" s="26"/>
      <c r="G64" s="26"/>
      <c r="H64" s="27"/>
      <c r="I64" s="29"/>
      <c r="J64" s="26"/>
      <c r="K64" s="26"/>
      <c r="L64" s="26"/>
      <c r="M64" s="27"/>
    </row>
    <row r="65" spans="1:13" s="4" customFormat="1" ht="15" customHeight="1">
      <c r="A65" s="24"/>
      <c r="D65" s="25"/>
      <c r="E65" s="26"/>
      <c r="F65" s="26"/>
      <c r="G65" s="26"/>
      <c r="H65" s="27"/>
      <c r="I65" s="29"/>
      <c r="J65" s="26"/>
      <c r="K65" s="26"/>
      <c r="L65" s="26"/>
      <c r="M65" s="27"/>
    </row>
    <row r="66" spans="1:13" s="4" customFormat="1" ht="15" customHeight="1">
      <c r="A66" s="24"/>
      <c r="D66" s="25"/>
      <c r="E66" s="26"/>
      <c r="F66" s="26"/>
      <c r="G66" s="26"/>
      <c r="H66" s="27"/>
      <c r="I66" s="29"/>
      <c r="J66" s="26"/>
      <c r="K66" s="26"/>
      <c r="L66" s="26"/>
      <c r="M66" s="27"/>
    </row>
    <row r="67" spans="1:13" s="4" customFormat="1" ht="15" customHeight="1">
      <c r="A67" s="24"/>
      <c r="D67" s="25"/>
      <c r="E67" s="26"/>
      <c r="F67" s="26"/>
      <c r="G67" s="26"/>
      <c r="H67" s="27"/>
      <c r="I67" s="29"/>
      <c r="J67" s="26"/>
      <c r="K67" s="26"/>
      <c r="L67" s="26"/>
      <c r="M67" s="27"/>
    </row>
    <row r="68" spans="1:13" s="4" customFormat="1" ht="15" customHeight="1">
      <c r="A68" s="24"/>
      <c r="D68" s="25"/>
      <c r="E68" s="26"/>
      <c r="F68" s="26"/>
      <c r="G68" s="26"/>
      <c r="H68" s="27"/>
      <c r="I68" s="29"/>
      <c r="J68" s="26"/>
      <c r="K68" s="26"/>
      <c r="L68" s="26"/>
      <c r="M68" s="27"/>
    </row>
    <row r="69" spans="1:13" s="4" customFormat="1" ht="15" customHeight="1">
      <c r="A69" s="24"/>
      <c r="D69" s="25"/>
      <c r="E69" s="26"/>
      <c r="F69" s="26"/>
      <c r="G69" s="26"/>
      <c r="H69" s="27"/>
      <c r="I69" s="29"/>
      <c r="J69" s="26"/>
      <c r="K69" s="26"/>
      <c r="L69" s="26"/>
      <c r="M69" s="27"/>
    </row>
    <row r="70" spans="1:13" s="4" customFormat="1" ht="15" customHeight="1">
      <c r="A70" s="24"/>
      <c r="D70" s="25"/>
      <c r="E70" s="26"/>
      <c r="F70" s="26"/>
      <c r="G70" s="26"/>
      <c r="H70" s="27"/>
      <c r="I70" s="29"/>
      <c r="J70" s="26"/>
      <c r="K70" s="26"/>
      <c r="L70" s="26"/>
      <c r="M70" s="27"/>
    </row>
    <row r="71" spans="1:13" s="4" customFormat="1" ht="15" customHeight="1">
      <c r="A71" s="24"/>
      <c r="D71" s="25"/>
      <c r="E71" s="26"/>
      <c r="F71" s="26"/>
      <c r="G71" s="26"/>
      <c r="H71" s="27"/>
      <c r="I71" s="29"/>
      <c r="J71" s="26"/>
      <c r="K71" s="26"/>
      <c r="L71" s="26"/>
      <c r="M71" s="27"/>
    </row>
    <row r="72" spans="1:13" s="4" customFormat="1" ht="15" customHeight="1">
      <c r="A72" s="24"/>
      <c r="D72" s="25"/>
      <c r="E72" s="26"/>
      <c r="F72" s="26"/>
      <c r="G72" s="26"/>
      <c r="H72" s="27"/>
      <c r="I72" s="29"/>
      <c r="J72" s="26"/>
      <c r="K72" s="26"/>
      <c r="L72" s="26"/>
      <c r="M72" s="27"/>
    </row>
    <row r="73" spans="1:13" s="4" customFormat="1" ht="15" customHeight="1">
      <c r="A73" s="24"/>
      <c r="D73" s="25"/>
      <c r="E73" s="26"/>
      <c r="F73" s="26"/>
      <c r="G73" s="26"/>
      <c r="H73" s="27"/>
      <c r="I73" s="29"/>
      <c r="J73" s="26"/>
      <c r="K73" s="26"/>
      <c r="L73" s="26"/>
      <c r="M73" s="27"/>
    </row>
    <row r="74" spans="1:13" s="4" customFormat="1" ht="15" customHeight="1">
      <c r="A74" s="24"/>
      <c r="D74" s="25"/>
      <c r="E74" s="26"/>
      <c r="F74" s="26"/>
      <c r="G74" s="26"/>
      <c r="H74" s="27"/>
      <c r="I74" s="29"/>
      <c r="J74" s="26"/>
      <c r="K74" s="26"/>
      <c r="L74" s="26"/>
      <c r="M74" s="27"/>
    </row>
    <row r="75" spans="1:13" s="4" customFormat="1" ht="15" customHeight="1">
      <c r="A75" s="24"/>
      <c r="D75" s="25"/>
      <c r="E75" s="26"/>
      <c r="F75" s="26"/>
      <c r="G75" s="26"/>
      <c r="H75" s="27"/>
      <c r="I75" s="29"/>
      <c r="J75" s="26"/>
      <c r="K75" s="26"/>
      <c r="L75" s="26"/>
      <c r="M75" s="27"/>
    </row>
    <row r="76" spans="1:13" s="4" customFormat="1" ht="15" customHeight="1">
      <c r="A76" s="24"/>
      <c r="D76" s="25"/>
      <c r="E76" s="26"/>
      <c r="F76" s="26"/>
      <c r="G76" s="26"/>
      <c r="H76" s="27"/>
      <c r="I76" s="29"/>
      <c r="J76" s="26"/>
      <c r="K76" s="26"/>
      <c r="L76" s="26"/>
      <c r="M76" s="27"/>
    </row>
    <row r="77" spans="1:13" s="4" customFormat="1" ht="15" customHeight="1">
      <c r="A77" s="24"/>
      <c r="D77" s="25"/>
      <c r="E77" s="26"/>
      <c r="F77" s="26"/>
      <c r="G77" s="26"/>
      <c r="H77" s="27"/>
      <c r="I77" s="29"/>
      <c r="J77" s="26"/>
      <c r="K77" s="26"/>
      <c r="L77" s="26"/>
      <c r="M77" s="27"/>
    </row>
    <row r="78" spans="1:13" s="4" customFormat="1" ht="15" customHeight="1">
      <c r="A78" s="24"/>
      <c r="D78" s="25"/>
      <c r="E78" s="26"/>
      <c r="F78" s="26"/>
      <c r="G78" s="26"/>
      <c r="H78" s="27"/>
      <c r="I78" s="29"/>
      <c r="J78" s="26"/>
      <c r="K78" s="26"/>
      <c r="L78" s="26"/>
      <c r="M78" s="27"/>
    </row>
    <row r="79" spans="1:13" s="4" customFormat="1" ht="15" customHeight="1">
      <c r="A79" s="24"/>
      <c r="D79" s="25"/>
      <c r="E79" s="26"/>
      <c r="F79" s="26"/>
      <c r="G79" s="26"/>
      <c r="H79" s="27"/>
      <c r="I79" s="29"/>
      <c r="J79" s="26"/>
      <c r="K79" s="26"/>
      <c r="L79" s="26"/>
      <c r="M79" s="27"/>
    </row>
    <row r="80" spans="1:13" s="4" customFormat="1" ht="15" customHeight="1">
      <c r="A80" s="24"/>
      <c r="D80" s="25"/>
      <c r="E80" s="26"/>
      <c r="F80" s="26"/>
      <c r="G80" s="26"/>
      <c r="H80" s="27"/>
      <c r="I80" s="29"/>
      <c r="J80" s="26"/>
      <c r="K80" s="26"/>
      <c r="L80" s="26"/>
      <c r="M80" s="27"/>
    </row>
    <row r="81" spans="1:13" s="4" customFormat="1" ht="15" customHeight="1">
      <c r="A81" s="24"/>
      <c r="D81" s="25"/>
      <c r="E81" s="26"/>
      <c r="F81" s="26"/>
      <c r="G81" s="26"/>
      <c r="H81" s="27"/>
      <c r="I81" s="29"/>
      <c r="J81" s="26"/>
      <c r="K81" s="26"/>
      <c r="L81" s="26"/>
      <c r="M81" s="27"/>
    </row>
    <row r="82" spans="1:13" s="4" customFormat="1" ht="15" customHeight="1">
      <c r="A82" s="24"/>
      <c r="D82" s="25"/>
      <c r="E82" s="26"/>
      <c r="F82" s="26"/>
      <c r="G82" s="26"/>
      <c r="H82" s="27"/>
      <c r="I82" s="29"/>
      <c r="J82" s="26"/>
      <c r="K82" s="26"/>
      <c r="L82" s="26"/>
      <c r="M82" s="27"/>
    </row>
    <row r="83" spans="1:13" s="4" customFormat="1" ht="15" customHeight="1">
      <c r="A83" s="24"/>
      <c r="D83" s="25"/>
      <c r="E83" s="26"/>
      <c r="F83" s="26"/>
      <c r="G83" s="26"/>
      <c r="H83" s="27"/>
      <c r="I83" s="29"/>
      <c r="J83" s="26"/>
      <c r="K83" s="26"/>
      <c r="L83" s="26"/>
      <c r="M83" s="27"/>
    </row>
    <row r="84" spans="1:13" s="4" customFormat="1" ht="15" customHeight="1">
      <c r="A84" s="24"/>
      <c r="D84" s="25"/>
      <c r="E84" s="26"/>
      <c r="F84" s="26"/>
      <c r="G84" s="26"/>
      <c r="H84" s="27"/>
      <c r="I84" s="29"/>
      <c r="J84" s="26"/>
      <c r="K84" s="26"/>
      <c r="L84" s="26"/>
      <c r="M84" s="27"/>
    </row>
    <row r="85" spans="1:13" s="4" customFormat="1" ht="15" customHeight="1">
      <c r="A85" s="24"/>
      <c r="D85" s="25"/>
      <c r="E85" s="26"/>
      <c r="F85" s="26"/>
      <c r="G85" s="26"/>
      <c r="H85" s="27"/>
      <c r="I85" s="29"/>
      <c r="J85" s="26"/>
      <c r="K85" s="26"/>
      <c r="L85" s="26"/>
      <c r="M85" s="27"/>
    </row>
    <row r="86" spans="1:13" s="4" customFormat="1" ht="15" customHeight="1">
      <c r="A86" s="24"/>
      <c r="D86" s="25"/>
      <c r="E86" s="26"/>
      <c r="F86" s="26"/>
      <c r="G86" s="26"/>
      <c r="H86" s="27"/>
      <c r="I86" s="29"/>
      <c r="J86" s="26"/>
      <c r="K86" s="26"/>
      <c r="L86" s="26"/>
      <c r="M86" s="27"/>
    </row>
    <row r="87" spans="1:13" s="4" customFormat="1" ht="15" customHeight="1">
      <c r="A87" s="24"/>
      <c r="D87" s="25"/>
      <c r="E87" s="26"/>
      <c r="F87" s="26"/>
      <c r="G87" s="26"/>
      <c r="H87" s="27"/>
      <c r="I87" s="29"/>
      <c r="J87" s="26"/>
      <c r="K87" s="26"/>
      <c r="L87" s="26"/>
      <c r="M87" s="27"/>
    </row>
    <row r="88" spans="1:13" s="4" customFormat="1" ht="15" customHeight="1">
      <c r="A88" s="24"/>
      <c r="D88" s="25"/>
      <c r="E88" s="26"/>
      <c r="F88" s="26"/>
      <c r="G88" s="26"/>
      <c r="H88" s="27"/>
      <c r="I88" s="29"/>
      <c r="J88" s="26"/>
      <c r="K88" s="26"/>
      <c r="L88" s="26"/>
      <c r="M88" s="27"/>
    </row>
    <row r="89" spans="1:13" s="4" customFormat="1" ht="15" customHeight="1">
      <c r="A89" s="24"/>
      <c r="D89" s="25"/>
      <c r="E89" s="26"/>
      <c r="F89" s="26"/>
      <c r="G89" s="26"/>
      <c r="H89" s="27"/>
      <c r="I89" s="29"/>
      <c r="J89" s="26"/>
      <c r="K89" s="26"/>
      <c r="L89" s="26"/>
      <c r="M89" s="27"/>
    </row>
    <row r="90" spans="1:13" s="4" customFormat="1" ht="15" customHeight="1">
      <c r="A90" s="24"/>
      <c r="D90" s="25"/>
      <c r="E90" s="26"/>
      <c r="F90" s="26"/>
      <c r="G90" s="26"/>
      <c r="H90" s="27"/>
      <c r="I90" s="29"/>
      <c r="J90" s="26"/>
      <c r="K90" s="26"/>
      <c r="L90" s="26"/>
      <c r="M90" s="27"/>
    </row>
    <row r="91" spans="1:13" s="4" customFormat="1" ht="15" customHeight="1">
      <c r="A91" s="24"/>
      <c r="D91" s="25"/>
      <c r="E91" s="26"/>
      <c r="F91" s="26"/>
      <c r="G91" s="26"/>
      <c r="H91" s="27"/>
      <c r="I91" s="29"/>
      <c r="J91" s="26"/>
      <c r="K91" s="26"/>
      <c r="L91" s="26"/>
      <c r="M91" s="27"/>
    </row>
    <row r="92" spans="1:13" s="4" customFormat="1" ht="15" customHeight="1">
      <c r="A92" s="24"/>
      <c r="D92" s="25"/>
      <c r="E92" s="26"/>
      <c r="F92" s="26"/>
      <c r="G92" s="26"/>
      <c r="H92" s="27"/>
      <c r="I92" s="29"/>
      <c r="J92" s="26"/>
      <c r="K92" s="26"/>
      <c r="L92" s="26"/>
      <c r="M92" s="27"/>
    </row>
    <row r="93" spans="1:13" s="4" customFormat="1" ht="15" customHeight="1">
      <c r="A93" s="24"/>
      <c r="D93" s="25"/>
      <c r="E93" s="26"/>
      <c r="F93" s="26"/>
      <c r="G93" s="26"/>
      <c r="H93" s="27"/>
      <c r="I93" s="29"/>
      <c r="J93" s="26"/>
      <c r="K93" s="26"/>
      <c r="L93" s="26"/>
      <c r="M93" s="27"/>
    </row>
    <row r="94" spans="1:13" s="4" customFormat="1" ht="15" customHeight="1">
      <c r="A94" s="24"/>
      <c r="D94" s="25"/>
      <c r="E94" s="26"/>
      <c r="F94" s="26"/>
      <c r="G94" s="26"/>
      <c r="H94" s="27"/>
      <c r="I94" s="29"/>
      <c r="J94" s="26"/>
      <c r="K94" s="26"/>
      <c r="L94" s="26"/>
      <c r="M94" s="27"/>
    </row>
    <row r="95" spans="1:13" s="4" customFormat="1" ht="15" customHeight="1">
      <c r="A95" s="24"/>
      <c r="D95" s="25"/>
      <c r="E95" s="26"/>
      <c r="F95" s="26"/>
      <c r="G95" s="26"/>
      <c r="H95" s="27"/>
      <c r="I95" s="29"/>
      <c r="J95" s="26"/>
      <c r="K95" s="26"/>
      <c r="L95" s="26"/>
      <c r="M95" s="27"/>
    </row>
    <row r="96" spans="1:13" s="4" customFormat="1" ht="15" customHeight="1">
      <c r="A96" s="24"/>
      <c r="D96" s="25"/>
      <c r="E96" s="26"/>
      <c r="F96" s="26"/>
      <c r="G96" s="26"/>
      <c r="H96" s="27"/>
      <c r="I96" s="29"/>
      <c r="J96" s="26"/>
      <c r="K96" s="26"/>
      <c r="L96" s="26"/>
      <c r="M96" s="27"/>
    </row>
    <row r="97" spans="1:13" s="4" customFormat="1" ht="15" customHeight="1">
      <c r="A97" s="24"/>
      <c r="D97" s="25"/>
      <c r="E97" s="26"/>
      <c r="F97" s="26"/>
      <c r="G97" s="26"/>
      <c r="H97" s="27"/>
      <c r="I97" s="29"/>
      <c r="J97" s="26"/>
      <c r="K97" s="26"/>
      <c r="L97" s="26"/>
      <c r="M97" s="27"/>
    </row>
    <row r="98" spans="1:13" s="4" customFormat="1" ht="15" customHeight="1">
      <c r="A98" s="24"/>
      <c r="D98" s="25"/>
      <c r="E98" s="26"/>
      <c r="F98" s="26"/>
      <c r="G98" s="26"/>
      <c r="H98" s="27"/>
      <c r="I98" s="29"/>
      <c r="J98" s="26"/>
      <c r="K98" s="26"/>
      <c r="L98" s="26"/>
      <c r="M98" s="27"/>
    </row>
    <row r="99" spans="1:13" s="4" customFormat="1" ht="15" customHeight="1">
      <c r="A99" s="24"/>
      <c r="D99" s="25"/>
      <c r="E99" s="26"/>
      <c r="F99" s="26"/>
      <c r="G99" s="26"/>
      <c r="H99" s="27"/>
      <c r="I99" s="29"/>
      <c r="J99" s="26"/>
      <c r="K99" s="26"/>
      <c r="L99" s="26"/>
      <c r="M99" s="27"/>
    </row>
    <row r="100" spans="1:13" s="4" customFormat="1" ht="15" customHeight="1">
      <c r="A100" s="24"/>
      <c r="D100" s="25"/>
      <c r="E100" s="26"/>
      <c r="F100" s="26"/>
      <c r="G100" s="26"/>
      <c r="H100" s="27"/>
      <c r="I100" s="29"/>
      <c r="J100" s="26"/>
      <c r="K100" s="26"/>
      <c r="L100" s="26"/>
      <c r="M100" s="27"/>
    </row>
    <row r="101" spans="1:13" s="4" customFormat="1" ht="15" customHeight="1">
      <c r="A101" s="24"/>
      <c r="D101" s="25"/>
      <c r="E101" s="26"/>
      <c r="F101" s="26"/>
      <c r="G101" s="26"/>
      <c r="H101" s="27"/>
      <c r="I101" s="29"/>
      <c r="J101" s="26"/>
      <c r="K101" s="26"/>
      <c r="L101" s="26"/>
      <c r="M101" s="27"/>
    </row>
    <row r="102" spans="1:13" s="4" customFormat="1" ht="15" customHeight="1">
      <c r="A102" s="24"/>
      <c r="D102" s="25"/>
      <c r="E102" s="26"/>
      <c r="F102" s="26"/>
      <c r="G102" s="26"/>
      <c r="H102" s="27"/>
      <c r="I102" s="29"/>
      <c r="J102" s="26"/>
      <c r="K102" s="26"/>
      <c r="L102" s="26"/>
      <c r="M102" s="27"/>
    </row>
    <row r="103" spans="1:13" s="4" customFormat="1" ht="15" customHeight="1">
      <c r="A103" s="24"/>
      <c r="D103" s="25"/>
      <c r="E103" s="26"/>
      <c r="F103" s="26"/>
      <c r="G103" s="26"/>
      <c r="H103" s="27"/>
      <c r="I103" s="29"/>
      <c r="J103" s="26"/>
      <c r="K103" s="26"/>
      <c r="L103" s="26"/>
      <c r="M103" s="27"/>
    </row>
    <row r="104" spans="1:13" s="4" customFormat="1" ht="15" customHeight="1">
      <c r="A104" s="24"/>
      <c r="D104" s="25"/>
      <c r="E104" s="26"/>
      <c r="F104" s="26"/>
      <c r="G104" s="26"/>
      <c r="H104" s="27"/>
      <c r="I104" s="29"/>
      <c r="J104" s="26"/>
      <c r="K104" s="26"/>
      <c r="L104" s="26"/>
      <c r="M104" s="27"/>
    </row>
    <row r="105" spans="1:13" s="4" customFormat="1" ht="15" customHeight="1">
      <c r="A105" s="24"/>
      <c r="D105" s="25"/>
      <c r="E105" s="26"/>
      <c r="F105" s="26"/>
      <c r="G105" s="26"/>
      <c r="H105" s="27"/>
      <c r="I105" s="29"/>
      <c r="J105" s="26"/>
      <c r="K105" s="26"/>
      <c r="L105" s="26"/>
      <c r="M105" s="27"/>
    </row>
    <row r="106" spans="1:13" s="4" customFormat="1" ht="15" customHeight="1">
      <c r="A106" s="24"/>
      <c r="D106" s="25"/>
      <c r="E106" s="26"/>
      <c r="F106" s="26"/>
      <c r="G106" s="26"/>
      <c r="H106" s="27"/>
      <c r="I106" s="29"/>
      <c r="J106" s="26"/>
      <c r="K106" s="26"/>
      <c r="L106" s="26"/>
      <c r="M106" s="27"/>
    </row>
    <row r="107" spans="1:13" s="4" customFormat="1" ht="15" customHeight="1">
      <c r="A107" s="24"/>
      <c r="D107" s="25"/>
      <c r="E107" s="26"/>
      <c r="F107" s="26"/>
      <c r="G107" s="26"/>
      <c r="H107" s="27"/>
      <c r="I107" s="29"/>
      <c r="J107" s="26"/>
      <c r="K107" s="26"/>
      <c r="L107" s="26"/>
      <c r="M107" s="27"/>
    </row>
    <row r="108" spans="1:13" s="4" customFormat="1" ht="15" customHeight="1">
      <c r="A108" s="24"/>
      <c r="D108" s="25"/>
      <c r="E108" s="26"/>
      <c r="F108" s="26"/>
      <c r="G108" s="26"/>
      <c r="H108" s="27"/>
      <c r="I108" s="29"/>
      <c r="J108" s="26"/>
      <c r="K108" s="26"/>
      <c r="L108" s="26"/>
      <c r="M108" s="27"/>
    </row>
    <row r="109" spans="1:13" s="4" customFormat="1" ht="15" customHeight="1">
      <c r="A109" s="24"/>
      <c r="D109" s="25"/>
      <c r="E109" s="26"/>
      <c r="F109" s="26"/>
      <c r="G109" s="26"/>
      <c r="H109" s="27"/>
      <c r="I109" s="29"/>
      <c r="J109" s="26"/>
      <c r="K109" s="26"/>
      <c r="L109" s="26"/>
      <c r="M109" s="27"/>
    </row>
    <row r="110" spans="1:13" s="4" customFormat="1" ht="15" customHeight="1">
      <c r="A110" s="24"/>
      <c r="D110" s="25"/>
      <c r="E110" s="26"/>
      <c r="F110" s="26"/>
      <c r="G110" s="26"/>
      <c r="H110" s="27"/>
      <c r="I110" s="29"/>
      <c r="J110" s="26"/>
      <c r="K110" s="26"/>
      <c r="L110" s="26"/>
      <c r="M110" s="27"/>
    </row>
    <row r="111" spans="1:13" s="4" customFormat="1" ht="15" customHeight="1">
      <c r="A111" s="24"/>
      <c r="D111" s="25"/>
      <c r="E111" s="26"/>
      <c r="F111" s="26"/>
      <c r="G111" s="26"/>
      <c r="H111" s="27"/>
      <c r="I111" s="29"/>
      <c r="J111" s="26"/>
      <c r="K111" s="26"/>
      <c r="L111" s="26"/>
      <c r="M111" s="27"/>
    </row>
    <row r="112" spans="1:13" s="4" customFormat="1" ht="15" customHeight="1">
      <c r="A112" s="24"/>
      <c r="D112" s="25"/>
      <c r="E112" s="26"/>
      <c r="F112" s="26"/>
      <c r="G112" s="26"/>
      <c r="H112" s="27"/>
      <c r="I112" s="29"/>
      <c r="J112" s="26"/>
      <c r="K112" s="26"/>
      <c r="L112" s="26"/>
      <c r="M112" s="27"/>
    </row>
    <row r="113" spans="1:13" s="4" customFormat="1" ht="15" customHeight="1">
      <c r="A113" s="24"/>
      <c r="D113" s="25"/>
      <c r="E113" s="26"/>
      <c r="F113" s="26"/>
      <c r="G113" s="26"/>
      <c r="H113" s="27"/>
      <c r="I113" s="29"/>
      <c r="J113" s="26"/>
      <c r="K113" s="26"/>
      <c r="L113" s="26"/>
      <c r="M113" s="27"/>
    </row>
    <row r="114" spans="1:13" s="4" customFormat="1" ht="15" customHeight="1">
      <c r="A114" s="24"/>
      <c r="D114" s="25"/>
      <c r="E114" s="26"/>
      <c r="F114" s="26"/>
      <c r="G114" s="26"/>
      <c r="H114" s="27"/>
      <c r="I114" s="29"/>
      <c r="J114" s="26"/>
      <c r="K114" s="26"/>
      <c r="L114" s="26"/>
      <c r="M114" s="27"/>
    </row>
    <row r="115" spans="1:13" s="4" customFormat="1" ht="15" customHeight="1">
      <c r="A115" s="24"/>
      <c r="D115" s="25"/>
      <c r="E115" s="26"/>
      <c r="F115" s="26"/>
      <c r="G115" s="26"/>
      <c r="H115" s="27"/>
      <c r="I115" s="29"/>
      <c r="J115" s="26"/>
      <c r="K115" s="26"/>
      <c r="L115" s="26"/>
      <c r="M115" s="27"/>
    </row>
    <row r="116" spans="1:13" s="4" customFormat="1" ht="15" customHeight="1">
      <c r="A116" s="24"/>
      <c r="D116" s="25"/>
      <c r="E116" s="26"/>
      <c r="F116" s="26"/>
      <c r="G116" s="26"/>
      <c r="H116" s="27"/>
      <c r="I116" s="29"/>
      <c r="J116" s="26"/>
      <c r="K116" s="26"/>
      <c r="L116" s="26"/>
      <c r="M116" s="27"/>
    </row>
    <row r="117" spans="1:13" s="4" customFormat="1" ht="15" customHeight="1">
      <c r="A117" s="24"/>
      <c r="D117" s="25"/>
      <c r="E117" s="26"/>
      <c r="F117" s="26"/>
      <c r="G117" s="26"/>
      <c r="H117" s="27"/>
      <c r="I117" s="29"/>
      <c r="J117" s="26"/>
      <c r="K117" s="26"/>
      <c r="L117" s="26"/>
      <c r="M117" s="27"/>
    </row>
    <row r="118" spans="1:13" s="4" customFormat="1" ht="15" customHeight="1">
      <c r="A118" s="24"/>
      <c r="D118" s="25"/>
      <c r="E118" s="26"/>
      <c r="F118" s="26"/>
      <c r="G118" s="26"/>
      <c r="H118" s="27"/>
      <c r="I118" s="29"/>
      <c r="J118" s="26"/>
      <c r="K118" s="26"/>
      <c r="L118" s="26"/>
      <c r="M118" s="27"/>
    </row>
    <row r="119" spans="1:13" s="4" customFormat="1" ht="15" customHeight="1">
      <c r="A119" s="24"/>
      <c r="D119" s="25"/>
      <c r="E119" s="26"/>
      <c r="F119" s="26"/>
      <c r="G119" s="26"/>
      <c r="H119" s="27"/>
      <c r="I119" s="29"/>
      <c r="J119" s="26"/>
      <c r="K119" s="26"/>
      <c r="L119" s="26"/>
      <c r="M119" s="27"/>
    </row>
    <row r="120" spans="1:13" s="4" customFormat="1" ht="15" customHeight="1">
      <c r="A120" s="24"/>
      <c r="D120" s="25"/>
      <c r="E120" s="26"/>
      <c r="F120" s="26"/>
      <c r="G120" s="26"/>
      <c r="H120" s="27"/>
      <c r="I120" s="29"/>
      <c r="J120" s="26"/>
      <c r="K120" s="26"/>
      <c r="L120" s="26"/>
      <c r="M120" s="27"/>
    </row>
    <row r="121" spans="1:13" s="4" customFormat="1" ht="15" customHeight="1">
      <c r="A121" s="24"/>
      <c r="D121" s="25"/>
      <c r="E121" s="26"/>
      <c r="F121" s="26"/>
      <c r="G121" s="26"/>
      <c r="H121" s="27"/>
      <c r="I121" s="29"/>
      <c r="J121" s="26"/>
      <c r="K121" s="26"/>
      <c r="L121" s="26"/>
      <c r="M121" s="27"/>
    </row>
    <row r="122" spans="1:13" s="4" customFormat="1" ht="15" customHeight="1">
      <c r="A122" s="24"/>
      <c r="D122" s="25"/>
      <c r="E122" s="26"/>
      <c r="F122" s="26"/>
      <c r="G122" s="26"/>
      <c r="H122" s="27"/>
      <c r="I122" s="29"/>
      <c r="J122" s="26"/>
      <c r="K122" s="26"/>
      <c r="L122" s="26"/>
      <c r="M122" s="27"/>
    </row>
    <row r="123" spans="1:13" s="4" customFormat="1" ht="15" customHeight="1">
      <c r="A123" s="24"/>
      <c r="D123" s="25"/>
      <c r="E123" s="26"/>
      <c r="F123" s="26"/>
      <c r="G123" s="26"/>
      <c r="H123" s="27"/>
      <c r="I123" s="29"/>
      <c r="J123" s="26"/>
      <c r="K123" s="26"/>
      <c r="L123" s="26"/>
      <c r="M123" s="27"/>
    </row>
    <row r="124" spans="1:13" s="4" customFormat="1" ht="15" customHeight="1">
      <c r="A124" s="24"/>
      <c r="D124" s="25"/>
      <c r="E124" s="26"/>
      <c r="F124" s="26"/>
      <c r="G124" s="26"/>
      <c r="H124" s="27"/>
      <c r="I124" s="29"/>
      <c r="J124" s="26"/>
      <c r="K124" s="26"/>
      <c r="L124" s="26"/>
      <c r="M124" s="27"/>
    </row>
    <row r="125" spans="1:13" s="4" customFormat="1" ht="15" customHeight="1">
      <c r="A125" s="24"/>
      <c r="D125" s="25"/>
      <c r="E125" s="26"/>
      <c r="F125" s="26"/>
      <c r="G125" s="26"/>
      <c r="H125" s="27"/>
      <c r="I125" s="29"/>
      <c r="J125" s="26"/>
      <c r="K125" s="26"/>
      <c r="L125" s="26"/>
      <c r="M125" s="27"/>
    </row>
    <row r="126" spans="1:13" s="4" customFormat="1" ht="15" customHeight="1">
      <c r="A126" s="24"/>
      <c r="D126" s="25"/>
      <c r="E126" s="26"/>
      <c r="F126" s="26"/>
      <c r="G126" s="26"/>
      <c r="H126" s="27"/>
      <c r="I126" s="29"/>
      <c r="J126" s="26"/>
      <c r="K126" s="26"/>
      <c r="L126" s="26"/>
      <c r="M126" s="27"/>
    </row>
    <row r="127" spans="1:13" s="4" customFormat="1" ht="15" customHeight="1">
      <c r="A127" s="24"/>
      <c r="D127" s="25"/>
      <c r="E127" s="26"/>
      <c r="F127" s="26"/>
      <c r="G127" s="26"/>
      <c r="H127" s="27"/>
      <c r="I127" s="29"/>
      <c r="J127" s="26"/>
      <c r="K127" s="26"/>
      <c r="L127" s="26"/>
      <c r="M127" s="27"/>
    </row>
    <row r="128" spans="1:13" s="4" customFormat="1" ht="15" customHeight="1">
      <c r="A128" s="24"/>
      <c r="D128" s="25"/>
      <c r="E128" s="26"/>
      <c r="F128" s="26"/>
      <c r="G128" s="26"/>
      <c r="H128" s="27"/>
      <c r="I128" s="29"/>
      <c r="J128" s="26"/>
      <c r="K128" s="26"/>
      <c r="L128" s="26"/>
      <c r="M128" s="27"/>
    </row>
    <row r="129" spans="1:13" s="4" customFormat="1" ht="15" customHeight="1">
      <c r="A129" s="24"/>
      <c r="D129" s="25"/>
      <c r="E129" s="26"/>
      <c r="F129" s="26"/>
      <c r="G129" s="26"/>
      <c r="H129" s="27"/>
      <c r="I129" s="29"/>
      <c r="J129" s="26"/>
      <c r="K129" s="26"/>
      <c r="L129" s="26"/>
      <c r="M129" s="27"/>
    </row>
    <row r="130" spans="1:13" s="4" customFormat="1" ht="15" customHeight="1">
      <c r="A130" s="24"/>
      <c r="D130" s="25"/>
      <c r="E130" s="26"/>
      <c r="F130" s="26"/>
      <c r="G130" s="26"/>
      <c r="H130" s="27"/>
      <c r="I130" s="29"/>
      <c r="J130" s="26"/>
      <c r="K130" s="26"/>
      <c r="L130" s="26"/>
      <c r="M130" s="27"/>
    </row>
    <row r="131" spans="1:13" s="4" customFormat="1" ht="15" customHeight="1">
      <c r="A131" s="24"/>
      <c r="D131" s="25"/>
      <c r="E131" s="26"/>
      <c r="F131" s="26"/>
      <c r="G131" s="26"/>
      <c r="H131" s="27"/>
      <c r="I131" s="29"/>
      <c r="J131" s="26"/>
      <c r="K131" s="26"/>
      <c r="L131" s="26"/>
      <c r="M131" s="27"/>
    </row>
    <row r="132" spans="1:13" s="4" customFormat="1" ht="15" customHeight="1">
      <c r="A132" s="24"/>
      <c r="D132" s="25"/>
      <c r="E132" s="26"/>
      <c r="F132" s="26"/>
      <c r="G132" s="26"/>
      <c r="H132" s="27"/>
      <c r="I132" s="29"/>
      <c r="J132" s="26"/>
      <c r="K132" s="26"/>
      <c r="L132" s="26"/>
      <c r="M132" s="27"/>
    </row>
    <row r="133" spans="1:13" s="4" customFormat="1" ht="15" customHeight="1">
      <c r="A133" s="24"/>
      <c r="D133" s="25"/>
      <c r="E133" s="26"/>
      <c r="F133" s="26"/>
      <c r="G133" s="26"/>
      <c r="H133" s="27"/>
      <c r="I133" s="29"/>
      <c r="J133" s="26"/>
      <c r="K133" s="26"/>
      <c r="L133" s="26"/>
      <c r="M133" s="27"/>
    </row>
    <row r="134" spans="1:13" s="4" customFormat="1" ht="15" customHeight="1">
      <c r="A134" s="24"/>
      <c r="D134" s="25"/>
      <c r="E134" s="26"/>
      <c r="F134" s="26"/>
      <c r="G134" s="26"/>
      <c r="H134" s="27"/>
      <c r="I134" s="29"/>
      <c r="J134" s="26"/>
      <c r="K134" s="26"/>
      <c r="L134" s="26"/>
      <c r="M134" s="27"/>
    </row>
    <row r="135" spans="1:13" s="4" customFormat="1" ht="15" customHeight="1">
      <c r="A135" s="24"/>
      <c r="D135" s="25"/>
      <c r="E135" s="26"/>
      <c r="F135" s="26"/>
      <c r="G135" s="26"/>
      <c r="H135" s="27"/>
      <c r="I135" s="29"/>
      <c r="J135" s="26"/>
      <c r="K135" s="26"/>
      <c r="L135" s="26"/>
      <c r="M135" s="27"/>
    </row>
    <row r="136" spans="1:13" s="4" customFormat="1" ht="15" customHeight="1">
      <c r="A136" s="24"/>
      <c r="D136" s="25"/>
      <c r="E136" s="26"/>
      <c r="F136" s="26"/>
      <c r="G136" s="26"/>
      <c r="H136" s="27"/>
      <c r="I136" s="29"/>
      <c r="J136" s="26"/>
      <c r="K136" s="26"/>
      <c r="L136" s="26"/>
      <c r="M136" s="27"/>
    </row>
    <row r="137" spans="1:13" s="4" customFormat="1" ht="15" customHeight="1">
      <c r="A137" s="24"/>
      <c r="D137" s="25"/>
      <c r="E137" s="26"/>
      <c r="F137" s="26"/>
      <c r="G137" s="26"/>
      <c r="H137" s="27"/>
      <c r="I137" s="29"/>
      <c r="J137" s="26"/>
      <c r="K137" s="26"/>
      <c r="L137" s="26"/>
      <c r="M137" s="27"/>
    </row>
    <row r="138" spans="1:13" s="4" customFormat="1" ht="15" customHeight="1">
      <c r="A138" s="24"/>
      <c r="D138" s="25"/>
      <c r="E138" s="26"/>
      <c r="F138" s="26"/>
      <c r="G138" s="26"/>
      <c r="H138" s="27"/>
      <c r="I138" s="29"/>
      <c r="J138" s="26"/>
      <c r="K138" s="26"/>
      <c r="L138" s="26"/>
      <c r="M138" s="27"/>
    </row>
    <row r="139" spans="1:13" s="4" customFormat="1" ht="15" customHeight="1">
      <c r="A139" s="24"/>
      <c r="D139" s="25"/>
      <c r="E139" s="26"/>
      <c r="F139" s="26"/>
      <c r="G139" s="26"/>
      <c r="H139" s="27"/>
      <c r="I139" s="29"/>
      <c r="J139" s="26"/>
      <c r="K139" s="26"/>
      <c r="L139" s="26"/>
      <c r="M139" s="27"/>
    </row>
    <row r="140" spans="1:13" s="4" customFormat="1" ht="15" customHeight="1">
      <c r="A140" s="24"/>
      <c r="D140" s="25"/>
      <c r="E140" s="26"/>
      <c r="F140" s="26"/>
      <c r="G140" s="26"/>
      <c r="H140" s="27"/>
      <c r="I140" s="29"/>
      <c r="J140" s="26"/>
      <c r="K140" s="26"/>
      <c r="L140" s="26"/>
      <c r="M140" s="27"/>
    </row>
    <row r="141" spans="1:13" s="4" customFormat="1" ht="15" customHeight="1">
      <c r="A141" s="24"/>
      <c r="D141" s="25"/>
      <c r="E141" s="26"/>
      <c r="F141" s="26"/>
      <c r="G141" s="26"/>
      <c r="H141" s="27"/>
      <c r="I141" s="29"/>
      <c r="J141" s="26"/>
      <c r="K141" s="26"/>
      <c r="L141" s="26"/>
      <c r="M141" s="27"/>
    </row>
    <row r="142" spans="1:13" s="4" customFormat="1" ht="15" customHeight="1">
      <c r="A142" s="24"/>
      <c r="D142" s="25"/>
      <c r="E142" s="26"/>
      <c r="F142" s="26"/>
      <c r="G142" s="26"/>
      <c r="H142" s="27"/>
      <c r="I142" s="29"/>
      <c r="J142" s="26"/>
      <c r="K142" s="26"/>
      <c r="L142" s="26"/>
      <c r="M142" s="27"/>
    </row>
    <row r="143" spans="1:13" s="4" customFormat="1" ht="15" customHeight="1">
      <c r="A143" s="24"/>
      <c r="D143" s="25"/>
      <c r="E143" s="26"/>
      <c r="F143" s="26"/>
      <c r="G143" s="26"/>
      <c r="H143" s="27"/>
      <c r="I143" s="29"/>
      <c r="J143" s="26"/>
      <c r="K143" s="26"/>
      <c r="L143" s="26"/>
      <c r="M143" s="27"/>
    </row>
    <row r="144" spans="1:13" s="4" customFormat="1" ht="15" customHeight="1">
      <c r="A144" s="24"/>
      <c r="D144" s="25"/>
      <c r="E144" s="26"/>
      <c r="F144" s="26"/>
      <c r="G144" s="26"/>
      <c r="H144" s="27"/>
      <c r="I144" s="29"/>
      <c r="J144" s="26"/>
      <c r="K144" s="26"/>
      <c r="L144" s="26"/>
      <c r="M144" s="27"/>
    </row>
    <row r="145" spans="1:13" s="4" customFormat="1" ht="15" customHeight="1">
      <c r="A145" s="24"/>
      <c r="D145" s="25"/>
      <c r="E145" s="26"/>
      <c r="F145" s="26"/>
      <c r="G145" s="26"/>
      <c r="H145" s="27"/>
      <c r="I145" s="29"/>
      <c r="J145" s="26"/>
      <c r="K145" s="26"/>
      <c r="L145" s="26"/>
      <c r="M145" s="27"/>
    </row>
    <row r="146" spans="1:13" s="4" customFormat="1" ht="15" customHeight="1">
      <c r="A146" s="24"/>
      <c r="D146" s="25"/>
      <c r="E146" s="26"/>
      <c r="F146" s="26"/>
      <c r="G146" s="26"/>
      <c r="H146" s="27"/>
      <c r="I146" s="29"/>
      <c r="J146" s="26"/>
      <c r="K146" s="26"/>
      <c r="L146" s="26"/>
      <c r="M146" s="27"/>
    </row>
    <row r="147" spans="1:13" s="4" customFormat="1" ht="15" customHeight="1">
      <c r="A147" s="24"/>
      <c r="D147" s="25"/>
      <c r="E147" s="26"/>
      <c r="F147" s="26"/>
      <c r="G147" s="26"/>
      <c r="H147" s="27"/>
      <c r="I147" s="29"/>
      <c r="J147" s="26"/>
      <c r="K147" s="26"/>
      <c r="L147" s="26"/>
      <c r="M147" s="27"/>
    </row>
    <row r="148" spans="1:13" s="4" customFormat="1" ht="15" customHeight="1">
      <c r="A148" s="24"/>
      <c r="D148" s="25"/>
      <c r="E148" s="26"/>
      <c r="F148" s="26"/>
      <c r="G148" s="26"/>
      <c r="H148" s="27"/>
      <c r="I148" s="29"/>
      <c r="J148" s="26"/>
      <c r="K148" s="26"/>
      <c r="L148" s="26"/>
      <c r="M148" s="27"/>
    </row>
    <row r="149" spans="1:13" s="4" customFormat="1" ht="15" customHeight="1">
      <c r="A149" s="24"/>
      <c r="D149" s="25"/>
      <c r="E149" s="26"/>
      <c r="F149" s="26"/>
      <c r="G149" s="26"/>
      <c r="H149" s="27"/>
      <c r="I149" s="29"/>
      <c r="J149" s="26"/>
      <c r="K149" s="26"/>
      <c r="L149" s="26"/>
      <c r="M149" s="27"/>
    </row>
    <row r="150" spans="1:13" s="4" customFormat="1" ht="15" customHeight="1">
      <c r="A150" s="24"/>
      <c r="D150" s="25"/>
      <c r="E150" s="26"/>
      <c r="F150" s="26"/>
      <c r="G150" s="26"/>
      <c r="H150" s="27"/>
      <c r="I150" s="29"/>
      <c r="J150" s="26"/>
      <c r="K150" s="26"/>
      <c r="L150" s="26"/>
      <c r="M150" s="27"/>
    </row>
    <row r="151" spans="1:13" s="4" customFormat="1" ht="15" customHeight="1">
      <c r="A151" s="24"/>
      <c r="D151" s="25"/>
      <c r="E151" s="26"/>
      <c r="F151" s="26"/>
      <c r="G151" s="26"/>
      <c r="H151" s="27"/>
      <c r="I151" s="29"/>
      <c r="J151" s="26"/>
      <c r="K151" s="26"/>
      <c r="L151" s="26"/>
      <c r="M151" s="27"/>
    </row>
    <row r="152" spans="1:13" s="4" customFormat="1" ht="15" customHeight="1">
      <c r="A152" s="24"/>
      <c r="D152" s="25"/>
      <c r="E152" s="26"/>
      <c r="F152" s="26"/>
      <c r="G152" s="26"/>
      <c r="H152" s="27"/>
      <c r="I152" s="29"/>
      <c r="J152" s="26"/>
      <c r="K152" s="26"/>
      <c r="L152" s="26"/>
      <c r="M152" s="27"/>
    </row>
    <row r="153" spans="1:13" s="4" customFormat="1" ht="15" customHeight="1">
      <c r="A153" s="24"/>
      <c r="D153" s="25"/>
      <c r="E153" s="26"/>
      <c r="F153" s="26"/>
      <c r="G153" s="26"/>
      <c r="H153" s="27"/>
      <c r="I153" s="29"/>
      <c r="J153" s="26"/>
      <c r="K153" s="26"/>
      <c r="L153" s="26"/>
      <c r="M153" s="27"/>
    </row>
    <row r="154" spans="1:13" s="4" customFormat="1" ht="15" customHeight="1">
      <c r="A154" s="24"/>
      <c r="D154" s="25"/>
      <c r="E154" s="26"/>
      <c r="F154" s="26"/>
      <c r="G154" s="26"/>
      <c r="H154" s="27"/>
      <c r="I154" s="29"/>
      <c r="J154" s="26"/>
      <c r="K154" s="26"/>
      <c r="L154" s="26"/>
      <c r="M154" s="27"/>
    </row>
    <row r="155" spans="1:13" s="4" customFormat="1" ht="15" customHeight="1">
      <c r="A155" s="24"/>
      <c r="D155" s="25"/>
      <c r="E155" s="26"/>
      <c r="F155" s="26"/>
      <c r="G155" s="26"/>
      <c r="H155" s="27"/>
      <c r="I155" s="29"/>
      <c r="J155" s="26"/>
      <c r="K155" s="26"/>
      <c r="L155" s="26"/>
      <c r="M155" s="27"/>
    </row>
    <row r="156" spans="1:13" s="4" customFormat="1" ht="15" customHeight="1">
      <c r="A156" s="24"/>
      <c r="D156" s="25"/>
      <c r="E156" s="26"/>
      <c r="F156" s="26"/>
      <c r="G156" s="26"/>
      <c r="H156" s="27"/>
      <c r="I156" s="29"/>
      <c r="J156" s="26"/>
      <c r="K156" s="26"/>
      <c r="L156" s="26"/>
      <c r="M156" s="27"/>
    </row>
    <row r="157" spans="1:13" s="4" customFormat="1" ht="15" customHeight="1">
      <c r="A157" s="24"/>
      <c r="D157" s="25"/>
      <c r="E157" s="26"/>
      <c r="F157" s="26"/>
      <c r="G157" s="26"/>
      <c r="H157" s="27"/>
      <c r="I157" s="29"/>
      <c r="J157" s="26"/>
      <c r="K157" s="26"/>
      <c r="L157" s="26"/>
      <c r="M157" s="27"/>
    </row>
    <row r="158" spans="1:13" s="4" customFormat="1" ht="15" customHeight="1">
      <c r="A158" s="24"/>
      <c r="D158" s="25"/>
      <c r="E158" s="26"/>
      <c r="F158" s="26"/>
      <c r="G158" s="26"/>
      <c r="H158" s="27"/>
      <c r="I158" s="29"/>
      <c r="J158" s="26"/>
      <c r="K158" s="26"/>
      <c r="L158" s="26"/>
      <c r="M158" s="27"/>
    </row>
    <row r="159" spans="1:13" s="4" customFormat="1" ht="15" customHeight="1">
      <c r="A159" s="24"/>
      <c r="D159" s="25"/>
      <c r="E159" s="26"/>
      <c r="F159" s="26"/>
      <c r="G159" s="26"/>
      <c r="H159" s="27"/>
      <c r="I159" s="29"/>
      <c r="J159" s="26"/>
      <c r="K159" s="26"/>
      <c r="L159" s="26"/>
      <c r="M159" s="27"/>
    </row>
    <row r="160" spans="1:13" s="4" customFormat="1" ht="15" customHeight="1">
      <c r="A160" s="24"/>
      <c r="D160" s="25"/>
      <c r="E160" s="26"/>
      <c r="F160" s="26"/>
      <c r="G160" s="26"/>
      <c r="H160" s="27"/>
      <c r="I160" s="29"/>
      <c r="J160" s="26"/>
      <c r="K160" s="26"/>
      <c r="L160" s="26"/>
      <c r="M160" s="27"/>
    </row>
    <row r="161" spans="1:13" s="4" customFormat="1" ht="15" customHeight="1">
      <c r="A161" s="24"/>
      <c r="D161" s="25"/>
      <c r="E161" s="26"/>
      <c r="F161" s="26"/>
      <c r="G161" s="26"/>
      <c r="H161" s="27"/>
      <c r="I161" s="29"/>
      <c r="J161" s="26"/>
      <c r="K161" s="26"/>
      <c r="L161" s="26"/>
      <c r="M161" s="27"/>
    </row>
    <row r="162" spans="1:13" s="4" customFormat="1" ht="15" customHeight="1">
      <c r="A162" s="24"/>
      <c r="D162" s="25"/>
      <c r="E162" s="26"/>
      <c r="F162" s="26"/>
      <c r="G162" s="26"/>
      <c r="H162" s="27"/>
      <c r="I162" s="29"/>
      <c r="J162" s="26"/>
      <c r="K162" s="26"/>
      <c r="L162" s="26"/>
      <c r="M162" s="27"/>
    </row>
    <row r="163" spans="1:13" s="4" customFormat="1" ht="15" customHeight="1">
      <c r="A163" s="24"/>
      <c r="D163" s="25"/>
      <c r="E163" s="26"/>
      <c r="F163" s="26"/>
      <c r="G163" s="26"/>
      <c r="H163" s="27"/>
      <c r="I163" s="29"/>
      <c r="J163" s="26"/>
      <c r="K163" s="26"/>
      <c r="L163" s="26"/>
      <c r="M163" s="27"/>
    </row>
    <row r="164" spans="1:13" s="4" customFormat="1" ht="15" customHeight="1">
      <c r="A164" s="24"/>
      <c r="D164" s="25"/>
      <c r="E164" s="26"/>
      <c r="F164" s="26"/>
      <c r="G164" s="26"/>
      <c r="H164" s="27"/>
      <c r="I164" s="29"/>
      <c r="J164" s="26"/>
      <c r="K164" s="26"/>
      <c r="L164" s="26"/>
      <c r="M164" s="27"/>
    </row>
    <row r="165" spans="1:13" s="4" customFormat="1" ht="15" customHeight="1">
      <c r="A165" s="24"/>
      <c r="D165" s="25"/>
      <c r="E165" s="26"/>
      <c r="F165" s="26"/>
      <c r="G165" s="26"/>
      <c r="H165" s="27"/>
      <c r="I165" s="29"/>
      <c r="J165" s="26"/>
      <c r="K165" s="26"/>
      <c r="L165" s="26"/>
      <c r="M165" s="27"/>
    </row>
    <row r="166" spans="1:13" s="4" customFormat="1" ht="15" customHeight="1">
      <c r="A166" s="24"/>
      <c r="D166" s="25"/>
      <c r="E166" s="26"/>
      <c r="F166" s="26"/>
      <c r="G166" s="26"/>
      <c r="H166" s="27"/>
      <c r="I166" s="29"/>
      <c r="J166" s="26"/>
      <c r="K166" s="26"/>
      <c r="L166" s="26"/>
      <c r="M166" s="27"/>
    </row>
    <row r="167" spans="1:13" s="4" customFormat="1" ht="15" customHeight="1">
      <c r="A167" s="24"/>
      <c r="D167" s="25"/>
      <c r="E167" s="26"/>
      <c r="F167" s="26"/>
      <c r="G167" s="26"/>
      <c r="H167" s="27"/>
      <c r="I167" s="29"/>
      <c r="J167" s="26"/>
      <c r="K167" s="26"/>
      <c r="L167" s="26"/>
      <c r="M167" s="27"/>
    </row>
    <row r="168" spans="1:13" s="4" customFormat="1" ht="15" customHeight="1">
      <c r="A168" s="24"/>
      <c r="D168" s="25"/>
      <c r="E168" s="26"/>
      <c r="F168" s="26"/>
      <c r="G168" s="26"/>
      <c r="H168" s="27"/>
      <c r="I168" s="29"/>
      <c r="J168" s="26"/>
      <c r="K168" s="26"/>
      <c r="L168" s="26"/>
      <c r="M168" s="27"/>
    </row>
    <row r="169" spans="1:13" s="4" customFormat="1" ht="15" customHeight="1">
      <c r="A169" s="24"/>
      <c r="D169" s="25"/>
      <c r="E169" s="26"/>
      <c r="F169" s="26"/>
      <c r="G169" s="26"/>
      <c r="H169" s="27"/>
      <c r="I169" s="29"/>
      <c r="J169" s="26"/>
      <c r="K169" s="26"/>
      <c r="L169" s="26"/>
      <c r="M169" s="27"/>
    </row>
    <row r="170" spans="1:13" s="4" customFormat="1" ht="15" customHeight="1">
      <c r="A170" s="24"/>
      <c r="D170" s="25"/>
      <c r="E170" s="26"/>
      <c r="F170" s="26"/>
      <c r="G170" s="26"/>
      <c r="H170" s="27"/>
      <c r="I170" s="29"/>
      <c r="J170" s="26"/>
      <c r="K170" s="26"/>
      <c r="L170" s="26"/>
      <c r="M170" s="27"/>
    </row>
    <row r="171" spans="1:13" s="4" customFormat="1" ht="15" customHeight="1">
      <c r="A171" s="24"/>
      <c r="D171" s="25"/>
      <c r="E171" s="26"/>
      <c r="F171" s="26"/>
      <c r="G171" s="26"/>
      <c r="H171" s="27"/>
      <c r="I171" s="29"/>
      <c r="J171" s="26"/>
      <c r="K171" s="26"/>
      <c r="L171" s="26"/>
      <c r="M171" s="27"/>
    </row>
    <row r="172" spans="1:13" s="4" customFormat="1" ht="15" customHeight="1">
      <c r="A172" s="24"/>
      <c r="D172" s="25"/>
      <c r="E172" s="26"/>
      <c r="F172" s="26"/>
      <c r="G172" s="26"/>
      <c r="H172" s="27"/>
      <c r="I172" s="29"/>
      <c r="J172" s="26"/>
      <c r="K172" s="26"/>
      <c r="L172" s="26"/>
      <c r="M172" s="27"/>
    </row>
    <row r="173" spans="1:13" s="4" customFormat="1" ht="15" customHeight="1">
      <c r="A173" s="24"/>
      <c r="D173" s="25"/>
      <c r="E173" s="26"/>
      <c r="F173" s="26"/>
      <c r="G173" s="26"/>
      <c r="H173" s="27"/>
      <c r="I173" s="29"/>
      <c r="J173" s="26"/>
      <c r="K173" s="26"/>
      <c r="L173" s="26"/>
      <c r="M173" s="27"/>
    </row>
    <row r="174" spans="1:13" s="4" customFormat="1" ht="15" customHeight="1">
      <c r="A174" s="24"/>
      <c r="D174" s="25"/>
      <c r="E174" s="26"/>
      <c r="F174" s="26"/>
      <c r="G174" s="26"/>
      <c r="H174" s="27"/>
      <c r="I174" s="29"/>
      <c r="J174" s="26"/>
      <c r="K174" s="26"/>
      <c r="L174" s="26"/>
      <c r="M174" s="27"/>
    </row>
    <row r="175" spans="1:13" s="4" customFormat="1" ht="15" customHeight="1">
      <c r="A175" s="24"/>
      <c r="D175" s="25"/>
      <c r="E175" s="26"/>
      <c r="F175" s="26"/>
      <c r="G175" s="26"/>
      <c r="H175" s="27"/>
      <c r="I175" s="29"/>
      <c r="J175" s="26"/>
      <c r="K175" s="26"/>
      <c r="L175" s="26"/>
      <c r="M175" s="27"/>
    </row>
    <row r="176" spans="1:13" s="4" customFormat="1" ht="15" customHeight="1">
      <c r="A176" s="24"/>
      <c r="D176" s="25"/>
      <c r="E176" s="26"/>
      <c r="F176" s="26"/>
      <c r="G176" s="26"/>
      <c r="H176" s="27"/>
      <c r="I176" s="29"/>
      <c r="J176" s="26"/>
      <c r="K176" s="26"/>
      <c r="L176" s="26"/>
      <c r="M176" s="27"/>
    </row>
    <row r="177" spans="1:13" s="4" customFormat="1" ht="15" customHeight="1">
      <c r="A177" s="24"/>
      <c r="D177" s="25"/>
      <c r="E177" s="26"/>
      <c r="F177" s="26"/>
      <c r="G177" s="26"/>
      <c r="H177" s="27"/>
      <c r="I177" s="29"/>
      <c r="J177" s="26"/>
      <c r="K177" s="26"/>
      <c r="L177" s="26"/>
      <c r="M177" s="27"/>
    </row>
    <row r="178" spans="1:13" s="4" customFormat="1" ht="15" customHeight="1">
      <c r="A178" s="24"/>
      <c r="D178" s="25"/>
      <c r="E178" s="26"/>
      <c r="F178" s="26"/>
      <c r="G178" s="26"/>
      <c r="H178" s="27"/>
      <c r="I178" s="29"/>
      <c r="J178" s="26"/>
      <c r="K178" s="26"/>
      <c r="L178" s="26"/>
      <c r="M178" s="27"/>
    </row>
    <row r="179" spans="1:13" s="4" customFormat="1" ht="15" customHeight="1">
      <c r="A179" s="24"/>
      <c r="D179" s="25"/>
      <c r="E179" s="26"/>
      <c r="F179" s="26"/>
      <c r="G179" s="26"/>
      <c r="H179" s="27"/>
      <c r="I179" s="29"/>
      <c r="J179" s="26"/>
      <c r="K179" s="26"/>
      <c r="L179" s="26"/>
      <c r="M179" s="27"/>
    </row>
    <row r="180" spans="1:13" s="4" customFormat="1" ht="15" customHeight="1">
      <c r="A180" s="24"/>
      <c r="D180" s="25"/>
      <c r="E180" s="26"/>
      <c r="F180" s="26"/>
      <c r="G180" s="26"/>
      <c r="H180" s="27"/>
      <c r="I180" s="29"/>
      <c r="J180" s="26"/>
      <c r="K180" s="26"/>
      <c r="L180" s="26"/>
      <c r="M180" s="27"/>
    </row>
    <row r="181" spans="1:13" s="4" customFormat="1" ht="15" customHeight="1">
      <c r="A181" s="24"/>
      <c r="D181" s="25"/>
      <c r="E181" s="26"/>
      <c r="F181" s="26"/>
      <c r="G181" s="26"/>
      <c r="H181" s="27"/>
      <c r="I181" s="29"/>
      <c r="J181" s="26"/>
      <c r="K181" s="26"/>
      <c r="L181" s="26"/>
      <c r="M181" s="27"/>
    </row>
    <row r="182" spans="1:13" s="4" customFormat="1" ht="15" customHeight="1">
      <c r="A182" s="24"/>
      <c r="D182" s="25"/>
      <c r="E182" s="26"/>
      <c r="F182" s="26"/>
      <c r="G182" s="26"/>
      <c r="H182" s="27"/>
      <c r="I182" s="29"/>
      <c r="J182" s="26"/>
      <c r="K182" s="26"/>
      <c r="L182" s="26"/>
      <c r="M182" s="27"/>
    </row>
    <row r="183" spans="1:13" s="4" customFormat="1" ht="15" customHeight="1">
      <c r="A183" s="24"/>
      <c r="D183" s="25"/>
      <c r="E183" s="26"/>
      <c r="F183" s="26"/>
      <c r="G183" s="26"/>
      <c r="H183" s="27"/>
      <c r="I183" s="29"/>
      <c r="J183" s="26"/>
      <c r="K183" s="26"/>
      <c r="L183" s="26"/>
      <c r="M183" s="27"/>
    </row>
    <row r="184" spans="1:13" s="4" customFormat="1" ht="15" customHeight="1">
      <c r="A184" s="24"/>
      <c r="D184" s="25"/>
      <c r="E184" s="26"/>
      <c r="F184" s="26"/>
      <c r="G184" s="26"/>
      <c r="H184" s="27"/>
      <c r="I184" s="29"/>
      <c r="J184" s="26"/>
      <c r="K184" s="26"/>
      <c r="L184" s="26"/>
      <c r="M184" s="27"/>
    </row>
    <row r="185" spans="1:13" s="4" customFormat="1" ht="15" customHeight="1">
      <c r="A185" s="24"/>
      <c r="D185" s="25"/>
      <c r="E185" s="26"/>
      <c r="F185" s="26"/>
      <c r="G185" s="26"/>
      <c r="H185" s="27"/>
      <c r="I185" s="29"/>
      <c r="J185" s="26"/>
      <c r="K185" s="26"/>
      <c r="L185" s="26"/>
      <c r="M185" s="27"/>
    </row>
    <row r="186" spans="1:13" s="4" customFormat="1" ht="15" customHeight="1">
      <c r="A186" s="24"/>
      <c r="D186" s="25"/>
      <c r="E186" s="26"/>
      <c r="F186" s="26"/>
      <c r="G186" s="26"/>
      <c r="H186" s="27"/>
      <c r="I186" s="29"/>
      <c r="J186" s="26"/>
      <c r="K186" s="26"/>
      <c r="L186" s="26"/>
      <c r="M186" s="27"/>
    </row>
    <row r="187" spans="1:13" s="4" customFormat="1" ht="15" customHeight="1">
      <c r="A187" s="24"/>
      <c r="D187" s="25"/>
      <c r="E187" s="26"/>
      <c r="F187" s="26"/>
      <c r="G187" s="26"/>
      <c r="H187" s="27"/>
      <c r="I187" s="29"/>
      <c r="J187" s="26"/>
      <c r="K187" s="26"/>
      <c r="L187" s="26"/>
      <c r="M187" s="27"/>
    </row>
    <row r="188" spans="1:13" s="4" customFormat="1" ht="15" customHeight="1">
      <c r="A188" s="24"/>
      <c r="D188" s="25"/>
      <c r="E188" s="26"/>
      <c r="F188" s="26"/>
      <c r="G188" s="26"/>
      <c r="H188" s="27"/>
      <c r="I188" s="29"/>
      <c r="J188" s="26"/>
      <c r="K188" s="26"/>
      <c r="L188" s="26"/>
      <c r="M188" s="27"/>
    </row>
    <row r="189" spans="1:13" s="4" customFormat="1" ht="15" customHeight="1">
      <c r="A189" s="24"/>
      <c r="D189" s="25"/>
      <c r="E189" s="26"/>
      <c r="F189" s="26"/>
      <c r="G189" s="26"/>
      <c r="H189" s="27"/>
      <c r="I189" s="29"/>
      <c r="J189" s="26"/>
      <c r="K189" s="26"/>
      <c r="L189" s="26"/>
      <c r="M189" s="27"/>
    </row>
    <row r="190" spans="1:13" s="4" customFormat="1" ht="15" customHeight="1">
      <c r="A190" s="24"/>
      <c r="D190" s="25"/>
      <c r="E190" s="26"/>
      <c r="F190" s="26"/>
      <c r="G190" s="26"/>
      <c r="H190" s="27"/>
      <c r="I190" s="29"/>
      <c r="J190" s="26"/>
      <c r="K190" s="26"/>
      <c r="L190" s="26"/>
      <c r="M190" s="27"/>
    </row>
    <row r="191" spans="1:13" s="4" customFormat="1" ht="15" customHeight="1">
      <c r="A191" s="24"/>
      <c r="D191" s="25"/>
      <c r="E191" s="26"/>
      <c r="F191" s="26"/>
      <c r="G191" s="26"/>
      <c r="H191" s="27"/>
      <c r="I191" s="29"/>
      <c r="J191" s="26"/>
      <c r="K191" s="26"/>
      <c r="L191" s="26"/>
      <c r="M191" s="27"/>
    </row>
    <row r="192" spans="1:13" s="4" customFormat="1" ht="15" customHeight="1">
      <c r="A192" s="24"/>
      <c r="D192" s="25"/>
      <c r="E192" s="26"/>
      <c r="F192" s="26"/>
      <c r="G192" s="26"/>
      <c r="H192" s="27"/>
      <c r="I192" s="29"/>
      <c r="J192" s="26"/>
      <c r="K192" s="26"/>
      <c r="L192" s="26"/>
      <c r="M192" s="27"/>
    </row>
    <row r="193" spans="1:13" s="4" customFormat="1" ht="15" customHeight="1">
      <c r="A193" s="24"/>
      <c r="D193" s="25"/>
      <c r="E193" s="26"/>
      <c r="F193" s="26"/>
      <c r="G193" s="26"/>
      <c r="H193" s="27"/>
      <c r="I193" s="29"/>
      <c r="J193" s="26"/>
      <c r="K193" s="26"/>
      <c r="L193" s="26"/>
      <c r="M193" s="27"/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</sheetData>
  <sheetProtection/>
  <autoFilter ref="A1:N693"/>
  <mergeCells count="8">
    <mergeCell ref="J2:M2"/>
    <mergeCell ref="K3:M3"/>
    <mergeCell ref="A2:A4"/>
    <mergeCell ref="O2:O4"/>
    <mergeCell ref="C2:D4"/>
    <mergeCell ref="N2:N4"/>
    <mergeCell ref="E2:H3"/>
    <mergeCell ref="B2:B4"/>
  </mergeCells>
  <dataValidations count="1">
    <dataValidation allowBlank="1" showInputMessage="1" showErrorMessage="1" imeMode="off" sqref="E22:G22"/>
  </dataValidation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51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357"/>
  <sheetViews>
    <sheetView view="pageBreakPreview" zoomScaleSheetLayoutView="100" zoomScalePageLayoutView="0" workbookViewId="0" topLeftCell="B1">
      <pane xSplit="3" ySplit="4" topLeftCell="H188" activePane="bottomRight" state="frozen"/>
      <selection pane="topLeft" activeCell="D344" sqref="D344"/>
      <selection pane="topRight" activeCell="D344" sqref="D344"/>
      <selection pane="bottomLeft" activeCell="D344" sqref="D344"/>
      <selection pane="bottomRight" activeCell="D188" sqref="D188"/>
    </sheetView>
  </sheetViews>
  <sheetFormatPr defaultColWidth="9.00390625" defaultRowHeight="13.5"/>
  <cols>
    <col min="1" max="1" width="4.625" style="6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6.75390625" style="21" customWidth="1"/>
    <col min="6" max="7" width="13.375" style="21" customWidth="1"/>
    <col min="8" max="8" width="13.375" style="3" customWidth="1"/>
    <col min="9" max="9" width="3.625" style="12" customWidth="1"/>
    <col min="10" max="10" width="6.75390625" style="21" customWidth="1"/>
    <col min="11" max="12" width="13.375" style="21" customWidth="1"/>
    <col min="13" max="13" width="13.375" style="3" customWidth="1"/>
    <col min="14" max="14" width="7.625" style="1" customWidth="1"/>
    <col min="15" max="16384" width="9.00390625" style="1" customWidth="1"/>
  </cols>
  <sheetData>
    <row r="1" spans="1:13" s="4" customFormat="1" ht="13.5" customHeight="1">
      <c r="A1" s="24"/>
      <c r="D1" s="25"/>
      <c r="E1" s="26"/>
      <c r="F1" s="26"/>
      <c r="G1" s="26"/>
      <c r="H1" s="27"/>
      <c r="I1" s="29"/>
      <c r="J1" s="26"/>
      <c r="K1" s="26"/>
      <c r="L1" s="26"/>
      <c r="M1" s="27"/>
    </row>
    <row r="2" spans="1:15" s="4" customFormat="1" ht="16.5" customHeight="1" thickBot="1">
      <c r="A2" s="103"/>
      <c r="B2" s="109" t="s">
        <v>3</v>
      </c>
      <c r="C2" s="109" t="s">
        <v>19</v>
      </c>
      <c r="D2" s="110"/>
      <c r="E2" s="98" t="s">
        <v>20</v>
      </c>
      <c r="F2" s="118"/>
      <c r="G2" s="118"/>
      <c r="H2" s="119"/>
      <c r="I2" s="30"/>
      <c r="J2" s="98" t="s">
        <v>17</v>
      </c>
      <c r="K2" s="99"/>
      <c r="L2" s="99"/>
      <c r="M2" s="99"/>
      <c r="N2" s="106" t="s">
        <v>7</v>
      </c>
      <c r="O2" s="106" t="s">
        <v>1</v>
      </c>
    </row>
    <row r="3" spans="1:15" s="4" customFormat="1" ht="16.5" customHeight="1">
      <c r="A3" s="104"/>
      <c r="B3" s="109"/>
      <c r="C3" s="111"/>
      <c r="D3" s="110"/>
      <c r="E3" s="115"/>
      <c r="F3" s="116"/>
      <c r="G3" s="116"/>
      <c r="H3" s="117"/>
      <c r="I3" s="30"/>
      <c r="J3" s="39"/>
      <c r="K3" s="100" t="s">
        <v>16</v>
      </c>
      <c r="L3" s="101"/>
      <c r="M3" s="102"/>
      <c r="N3" s="112"/>
      <c r="O3" s="107"/>
    </row>
    <row r="4" spans="1:15" s="24" customFormat="1" ht="16.5" customHeight="1" thickBot="1">
      <c r="A4" s="105"/>
      <c r="B4" s="109"/>
      <c r="C4" s="110"/>
      <c r="D4" s="110"/>
      <c r="E4" s="34" t="s">
        <v>2</v>
      </c>
      <c r="F4" s="34" t="s">
        <v>0</v>
      </c>
      <c r="G4" s="34" t="s">
        <v>6</v>
      </c>
      <c r="H4" s="33" t="s">
        <v>5</v>
      </c>
      <c r="I4" s="23"/>
      <c r="J4" s="40" t="s">
        <v>2</v>
      </c>
      <c r="K4" s="42" t="s">
        <v>0</v>
      </c>
      <c r="L4" s="43" t="s">
        <v>6</v>
      </c>
      <c r="M4" s="74" t="s">
        <v>5</v>
      </c>
      <c r="N4" s="113"/>
      <c r="O4" s="108"/>
    </row>
    <row r="5" spans="1:16" s="4" customFormat="1" ht="27" customHeight="1">
      <c r="A5" s="22"/>
      <c r="B5" s="55" t="s">
        <v>181</v>
      </c>
      <c r="C5" s="59">
        <v>1</v>
      </c>
      <c r="D5" s="60" t="s">
        <v>36</v>
      </c>
      <c r="E5" s="8">
        <v>20</v>
      </c>
      <c r="F5" s="8">
        <v>227</v>
      </c>
      <c r="G5" s="8">
        <v>3178356</v>
      </c>
      <c r="H5" s="67">
        <f aca="true" t="shared" si="0" ref="H5:H68">IF(AND(F5&gt;0,G5&gt;0),G5/F5,0)</f>
        <v>14001.568281938326</v>
      </c>
      <c r="I5" s="31"/>
      <c r="J5" s="44">
        <v>20</v>
      </c>
      <c r="K5" s="45">
        <v>237</v>
      </c>
      <c r="L5" s="41">
        <v>3375754</v>
      </c>
      <c r="M5" s="77">
        <f aca="true" t="shared" si="1" ref="M5:M68">IF(AND(K5&gt;0,L5&gt;0),L5/K5,0)</f>
        <v>14243.68776371308</v>
      </c>
      <c r="N5" s="49"/>
      <c r="O5" s="10"/>
      <c r="P5" s="36"/>
    </row>
    <row r="6" spans="1:16" s="4" customFormat="1" ht="27" customHeight="1">
      <c r="A6" s="22"/>
      <c r="B6" s="55" t="s">
        <v>181</v>
      </c>
      <c r="C6" s="59">
        <v>2</v>
      </c>
      <c r="D6" s="60" t="s">
        <v>37</v>
      </c>
      <c r="E6" s="8">
        <v>20</v>
      </c>
      <c r="F6" s="8">
        <v>300</v>
      </c>
      <c r="G6" s="8">
        <v>3540492</v>
      </c>
      <c r="H6" s="67">
        <f t="shared" si="0"/>
        <v>11801.64</v>
      </c>
      <c r="I6" s="31"/>
      <c r="J6" s="44">
        <v>20</v>
      </c>
      <c r="K6" s="46">
        <v>346</v>
      </c>
      <c r="L6" s="8">
        <v>3660340</v>
      </c>
      <c r="M6" s="77">
        <f t="shared" si="1"/>
        <v>10579.017341040462</v>
      </c>
      <c r="N6" s="49"/>
      <c r="O6" s="10"/>
      <c r="P6" s="36"/>
    </row>
    <row r="7" spans="1:16" s="4" customFormat="1" ht="27" customHeight="1">
      <c r="A7" s="22"/>
      <c r="B7" s="55" t="s">
        <v>181</v>
      </c>
      <c r="C7" s="59">
        <v>3</v>
      </c>
      <c r="D7" s="60" t="s">
        <v>38</v>
      </c>
      <c r="E7" s="8">
        <v>20</v>
      </c>
      <c r="F7" s="8">
        <v>326</v>
      </c>
      <c r="G7" s="8">
        <v>4045794</v>
      </c>
      <c r="H7" s="67">
        <f t="shared" si="0"/>
        <v>12410.411042944785</v>
      </c>
      <c r="I7" s="31"/>
      <c r="J7" s="44">
        <v>20</v>
      </c>
      <c r="K7" s="46">
        <v>259</v>
      </c>
      <c r="L7" s="8">
        <v>3097702</v>
      </c>
      <c r="M7" s="77">
        <f t="shared" si="1"/>
        <v>11960.239382239382</v>
      </c>
      <c r="N7" s="49"/>
      <c r="O7" s="10"/>
      <c r="P7" s="36"/>
    </row>
    <row r="8" spans="1:16" s="4" customFormat="1" ht="27" customHeight="1">
      <c r="A8" s="22"/>
      <c r="B8" s="55" t="s">
        <v>181</v>
      </c>
      <c r="C8" s="59">
        <v>4</v>
      </c>
      <c r="D8" s="60" t="s">
        <v>39</v>
      </c>
      <c r="E8" s="8">
        <v>10</v>
      </c>
      <c r="F8" s="8">
        <v>122</v>
      </c>
      <c r="G8" s="8">
        <v>3016400</v>
      </c>
      <c r="H8" s="67">
        <f t="shared" si="0"/>
        <v>24724.590163934427</v>
      </c>
      <c r="I8" s="31"/>
      <c r="J8" s="44">
        <v>20</v>
      </c>
      <c r="K8" s="46">
        <v>124</v>
      </c>
      <c r="L8" s="8">
        <v>3549720</v>
      </c>
      <c r="M8" s="77">
        <f t="shared" si="1"/>
        <v>28626.774193548386</v>
      </c>
      <c r="N8" s="49"/>
      <c r="O8" s="10"/>
      <c r="P8" s="37"/>
    </row>
    <row r="9" spans="1:16" s="4" customFormat="1" ht="27" customHeight="1">
      <c r="A9" s="22"/>
      <c r="B9" s="55" t="s">
        <v>181</v>
      </c>
      <c r="C9" s="59">
        <v>5</v>
      </c>
      <c r="D9" s="60" t="s">
        <v>40</v>
      </c>
      <c r="E9" s="8">
        <v>30</v>
      </c>
      <c r="F9" s="8">
        <v>345</v>
      </c>
      <c r="G9" s="8">
        <v>5813421</v>
      </c>
      <c r="H9" s="67">
        <f t="shared" si="0"/>
        <v>16850.49565217391</v>
      </c>
      <c r="I9" s="31"/>
      <c r="J9" s="44">
        <v>30</v>
      </c>
      <c r="K9" s="46">
        <v>376</v>
      </c>
      <c r="L9" s="8">
        <v>5770443</v>
      </c>
      <c r="M9" s="77">
        <f t="shared" si="1"/>
        <v>15346.922872340425</v>
      </c>
      <c r="N9" s="49"/>
      <c r="O9" s="10"/>
      <c r="P9" s="37"/>
    </row>
    <row r="10" spans="1:16" s="4" customFormat="1" ht="27" customHeight="1">
      <c r="A10" s="22"/>
      <c r="B10" s="55" t="s">
        <v>181</v>
      </c>
      <c r="C10" s="59">
        <v>6</v>
      </c>
      <c r="D10" s="60" t="s">
        <v>41</v>
      </c>
      <c r="E10" s="8">
        <v>40</v>
      </c>
      <c r="F10" s="8">
        <v>459</v>
      </c>
      <c r="G10" s="8">
        <v>8052640</v>
      </c>
      <c r="H10" s="67">
        <f t="shared" si="0"/>
        <v>17543.877995642702</v>
      </c>
      <c r="I10" s="31"/>
      <c r="J10" s="44">
        <v>40</v>
      </c>
      <c r="K10" s="46">
        <v>470</v>
      </c>
      <c r="L10" s="8">
        <v>7536490</v>
      </c>
      <c r="M10" s="77">
        <f t="shared" si="1"/>
        <v>16035.08510638298</v>
      </c>
      <c r="N10" s="49"/>
      <c r="O10" s="10"/>
      <c r="P10" s="37"/>
    </row>
    <row r="11" spans="1:16" s="4" customFormat="1" ht="27" customHeight="1">
      <c r="A11" s="22"/>
      <c r="B11" s="55" t="s">
        <v>181</v>
      </c>
      <c r="C11" s="59">
        <v>7</v>
      </c>
      <c r="D11" s="60" t="s">
        <v>42</v>
      </c>
      <c r="E11" s="8">
        <v>10</v>
      </c>
      <c r="F11" s="8">
        <v>249</v>
      </c>
      <c r="G11" s="8">
        <v>1344233</v>
      </c>
      <c r="H11" s="67">
        <f t="shared" si="0"/>
        <v>5398.5261044176705</v>
      </c>
      <c r="I11" s="31"/>
      <c r="J11" s="44">
        <v>10</v>
      </c>
      <c r="K11" s="46">
        <v>233</v>
      </c>
      <c r="L11" s="8">
        <v>1657618</v>
      </c>
      <c r="M11" s="77">
        <f t="shared" si="1"/>
        <v>7114.240343347639</v>
      </c>
      <c r="N11" s="49"/>
      <c r="O11" s="10"/>
      <c r="P11" s="37"/>
    </row>
    <row r="12" spans="1:16" s="4" customFormat="1" ht="27" customHeight="1">
      <c r="A12" s="22"/>
      <c r="B12" s="55" t="s">
        <v>181</v>
      </c>
      <c r="C12" s="59">
        <v>8</v>
      </c>
      <c r="D12" s="60" t="s">
        <v>43</v>
      </c>
      <c r="E12" s="8">
        <v>30</v>
      </c>
      <c r="F12" s="8">
        <v>255</v>
      </c>
      <c r="G12" s="8">
        <v>9490446</v>
      </c>
      <c r="H12" s="67">
        <f t="shared" si="0"/>
        <v>37217.43529411765</v>
      </c>
      <c r="I12" s="31"/>
      <c r="J12" s="44">
        <v>30</v>
      </c>
      <c r="K12" s="46">
        <v>258</v>
      </c>
      <c r="L12" s="8">
        <v>9537228</v>
      </c>
      <c r="M12" s="77">
        <f t="shared" si="1"/>
        <v>36966</v>
      </c>
      <c r="N12" s="49"/>
      <c r="O12" s="10"/>
      <c r="P12" s="37"/>
    </row>
    <row r="13" spans="1:16" s="4" customFormat="1" ht="27" customHeight="1">
      <c r="A13" s="22"/>
      <c r="B13" s="55" t="s">
        <v>181</v>
      </c>
      <c r="C13" s="59">
        <v>9</v>
      </c>
      <c r="D13" s="60" t="s">
        <v>44</v>
      </c>
      <c r="E13" s="8">
        <v>25</v>
      </c>
      <c r="F13" s="8">
        <v>264</v>
      </c>
      <c r="G13" s="8">
        <v>2144943</v>
      </c>
      <c r="H13" s="67">
        <f t="shared" si="0"/>
        <v>8124.784090909091</v>
      </c>
      <c r="I13" s="31"/>
      <c r="J13" s="44">
        <v>25</v>
      </c>
      <c r="K13" s="46">
        <v>265</v>
      </c>
      <c r="L13" s="8">
        <v>1946067</v>
      </c>
      <c r="M13" s="77">
        <f t="shared" si="1"/>
        <v>7343.649056603774</v>
      </c>
      <c r="N13" s="49"/>
      <c r="O13" s="10"/>
      <c r="P13" s="37"/>
    </row>
    <row r="14" spans="1:16" s="4" customFormat="1" ht="27" customHeight="1">
      <c r="A14" s="22"/>
      <c r="B14" s="55" t="s">
        <v>181</v>
      </c>
      <c r="C14" s="59">
        <v>10</v>
      </c>
      <c r="D14" s="56" t="s">
        <v>45</v>
      </c>
      <c r="E14" s="8">
        <v>20</v>
      </c>
      <c r="F14" s="8">
        <v>306</v>
      </c>
      <c r="G14" s="8">
        <v>6869591</v>
      </c>
      <c r="H14" s="67">
        <f t="shared" si="0"/>
        <v>22449.643790849674</v>
      </c>
      <c r="I14" s="31"/>
      <c r="J14" s="44">
        <v>20</v>
      </c>
      <c r="K14" s="46">
        <v>356</v>
      </c>
      <c r="L14" s="8">
        <v>6653554</v>
      </c>
      <c r="M14" s="77">
        <f t="shared" si="1"/>
        <v>18689.75842696629</v>
      </c>
      <c r="N14" s="49"/>
      <c r="O14" s="10"/>
      <c r="P14" s="37"/>
    </row>
    <row r="15" spans="1:16" s="4" customFormat="1" ht="27" customHeight="1">
      <c r="A15" s="22"/>
      <c r="B15" s="55" t="s">
        <v>181</v>
      </c>
      <c r="C15" s="59">
        <v>11</v>
      </c>
      <c r="D15" s="56" t="s">
        <v>46</v>
      </c>
      <c r="E15" s="8">
        <v>20</v>
      </c>
      <c r="F15" s="8">
        <v>259</v>
      </c>
      <c r="G15" s="8">
        <v>3895355</v>
      </c>
      <c r="H15" s="67">
        <f t="shared" si="0"/>
        <v>15039.980694980695</v>
      </c>
      <c r="I15" s="31"/>
      <c r="J15" s="44">
        <v>20</v>
      </c>
      <c r="K15" s="46">
        <v>252</v>
      </c>
      <c r="L15" s="8">
        <v>4100943</v>
      </c>
      <c r="M15" s="77">
        <f t="shared" si="1"/>
        <v>16273.583333333334</v>
      </c>
      <c r="N15" s="49"/>
      <c r="O15" s="10"/>
      <c r="P15" s="37"/>
    </row>
    <row r="16" spans="1:16" s="4" customFormat="1" ht="27" customHeight="1">
      <c r="A16" s="22"/>
      <c r="B16" s="55" t="s">
        <v>181</v>
      </c>
      <c r="C16" s="59">
        <v>12</v>
      </c>
      <c r="D16" s="56" t="s">
        <v>47</v>
      </c>
      <c r="E16" s="8">
        <v>30</v>
      </c>
      <c r="F16" s="8">
        <v>310</v>
      </c>
      <c r="G16" s="8">
        <v>8202020</v>
      </c>
      <c r="H16" s="67">
        <f t="shared" si="0"/>
        <v>26458.129032258064</v>
      </c>
      <c r="I16" s="31"/>
      <c r="J16" s="44">
        <v>30</v>
      </c>
      <c r="K16" s="46">
        <v>308</v>
      </c>
      <c r="L16" s="8">
        <v>6841920</v>
      </c>
      <c r="M16" s="77">
        <f t="shared" si="1"/>
        <v>22214.025974025975</v>
      </c>
      <c r="N16" s="49"/>
      <c r="O16" s="10"/>
      <c r="P16" s="37"/>
    </row>
    <row r="17" spans="1:16" s="4" customFormat="1" ht="27" customHeight="1">
      <c r="A17" s="22"/>
      <c r="B17" s="55" t="s">
        <v>181</v>
      </c>
      <c r="C17" s="59">
        <v>13</v>
      </c>
      <c r="D17" s="56" t="s">
        <v>48</v>
      </c>
      <c r="E17" s="8">
        <v>20</v>
      </c>
      <c r="F17" s="8">
        <v>189</v>
      </c>
      <c r="G17" s="8">
        <v>1826490</v>
      </c>
      <c r="H17" s="67">
        <f t="shared" si="0"/>
        <v>9663.968253968254</v>
      </c>
      <c r="I17" s="31"/>
      <c r="J17" s="44">
        <v>20</v>
      </c>
      <c r="K17" s="46">
        <v>221</v>
      </c>
      <c r="L17" s="8">
        <v>4348711</v>
      </c>
      <c r="M17" s="77">
        <f t="shared" si="1"/>
        <v>19677.425339366517</v>
      </c>
      <c r="N17" s="49"/>
      <c r="O17" s="10"/>
      <c r="P17" s="37"/>
    </row>
    <row r="18" spans="1:16" s="4" customFormat="1" ht="27" customHeight="1">
      <c r="A18" s="22"/>
      <c r="B18" s="55" t="s">
        <v>181</v>
      </c>
      <c r="C18" s="59">
        <v>14</v>
      </c>
      <c r="D18" s="56" t="s">
        <v>49</v>
      </c>
      <c r="E18" s="8">
        <v>16</v>
      </c>
      <c r="F18" s="8">
        <v>130</v>
      </c>
      <c r="G18" s="8">
        <v>2814520</v>
      </c>
      <c r="H18" s="67">
        <f t="shared" si="0"/>
        <v>21650.153846153848</v>
      </c>
      <c r="I18" s="31"/>
      <c r="J18" s="44">
        <v>15</v>
      </c>
      <c r="K18" s="46">
        <v>130</v>
      </c>
      <c r="L18" s="8">
        <v>2088150</v>
      </c>
      <c r="M18" s="77">
        <f t="shared" si="1"/>
        <v>16062.692307692309</v>
      </c>
      <c r="N18" s="49"/>
      <c r="O18" s="10"/>
      <c r="P18" s="37"/>
    </row>
    <row r="19" spans="1:16" s="4" customFormat="1" ht="27" customHeight="1">
      <c r="A19" s="22"/>
      <c r="B19" s="55" t="s">
        <v>181</v>
      </c>
      <c r="C19" s="59">
        <v>15</v>
      </c>
      <c r="D19" s="56" t="s">
        <v>50</v>
      </c>
      <c r="E19" s="8">
        <v>10</v>
      </c>
      <c r="F19" s="8">
        <v>134</v>
      </c>
      <c r="G19" s="8">
        <v>2628304</v>
      </c>
      <c r="H19" s="67">
        <f t="shared" si="0"/>
        <v>19614.20895522388</v>
      </c>
      <c r="I19" s="31"/>
      <c r="J19" s="44">
        <v>10</v>
      </c>
      <c r="K19" s="46">
        <v>142</v>
      </c>
      <c r="L19" s="8">
        <v>4858087</v>
      </c>
      <c r="M19" s="77">
        <f t="shared" si="1"/>
        <v>34211.880281690144</v>
      </c>
      <c r="N19" s="49"/>
      <c r="O19" s="10"/>
      <c r="P19" s="37"/>
    </row>
    <row r="20" spans="1:16" s="4" customFormat="1" ht="27" customHeight="1">
      <c r="A20" s="22"/>
      <c r="B20" s="55" t="s">
        <v>181</v>
      </c>
      <c r="C20" s="59">
        <v>16</v>
      </c>
      <c r="D20" s="56" t="s">
        <v>51</v>
      </c>
      <c r="E20" s="8">
        <v>20</v>
      </c>
      <c r="F20" s="8">
        <v>347</v>
      </c>
      <c r="G20" s="8">
        <v>1921266</v>
      </c>
      <c r="H20" s="67">
        <f t="shared" si="0"/>
        <v>5536.78962536023</v>
      </c>
      <c r="I20" s="31"/>
      <c r="J20" s="44">
        <v>20</v>
      </c>
      <c r="K20" s="46">
        <v>441</v>
      </c>
      <c r="L20" s="8">
        <v>2994928</v>
      </c>
      <c r="M20" s="77">
        <f t="shared" si="1"/>
        <v>6791.219954648526</v>
      </c>
      <c r="N20" s="49"/>
      <c r="O20" s="10"/>
      <c r="P20" s="37"/>
    </row>
    <row r="21" spans="1:16" s="4" customFormat="1" ht="27" customHeight="1">
      <c r="A21" s="22"/>
      <c r="B21" s="55" t="s">
        <v>181</v>
      </c>
      <c r="C21" s="59">
        <v>17</v>
      </c>
      <c r="D21" s="56" t="s">
        <v>52</v>
      </c>
      <c r="E21" s="8">
        <v>20</v>
      </c>
      <c r="F21" s="8">
        <v>266</v>
      </c>
      <c r="G21" s="8">
        <v>2132714</v>
      </c>
      <c r="H21" s="67">
        <f t="shared" si="0"/>
        <v>8017.721804511279</v>
      </c>
      <c r="I21" s="31"/>
      <c r="J21" s="44">
        <v>28</v>
      </c>
      <c r="K21" s="46">
        <v>331</v>
      </c>
      <c r="L21" s="8">
        <v>3190271</v>
      </c>
      <c r="M21" s="77">
        <f t="shared" si="1"/>
        <v>9638.280966767372</v>
      </c>
      <c r="N21" s="49"/>
      <c r="O21" s="10"/>
      <c r="P21" s="37"/>
    </row>
    <row r="22" spans="1:16" s="4" customFormat="1" ht="27" customHeight="1">
      <c r="A22" s="22"/>
      <c r="B22" s="55" t="s">
        <v>181</v>
      </c>
      <c r="C22" s="59">
        <v>18</v>
      </c>
      <c r="D22" s="56" t="s">
        <v>53</v>
      </c>
      <c r="E22" s="8">
        <v>15</v>
      </c>
      <c r="F22" s="8">
        <v>181</v>
      </c>
      <c r="G22" s="8">
        <v>1106980</v>
      </c>
      <c r="H22" s="67">
        <f t="shared" si="0"/>
        <v>6115.911602209945</v>
      </c>
      <c r="I22" s="31"/>
      <c r="J22" s="44">
        <v>15</v>
      </c>
      <c r="K22" s="46">
        <v>177</v>
      </c>
      <c r="L22" s="8">
        <v>1138249</v>
      </c>
      <c r="M22" s="77">
        <f t="shared" si="1"/>
        <v>6430.785310734464</v>
      </c>
      <c r="N22" s="49"/>
      <c r="O22" s="10"/>
      <c r="P22" s="37"/>
    </row>
    <row r="23" spans="1:16" s="4" customFormat="1" ht="27" customHeight="1">
      <c r="A23" s="22"/>
      <c r="B23" s="55" t="s">
        <v>181</v>
      </c>
      <c r="C23" s="59">
        <v>19</v>
      </c>
      <c r="D23" s="56" t="s">
        <v>54</v>
      </c>
      <c r="E23" s="8">
        <v>20</v>
      </c>
      <c r="F23" s="8">
        <v>310</v>
      </c>
      <c r="G23" s="8">
        <v>3013683</v>
      </c>
      <c r="H23" s="67">
        <f t="shared" si="0"/>
        <v>9721.55806451613</v>
      </c>
      <c r="I23" s="31"/>
      <c r="J23" s="44">
        <v>20</v>
      </c>
      <c r="K23" s="46">
        <v>356</v>
      </c>
      <c r="L23" s="8">
        <v>2972624</v>
      </c>
      <c r="M23" s="77">
        <f t="shared" si="1"/>
        <v>8350.067415730337</v>
      </c>
      <c r="N23" s="49"/>
      <c r="O23" s="10"/>
      <c r="P23" s="37"/>
    </row>
    <row r="24" spans="1:16" s="4" customFormat="1" ht="27" customHeight="1">
      <c r="A24" s="22"/>
      <c r="B24" s="55" t="s">
        <v>181</v>
      </c>
      <c r="C24" s="59">
        <v>20</v>
      </c>
      <c r="D24" s="56" t="s">
        <v>55</v>
      </c>
      <c r="E24" s="8">
        <v>20</v>
      </c>
      <c r="F24" s="8">
        <v>220</v>
      </c>
      <c r="G24" s="8">
        <v>908260</v>
      </c>
      <c r="H24" s="67">
        <f t="shared" si="0"/>
        <v>4128.454545454545</v>
      </c>
      <c r="I24" s="31"/>
      <c r="J24" s="44">
        <v>20</v>
      </c>
      <c r="K24" s="46">
        <v>219</v>
      </c>
      <c r="L24" s="8">
        <v>1228270</v>
      </c>
      <c r="M24" s="77">
        <f t="shared" si="1"/>
        <v>5608.5388127853885</v>
      </c>
      <c r="N24" s="49"/>
      <c r="O24" s="10"/>
      <c r="P24" s="37"/>
    </row>
    <row r="25" spans="1:16" s="4" customFormat="1" ht="27" customHeight="1">
      <c r="A25" s="22"/>
      <c r="B25" s="55" t="s">
        <v>181</v>
      </c>
      <c r="C25" s="59">
        <v>21</v>
      </c>
      <c r="D25" s="56" t="s">
        <v>56</v>
      </c>
      <c r="E25" s="8">
        <v>28</v>
      </c>
      <c r="F25" s="8">
        <v>415</v>
      </c>
      <c r="G25" s="8">
        <v>6623672</v>
      </c>
      <c r="H25" s="67">
        <f t="shared" si="0"/>
        <v>15960.655421686746</v>
      </c>
      <c r="I25" s="31"/>
      <c r="J25" s="44">
        <v>28</v>
      </c>
      <c r="K25" s="46">
        <v>417</v>
      </c>
      <c r="L25" s="8">
        <v>6660376</v>
      </c>
      <c r="M25" s="77">
        <f t="shared" si="1"/>
        <v>15972.124700239809</v>
      </c>
      <c r="N25" s="49"/>
      <c r="O25" s="10"/>
      <c r="P25" s="37"/>
    </row>
    <row r="26" spans="1:16" s="4" customFormat="1" ht="27" customHeight="1">
      <c r="A26" s="22"/>
      <c r="B26" s="55" t="s">
        <v>181</v>
      </c>
      <c r="C26" s="59">
        <v>22</v>
      </c>
      <c r="D26" s="56" t="s">
        <v>57</v>
      </c>
      <c r="E26" s="8">
        <v>20</v>
      </c>
      <c r="F26" s="8">
        <v>176</v>
      </c>
      <c r="G26" s="8">
        <v>526150</v>
      </c>
      <c r="H26" s="67">
        <f t="shared" si="0"/>
        <v>2989.4886363636365</v>
      </c>
      <c r="I26" s="31"/>
      <c r="J26" s="44">
        <v>20</v>
      </c>
      <c r="K26" s="46">
        <v>188</v>
      </c>
      <c r="L26" s="8">
        <v>566300</v>
      </c>
      <c r="M26" s="77">
        <f t="shared" si="1"/>
        <v>3012.2340425531916</v>
      </c>
      <c r="N26" s="49"/>
      <c r="O26" s="10"/>
      <c r="P26" s="37"/>
    </row>
    <row r="27" spans="1:16" s="4" customFormat="1" ht="27" customHeight="1">
      <c r="A27" s="22"/>
      <c r="B27" s="55" t="s">
        <v>181</v>
      </c>
      <c r="C27" s="59">
        <v>23</v>
      </c>
      <c r="D27" s="56" t="s">
        <v>58</v>
      </c>
      <c r="E27" s="8">
        <v>20</v>
      </c>
      <c r="F27" s="8">
        <v>431</v>
      </c>
      <c r="G27" s="8">
        <v>18247500</v>
      </c>
      <c r="H27" s="67">
        <f t="shared" si="0"/>
        <v>42337.58700696056</v>
      </c>
      <c r="I27" s="31"/>
      <c r="J27" s="44">
        <v>20</v>
      </c>
      <c r="K27" s="46">
        <v>475</v>
      </c>
      <c r="L27" s="8">
        <v>24732047</v>
      </c>
      <c r="M27" s="77">
        <f t="shared" si="1"/>
        <v>52067.46736842105</v>
      </c>
      <c r="N27" s="49"/>
      <c r="O27" s="10"/>
      <c r="P27" s="37"/>
    </row>
    <row r="28" spans="1:16" s="4" customFormat="1" ht="27" customHeight="1">
      <c r="A28" s="22"/>
      <c r="B28" s="55" t="s">
        <v>181</v>
      </c>
      <c r="C28" s="59">
        <v>24</v>
      </c>
      <c r="D28" s="56" t="s">
        <v>221</v>
      </c>
      <c r="E28" s="8">
        <v>0</v>
      </c>
      <c r="F28" s="8">
        <v>0</v>
      </c>
      <c r="G28" s="8">
        <v>0</v>
      </c>
      <c r="H28" s="67">
        <f t="shared" si="0"/>
        <v>0</v>
      </c>
      <c r="I28" s="31"/>
      <c r="J28" s="44">
        <v>0</v>
      </c>
      <c r="K28" s="46">
        <v>0</v>
      </c>
      <c r="L28" s="8">
        <v>0</v>
      </c>
      <c r="M28" s="77">
        <f t="shared" si="1"/>
        <v>0</v>
      </c>
      <c r="N28" s="49"/>
      <c r="O28" s="10" t="s">
        <v>222</v>
      </c>
      <c r="P28" s="37"/>
    </row>
    <row r="29" spans="1:16" s="4" customFormat="1" ht="27" customHeight="1">
      <c r="A29" s="22"/>
      <c r="B29" s="55" t="s">
        <v>181</v>
      </c>
      <c r="C29" s="59">
        <v>25</v>
      </c>
      <c r="D29" s="56" t="s">
        <v>59</v>
      </c>
      <c r="E29" s="8">
        <v>10</v>
      </c>
      <c r="F29" s="8">
        <v>84</v>
      </c>
      <c r="G29" s="8">
        <v>920560</v>
      </c>
      <c r="H29" s="67">
        <f t="shared" si="0"/>
        <v>10959.047619047618</v>
      </c>
      <c r="I29" s="31"/>
      <c r="J29" s="44">
        <v>10</v>
      </c>
      <c r="K29" s="46">
        <v>119</v>
      </c>
      <c r="L29" s="8">
        <v>1171680</v>
      </c>
      <c r="M29" s="77">
        <f t="shared" si="1"/>
        <v>9846.050420168067</v>
      </c>
      <c r="N29" s="49"/>
      <c r="O29" s="10"/>
      <c r="P29" s="37"/>
    </row>
    <row r="30" spans="1:16" s="4" customFormat="1" ht="27" customHeight="1">
      <c r="A30" s="22"/>
      <c r="B30" s="55" t="s">
        <v>181</v>
      </c>
      <c r="C30" s="59">
        <v>26</v>
      </c>
      <c r="D30" s="56" t="s">
        <v>60</v>
      </c>
      <c r="E30" s="8">
        <v>30</v>
      </c>
      <c r="F30" s="8">
        <v>435</v>
      </c>
      <c r="G30" s="8">
        <v>5062112</v>
      </c>
      <c r="H30" s="67">
        <f t="shared" si="0"/>
        <v>11637.03908045977</v>
      </c>
      <c r="I30" s="31"/>
      <c r="J30" s="44">
        <v>30</v>
      </c>
      <c r="K30" s="46">
        <v>499</v>
      </c>
      <c r="L30" s="8">
        <v>6401864</v>
      </c>
      <c r="M30" s="77">
        <f t="shared" si="1"/>
        <v>12829.386773547094</v>
      </c>
      <c r="N30" s="49"/>
      <c r="O30" s="10"/>
      <c r="P30" s="37"/>
    </row>
    <row r="31" spans="1:16" s="4" customFormat="1" ht="27" customHeight="1">
      <c r="A31" s="22"/>
      <c r="B31" s="55" t="s">
        <v>181</v>
      </c>
      <c r="C31" s="59">
        <v>27</v>
      </c>
      <c r="D31" s="56" t="s">
        <v>226</v>
      </c>
      <c r="E31" s="8">
        <v>30</v>
      </c>
      <c r="F31" s="8">
        <v>395</v>
      </c>
      <c r="G31" s="8">
        <v>1319100</v>
      </c>
      <c r="H31" s="67">
        <f t="shared" si="0"/>
        <v>3339.493670886076</v>
      </c>
      <c r="I31" s="31"/>
      <c r="J31" s="44">
        <v>30</v>
      </c>
      <c r="K31" s="46">
        <v>346</v>
      </c>
      <c r="L31" s="8">
        <v>1113400</v>
      </c>
      <c r="M31" s="77">
        <f t="shared" si="1"/>
        <v>3217.9190751445085</v>
      </c>
      <c r="N31" s="49"/>
      <c r="O31" s="10"/>
      <c r="P31" s="37"/>
    </row>
    <row r="32" spans="1:16" s="4" customFormat="1" ht="27" customHeight="1">
      <c r="A32" s="22"/>
      <c r="B32" s="55" t="s">
        <v>181</v>
      </c>
      <c r="C32" s="59">
        <v>28</v>
      </c>
      <c r="D32" s="56" t="s">
        <v>61</v>
      </c>
      <c r="E32" s="8">
        <v>9</v>
      </c>
      <c r="F32" s="8">
        <v>108</v>
      </c>
      <c r="G32" s="8">
        <v>432000</v>
      </c>
      <c r="H32" s="67">
        <f t="shared" si="0"/>
        <v>4000</v>
      </c>
      <c r="I32" s="31"/>
      <c r="J32" s="44">
        <v>10</v>
      </c>
      <c r="K32" s="46">
        <v>120</v>
      </c>
      <c r="L32" s="8">
        <v>626780</v>
      </c>
      <c r="M32" s="77">
        <f t="shared" si="1"/>
        <v>5223.166666666667</v>
      </c>
      <c r="N32" s="49"/>
      <c r="O32" s="10"/>
      <c r="P32" s="37"/>
    </row>
    <row r="33" spans="1:16" s="4" customFormat="1" ht="27" customHeight="1">
      <c r="A33" s="22"/>
      <c r="B33" s="55" t="s">
        <v>181</v>
      </c>
      <c r="C33" s="59">
        <v>29</v>
      </c>
      <c r="D33" s="56" t="s">
        <v>62</v>
      </c>
      <c r="E33" s="8">
        <v>30</v>
      </c>
      <c r="F33" s="8">
        <v>323</v>
      </c>
      <c r="G33" s="8">
        <v>3989080</v>
      </c>
      <c r="H33" s="67">
        <f t="shared" si="0"/>
        <v>12350.092879256967</v>
      </c>
      <c r="I33" s="31"/>
      <c r="J33" s="44">
        <v>30</v>
      </c>
      <c r="K33" s="46">
        <v>379</v>
      </c>
      <c r="L33" s="8">
        <v>4612300</v>
      </c>
      <c r="M33" s="77">
        <f t="shared" si="1"/>
        <v>12169.656992084432</v>
      </c>
      <c r="N33" s="49"/>
      <c r="O33" s="10"/>
      <c r="P33" s="37"/>
    </row>
    <row r="34" spans="1:16" s="4" customFormat="1" ht="27" customHeight="1">
      <c r="A34" s="22"/>
      <c r="B34" s="55" t="s">
        <v>181</v>
      </c>
      <c r="C34" s="59">
        <v>30</v>
      </c>
      <c r="D34" s="56" t="s">
        <v>63</v>
      </c>
      <c r="E34" s="8">
        <v>30</v>
      </c>
      <c r="F34" s="8">
        <v>421</v>
      </c>
      <c r="G34" s="8">
        <v>4499462</v>
      </c>
      <c r="H34" s="67">
        <f t="shared" si="0"/>
        <v>10687.558194774347</v>
      </c>
      <c r="I34" s="31"/>
      <c r="J34" s="44">
        <v>30</v>
      </c>
      <c r="K34" s="46">
        <v>414</v>
      </c>
      <c r="L34" s="8">
        <v>5833588</v>
      </c>
      <c r="M34" s="77">
        <f t="shared" si="1"/>
        <v>14090.792270531401</v>
      </c>
      <c r="N34" s="49"/>
      <c r="O34" s="10"/>
      <c r="P34" s="37"/>
    </row>
    <row r="35" spans="1:16" s="4" customFormat="1" ht="27" customHeight="1">
      <c r="A35" s="22"/>
      <c r="B35" s="55" t="s">
        <v>181</v>
      </c>
      <c r="C35" s="59">
        <v>31</v>
      </c>
      <c r="D35" s="56" t="s">
        <v>64</v>
      </c>
      <c r="E35" s="8">
        <v>35</v>
      </c>
      <c r="F35" s="8">
        <v>862</v>
      </c>
      <c r="G35" s="8">
        <v>5453200</v>
      </c>
      <c r="H35" s="67">
        <f t="shared" si="0"/>
        <v>6326.218097447796</v>
      </c>
      <c r="I35" s="31"/>
      <c r="J35" s="44">
        <v>35</v>
      </c>
      <c r="K35" s="46">
        <v>587</v>
      </c>
      <c r="L35" s="8">
        <v>3798800</v>
      </c>
      <c r="M35" s="77">
        <f t="shared" si="1"/>
        <v>6471.5502555366265</v>
      </c>
      <c r="N35" s="49"/>
      <c r="O35" s="10"/>
      <c r="P35" s="37"/>
    </row>
    <row r="36" spans="1:16" s="4" customFormat="1" ht="27" customHeight="1">
      <c r="A36" s="22"/>
      <c r="B36" s="55" t="s">
        <v>181</v>
      </c>
      <c r="C36" s="59">
        <v>32</v>
      </c>
      <c r="D36" s="56" t="s">
        <v>65</v>
      </c>
      <c r="E36" s="8">
        <v>10</v>
      </c>
      <c r="F36" s="8">
        <v>119</v>
      </c>
      <c r="G36" s="8">
        <v>1744800</v>
      </c>
      <c r="H36" s="67">
        <f t="shared" si="0"/>
        <v>14662.18487394958</v>
      </c>
      <c r="I36" s="31"/>
      <c r="J36" s="44">
        <v>10</v>
      </c>
      <c r="K36" s="46">
        <v>121</v>
      </c>
      <c r="L36" s="8">
        <v>1735050</v>
      </c>
      <c r="M36" s="77">
        <f t="shared" si="1"/>
        <v>14339.256198347108</v>
      </c>
      <c r="N36" s="49"/>
      <c r="O36" s="10"/>
      <c r="P36" s="37"/>
    </row>
    <row r="37" spans="1:16" s="4" customFormat="1" ht="27" customHeight="1">
      <c r="A37" s="22"/>
      <c r="B37" s="55" t="s">
        <v>181</v>
      </c>
      <c r="C37" s="59">
        <v>33</v>
      </c>
      <c r="D37" s="56" t="s">
        <v>66</v>
      </c>
      <c r="E37" s="8">
        <v>20</v>
      </c>
      <c r="F37" s="8">
        <v>194</v>
      </c>
      <c r="G37" s="8">
        <v>795011</v>
      </c>
      <c r="H37" s="67">
        <f t="shared" si="0"/>
        <v>4097.994845360825</v>
      </c>
      <c r="I37" s="31"/>
      <c r="J37" s="44">
        <v>20</v>
      </c>
      <c r="K37" s="46">
        <v>191</v>
      </c>
      <c r="L37" s="8">
        <v>909191</v>
      </c>
      <c r="M37" s="77">
        <f t="shared" si="1"/>
        <v>4760.162303664922</v>
      </c>
      <c r="N37" s="49"/>
      <c r="O37" s="10"/>
      <c r="P37" s="37"/>
    </row>
    <row r="38" spans="1:16" s="4" customFormat="1" ht="27" customHeight="1">
      <c r="A38" s="22"/>
      <c r="B38" s="55" t="s">
        <v>181</v>
      </c>
      <c r="C38" s="59">
        <v>34</v>
      </c>
      <c r="D38" s="56" t="s">
        <v>67</v>
      </c>
      <c r="E38" s="8">
        <v>30</v>
      </c>
      <c r="F38" s="8">
        <v>378</v>
      </c>
      <c r="G38" s="8">
        <v>6930303</v>
      </c>
      <c r="H38" s="67">
        <f t="shared" si="0"/>
        <v>18334.134920634922</v>
      </c>
      <c r="I38" s="31"/>
      <c r="J38" s="44">
        <v>40</v>
      </c>
      <c r="K38" s="46">
        <v>370</v>
      </c>
      <c r="L38" s="8">
        <v>6333239</v>
      </c>
      <c r="M38" s="77">
        <f t="shared" si="1"/>
        <v>17116.86216216216</v>
      </c>
      <c r="N38" s="49"/>
      <c r="O38" s="10"/>
      <c r="P38" s="37"/>
    </row>
    <row r="39" spans="1:16" s="4" customFormat="1" ht="27" customHeight="1">
      <c r="A39" s="22"/>
      <c r="B39" s="55" t="s">
        <v>181</v>
      </c>
      <c r="C39" s="59">
        <v>35</v>
      </c>
      <c r="D39" s="56" t="s">
        <v>68</v>
      </c>
      <c r="E39" s="8">
        <v>15</v>
      </c>
      <c r="F39" s="8">
        <v>311</v>
      </c>
      <c r="G39" s="8">
        <v>2975040</v>
      </c>
      <c r="H39" s="67">
        <f t="shared" si="0"/>
        <v>9566.04501607717</v>
      </c>
      <c r="I39" s="31"/>
      <c r="J39" s="44">
        <v>30</v>
      </c>
      <c r="K39" s="46">
        <v>363</v>
      </c>
      <c r="L39" s="8">
        <v>3568128</v>
      </c>
      <c r="M39" s="77">
        <f t="shared" si="1"/>
        <v>9829.553719008265</v>
      </c>
      <c r="N39" s="49"/>
      <c r="O39" s="10"/>
      <c r="P39" s="37"/>
    </row>
    <row r="40" spans="1:16" s="4" customFormat="1" ht="27" customHeight="1">
      <c r="A40" s="22"/>
      <c r="B40" s="55" t="s">
        <v>181</v>
      </c>
      <c r="C40" s="59">
        <v>36</v>
      </c>
      <c r="D40" s="56" t="s">
        <v>69</v>
      </c>
      <c r="E40" s="8">
        <v>29</v>
      </c>
      <c r="F40" s="8">
        <v>354</v>
      </c>
      <c r="G40" s="8">
        <v>2541500</v>
      </c>
      <c r="H40" s="67">
        <f t="shared" si="0"/>
        <v>7179.3785310734465</v>
      </c>
      <c r="I40" s="31"/>
      <c r="J40" s="44">
        <v>29</v>
      </c>
      <c r="K40" s="46">
        <v>312</v>
      </c>
      <c r="L40" s="8">
        <v>3051900</v>
      </c>
      <c r="M40" s="77">
        <f t="shared" si="1"/>
        <v>9781.73076923077</v>
      </c>
      <c r="N40" s="49"/>
      <c r="O40" s="10"/>
      <c r="P40" s="37"/>
    </row>
    <row r="41" spans="1:16" s="4" customFormat="1" ht="27" customHeight="1">
      <c r="A41" s="22"/>
      <c r="B41" s="55" t="s">
        <v>181</v>
      </c>
      <c r="C41" s="59">
        <v>37</v>
      </c>
      <c r="D41" s="56" t="s">
        <v>70</v>
      </c>
      <c r="E41" s="8">
        <v>30</v>
      </c>
      <c r="F41" s="8">
        <v>414</v>
      </c>
      <c r="G41" s="8">
        <v>4668943</v>
      </c>
      <c r="H41" s="67">
        <f t="shared" si="0"/>
        <v>11277.640096618357</v>
      </c>
      <c r="I41" s="31"/>
      <c r="J41" s="44">
        <v>30</v>
      </c>
      <c r="K41" s="46">
        <v>435</v>
      </c>
      <c r="L41" s="8">
        <v>5198657</v>
      </c>
      <c r="M41" s="77">
        <f t="shared" si="1"/>
        <v>11950.935632183908</v>
      </c>
      <c r="N41" s="49"/>
      <c r="O41" s="10"/>
      <c r="P41" s="37"/>
    </row>
    <row r="42" spans="1:16" s="4" customFormat="1" ht="27" customHeight="1">
      <c r="A42" s="22"/>
      <c r="B42" s="55" t="s">
        <v>181</v>
      </c>
      <c r="C42" s="59">
        <v>38</v>
      </c>
      <c r="D42" s="56" t="s">
        <v>71</v>
      </c>
      <c r="E42" s="8">
        <v>20</v>
      </c>
      <c r="F42" s="8">
        <v>257</v>
      </c>
      <c r="G42" s="8">
        <v>5465975</v>
      </c>
      <c r="H42" s="67">
        <f t="shared" si="0"/>
        <v>21268.385214007783</v>
      </c>
      <c r="I42" s="31"/>
      <c r="J42" s="44">
        <v>20</v>
      </c>
      <c r="K42" s="46">
        <v>238</v>
      </c>
      <c r="L42" s="8">
        <v>4956333</v>
      </c>
      <c r="M42" s="77">
        <f t="shared" si="1"/>
        <v>20824.928571428572</v>
      </c>
      <c r="N42" s="49"/>
      <c r="O42" s="10"/>
      <c r="P42" s="37"/>
    </row>
    <row r="43" spans="1:16" s="4" customFormat="1" ht="27" customHeight="1">
      <c r="A43" s="22"/>
      <c r="B43" s="55" t="s">
        <v>181</v>
      </c>
      <c r="C43" s="59">
        <v>39</v>
      </c>
      <c r="D43" s="56" t="s">
        <v>72</v>
      </c>
      <c r="E43" s="8">
        <v>50</v>
      </c>
      <c r="F43" s="8">
        <v>432</v>
      </c>
      <c r="G43" s="8">
        <v>3593370</v>
      </c>
      <c r="H43" s="67">
        <f t="shared" si="0"/>
        <v>8317.986111111111</v>
      </c>
      <c r="I43" s="31"/>
      <c r="J43" s="44">
        <v>40</v>
      </c>
      <c r="K43" s="46">
        <v>460</v>
      </c>
      <c r="L43" s="8">
        <v>4225700</v>
      </c>
      <c r="M43" s="77">
        <f t="shared" si="1"/>
        <v>9186.304347826086</v>
      </c>
      <c r="N43" s="49"/>
      <c r="O43" s="10"/>
      <c r="P43" s="37"/>
    </row>
    <row r="44" spans="1:16" s="4" customFormat="1" ht="27" customHeight="1">
      <c r="A44" s="22"/>
      <c r="B44" s="55" t="s">
        <v>181</v>
      </c>
      <c r="C44" s="59">
        <v>40</v>
      </c>
      <c r="D44" s="56" t="s">
        <v>73</v>
      </c>
      <c r="E44" s="8">
        <v>40</v>
      </c>
      <c r="F44" s="8">
        <v>379</v>
      </c>
      <c r="G44" s="8">
        <v>9789510</v>
      </c>
      <c r="H44" s="67">
        <f t="shared" si="0"/>
        <v>25829.841688654353</v>
      </c>
      <c r="I44" s="31"/>
      <c r="J44" s="44">
        <v>40</v>
      </c>
      <c r="K44" s="46">
        <v>412</v>
      </c>
      <c r="L44" s="8">
        <v>10758139</v>
      </c>
      <c r="M44" s="77">
        <f t="shared" si="1"/>
        <v>26111.98786407767</v>
      </c>
      <c r="N44" s="49"/>
      <c r="O44" s="10"/>
      <c r="P44" s="37"/>
    </row>
    <row r="45" spans="1:16" s="4" customFormat="1" ht="27" customHeight="1">
      <c r="A45" s="22"/>
      <c r="B45" s="55" t="s">
        <v>181</v>
      </c>
      <c r="C45" s="59">
        <v>41</v>
      </c>
      <c r="D45" s="56" t="s">
        <v>74</v>
      </c>
      <c r="E45" s="8">
        <v>10</v>
      </c>
      <c r="F45" s="8">
        <v>157</v>
      </c>
      <c r="G45" s="8">
        <v>1499530</v>
      </c>
      <c r="H45" s="67">
        <f t="shared" si="0"/>
        <v>9551.146496815287</v>
      </c>
      <c r="I45" s="31"/>
      <c r="J45" s="44">
        <v>10</v>
      </c>
      <c r="K45" s="46">
        <v>162</v>
      </c>
      <c r="L45" s="8">
        <v>1596260</v>
      </c>
      <c r="M45" s="77">
        <f t="shared" si="1"/>
        <v>9853.456790123457</v>
      </c>
      <c r="N45" s="49"/>
      <c r="O45" s="10"/>
      <c r="P45" s="37"/>
    </row>
    <row r="46" spans="1:16" s="4" customFormat="1" ht="27" customHeight="1">
      <c r="A46" s="22"/>
      <c r="B46" s="55" t="s">
        <v>181</v>
      </c>
      <c r="C46" s="59">
        <v>42</v>
      </c>
      <c r="D46" s="56" t="s">
        <v>75</v>
      </c>
      <c r="E46" s="8">
        <v>30</v>
      </c>
      <c r="F46" s="8">
        <v>350</v>
      </c>
      <c r="G46" s="8">
        <v>3053338</v>
      </c>
      <c r="H46" s="67">
        <f t="shared" si="0"/>
        <v>8723.822857142857</v>
      </c>
      <c r="I46" s="31"/>
      <c r="J46" s="44">
        <v>30</v>
      </c>
      <c r="K46" s="46">
        <v>325</v>
      </c>
      <c r="L46" s="8">
        <v>3508061</v>
      </c>
      <c r="M46" s="77">
        <f t="shared" si="1"/>
        <v>10794.033846153847</v>
      </c>
      <c r="N46" s="49"/>
      <c r="O46" s="10"/>
      <c r="P46" s="37"/>
    </row>
    <row r="47" spans="1:16" s="4" customFormat="1" ht="27" customHeight="1">
      <c r="A47" s="22"/>
      <c r="B47" s="55" t="s">
        <v>181</v>
      </c>
      <c r="C47" s="59">
        <v>43</v>
      </c>
      <c r="D47" s="56" t="s">
        <v>76</v>
      </c>
      <c r="E47" s="8">
        <v>20</v>
      </c>
      <c r="F47" s="8">
        <v>360</v>
      </c>
      <c r="G47" s="8">
        <v>1562410</v>
      </c>
      <c r="H47" s="67">
        <f t="shared" si="0"/>
        <v>4340.027777777777</v>
      </c>
      <c r="I47" s="31"/>
      <c r="J47" s="44">
        <v>20</v>
      </c>
      <c r="K47" s="46">
        <v>457</v>
      </c>
      <c r="L47" s="8">
        <v>2565056</v>
      </c>
      <c r="M47" s="77">
        <f t="shared" si="1"/>
        <v>5612.814004376368</v>
      </c>
      <c r="N47" s="49"/>
      <c r="O47" s="10"/>
      <c r="P47" s="37"/>
    </row>
    <row r="48" spans="1:16" s="4" customFormat="1" ht="27" customHeight="1">
      <c r="A48" s="22"/>
      <c r="B48" s="55" t="s">
        <v>181</v>
      </c>
      <c r="C48" s="59">
        <v>44</v>
      </c>
      <c r="D48" s="57" t="s">
        <v>77</v>
      </c>
      <c r="E48" s="8">
        <v>38</v>
      </c>
      <c r="F48" s="8">
        <v>470</v>
      </c>
      <c r="G48" s="8">
        <v>5275582</v>
      </c>
      <c r="H48" s="67">
        <f t="shared" si="0"/>
        <v>11224.64255319149</v>
      </c>
      <c r="I48" s="31"/>
      <c r="J48" s="44">
        <v>38</v>
      </c>
      <c r="K48" s="46">
        <v>562</v>
      </c>
      <c r="L48" s="8">
        <v>6370080</v>
      </c>
      <c r="M48" s="77">
        <f t="shared" si="1"/>
        <v>11334.661921708184</v>
      </c>
      <c r="N48" s="49"/>
      <c r="O48" s="10"/>
      <c r="P48" s="37"/>
    </row>
    <row r="49" spans="1:16" s="4" customFormat="1" ht="27" customHeight="1">
      <c r="A49" s="22"/>
      <c r="B49" s="55" t="s">
        <v>181</v>
      </c>
      <c r="C49" s="59">
        <v>45</v>
      </c>
      <c r="D49" s="56" t="s">
        <v>78</v>
      </c>
      <c r="E49" s="8">
        <v>20</v>
      </c>
      <c r="F49" s="8">
        <v>196</v>
      </c>
      <c r="G49" s="8">
        <v>6861322</v>
      </c>
      <c r="H49" s="67">
        <f t="shared" si="0"/>
        <v>35006.744897959186</v>
      </c>
      <c r="I49" s="31"/>
      <c r="J49" s="44">
        <v>20</v>
      </c>
      <c r="K49" s="46">
        <v>209</v>
      </c>
      <c r="L49" s="8">
        <v>6518505</v>
      </c>
      <c r="M49" s="77">
        <f t="shared" si="1"/>
        <v>31189.019138755983</v>
      </c>
      <c r="N49" s="49"/>
      <c r="O49" s="10"/>
      <c r="P49" s="37"/>
    </row>
    <row r="50" spans="1:16" s="4" customFormat="1" ht="27" customHeight="1">
      <c r="A50" s="22"/>
      <c r="B50" s="55" t="s">
        <v>181</v>
      </c>
      <c r="C50" s="59">
        <v>46</v>
      </c>
      <c r="D50" s="56" t="s">
        <v>79</v>
      </c>
      <c r="E50" s="8">
        <v>10</v>
      </c>
      <c r="F50" s="8">
        <v>108</v>
      </c>
      <c r="G50" s="8">
        <v>565479</v>
      </c>
      <c r="H50" s="67">
        <f t="shared" si="0"/>
        <v>5235.916666666667</v>
      </c>
      <c r="I50" s="31"/>
      <c r="J50" s="44">
        <v>10</v>
      </c>
      <c r="K50" s="46">
        <v>136</v>
      </c>
      <c r="L50" s="8">
        <v>689224</v>
      </c>
      <c r="M50" s="77">
        <f t="shared" si="1"/>
        <v>5067.823529411765</v>
      </c>
      <c r="N50" s="49"/>
      <c r="O50" s="10"/>
      <c r="P50" s="37"/>
    </row>
    <row r="51" spans="1:16" s="4" customFormat="1" ht="27" customHeight="1">
      <c r="A51" s="22"/>
      <c r="B51" s="55" t="s">
        <v>181</v>
      </c>
      <c r="C51" s="59">
        <v>47</v>
      </c>
      <c r="D51" s="56" t="s">
        <v>80</v>
      </c>
      <c r="E51" s="8">
        <v>10</v>
      </c>
      <c r="F51" s="8">
        <v>91</v>
      </c>
      <c r="G51" s="8">
        <v>1962895</v>
      </c>
      <c r="H51" s="67">
        <f t="shared" si="0"/>
        <v>21570.274725274725</v>
      </c>
      <c r="I51" s="31"/>
      <c r="J51" s="44">
        <v>10</v>
      </c>
      <c r="K51" s="46">
        <v>94</v>
      </c>
      <c r="L51" s="8">
        <v>1810345</v>
      </c>
      <c r="M51" s="77">
        <f t="shared" si="1"/>
        <v>19258.989361702126</v>
      </c>
      <c r="N51" s="49"/>
      <c r="O51" s="10"/>
      <c r="P51" s="37"/>
    </row>
    <row r="52" spans="1:16" s="4" customFormat="1" ht="27" customHeight="1">
      <c r="A52" s="22"/>
      <c r="B52" s="55" t="s">
        <v>181</v>
      </c>
      <c r="C52" s="59">
        <v>48</v>
      </c>
      <c r="D52" s="58" t="s">
        <v>81</v>
      </c>
      <c r="E52" s="8">
        <v>2</v>
      </c>
      <c r="F52" s="8">
        <v>18</v>
      </c>
      <c r="G52" s="8">
        <v>60750</v>
      </c>
      <c r="H52" s="67">
        <f t="shared" si="0"/>
        <v>3375</v>
      </c>
      <c r="I52" s="31"/>
      <c r="J52" s="44">
        <v>10</v>
      </c>
      <c r="K52" s="46">
        <v>15</v>
      </c>
      <c r="L52" s="8">
        <v>63000</v>
      </c>
      <c r="M52" s="77">
        <f t="shared" si="1"/>
        <v>4200</v>
      </c>
      <c r="N52" s="49"/>
      <c r="O52" s="10"/>
      <c r="P52" s="37"/>
    </row>
    <row r="53" spans="1:16" s="4" customFormat="1" ht="27" customHeight="1">
      <c r="A53" s="22"/>
      <c r="B53" s="55" t="s">
        <v>181</v>
      </c>
      <c r="C53" s="59">
        <v>49</v>
      </c>
      <c r="D53" s="58" t="s">
        <v>82</v>
      </c>
      <c r="E53" s="8">
        <v>20</v>
      </c>
      <c r="F53" s="8">
        <v>169</v>
      </c>
      <c r="G53" s="8">
        <v>946656</v>
      </c>
      <c r="H53" s="67">
        <f t="shared" si="0"/>
        <v>5601.514792899408</v>
      </c>
      <c r="I53" s="31"/>
      <c r="J53" s="44">
        <v>20</v>
      </c>
      <c r="K53" s="46">
        <v>166</v>
      </c>
      <c r="L53" s="8">
        <v>1157820</v>
      </c>
      <c r="M53" s="77">
        <f t="shared" si="1"/>
        <v>6974.819277108434</v>
      </c>
      <c r="N53" s="49"/>
      <c r="O53" s="10"/>
      <c r="P53" s="37"/>
    </row>
    <row r="54" spans="1:16" s="4" customFormat="1" ht="27" customHeight="1">
      <c r="A54" s="22"/>
      <c r="B54" s="55" t="s">
        <v>181</v>
      </c>
      <c r="C54" s="59">
        <v>50</v>
      </c>
      <c r="D54" s="58" t="s">
        <v>83</v>
      </c>
      <c r="E54" s="8">
        <v>20</v>
      </c>
      <c r="F54" s="8">
        <v>131</v>
      </c>
      <c r="G54" s="8">
        <v>1446240</v>
      </c>
      <c r="H54" s="67">
        <f t="shared" si="0"/>
        <v>11040</v>
      </c>
      <c r="I54" s="31"/>
      <c r="J54" s="44">
        <v>20</v>
      </c>
      <c r="K54" s="46">
        <v>148</v>
      </c>
      <c r="L54" s="8">
        <v>1238670</v>
      </c>
      <c r="M54" s="77">
        <f t="shared" si="1"/>
        <v>8369.391891891892</v>
      </c>
      <c r="N54" s="49"/>
      <c r="O54" s="10"/>
      <c r="P54" s="37"/>
    </row>
    <row r="55" spans="1:16" s="4" customFormat="1" ht="27" customHeight="1">
      <c r="A55" s="22"/>
      <c r="B55" s="55" t="s">
        <v>181</v>
      </c>
      <c r="C55" s="59">
        <v>51</v>
      </c>
      <c r="D55" s="58" t="s">
        <v>84</v>
      </c>
      <c r="E55" s="8">
        <v>20</v>
      </c>
      <c r="F55" s="8">
        <v>155</v>
      </c>
      <c r="G55" s="8">
        <v>1180600</v>
      </c>
      <c r="H55" s="67">
        <f t="shared" si="0"/>
        <v>7616.774193548387</v>
      </c>
      <c r="I55" s="31"/>
      <c r="J55" s="44">
        <v>20</v>
      </c>
      <c r="K55" s="46">
        <v>176</v>
      </c>
      <c r="L55" s="8">
        <v>1585888</v>
      </c>
      <c r="M55" s="77">
        <f t="shared" si="1"/>
        <v>9010.727272727272</v>
      </c>
      <c r="N55" s="49"/>
      <c r="O55" s="10"/>
      <c r="P55" s="37"/>
    </row>
    <row r="56" spans="1:16" s="4" customFormat="1" ht="27" customHeight="1">
      <c r="A56" s="22"/>
      <c r="B56" s="55" t="s">
        <v>181</v>
      </c>
      <c r="C56" s="59">
        <v>52</v>
      </c>
      <c r="D56" s="58" t="s">
        <v>85</v>
      </c>
      <c r="E56" s="8">
        <v>20</v>
      </c>
      <c r="F56" s="8">
        <v>126</v>
      </c>
      <c r="G56" s="8">
        <v>1523940</v>
      </c>
      <c r="H56" s="67">
        <f t="shared" si="0"/>
        <v>12094.761904761905</v>
      </c>
      <c r="I56" s="31"/>
      <c r="J56" s="44">
        <v>20</v>
      </c>
      <c r="K56" s="46">
        <v>136</v>
      </c>
      <c r="L56" s="8">
        <v>1768006</v>
      </c>
      <c r="M56" s="77">
        <f t="shared" si="1"/>
        <v>13000.04411764706</v>
      </c>
      <c r="N56" s="49"/>
      <c r="O56" s="10"/>
      <c r="P56" s="37"/>
    </row>
    <row r="57" spans="1:16" s="4" customFormat="1" ht="27" customHeight="1">
      <c r="A57" s="22"/>
      <c r="B57" s="55" t="s">
        <v>181</v>
      </c>
      <c r="C57" s="59">
        <v>53</v>
      </c>
      <c r="D57" s="58" t="s">
        <v>61</v>
      </c>
      <c r="E57" s="8">
        <v>25</v>
      </c>
      <c r="F57" s="8">
        <v>380</v>
      </c>
      <c r="G57" s="8">
        <v>4131900</v>
      </c>
      <c r="H57" s="67">
        <f t="shared" si="0"/>
        <v>10873.421052631578</v>
      </c>
      <c r="I57" s="31"/>
      <c r="J57" s="44">
        <v>25</v>
      </c>
      <c r="K57" s="46">
        <v>338</v>
      </c>
      <c r="L57" s="8">
        <v>3834100</v>
      </c>
      <c r="M57" s="77">
        <f t="shared" si="1"/>
        <v>11343.491124260356</v>
      </c>
      <c r="N57" s="49"/>
      <c r="O57" s="10"/>
      <c r="P57" s="37"/>
    </row>
    <row r="58" spans="1:16" s="4" customFormat="1" ht="27" customHeight="1">
      <c r="A58" s="22"/>
      <c r="B58" s="55" t="s">
        <v>181</v>
      </c>
      <c r="C58" s="59">
        <v>54</v>
      </c>
      <c r="D58" s="58" t="s">
        <v>86</v>
      </c>
      <c r="E58" s="8">
        <v>20</v>
      </c>
      <c r="F58" s="8">
        <v>169</v>
      </c>
      <c r="G58" s="8">
        <v>1633904</v>
      </c>
      <c r="H58" s="67">
        <f t="shared" si="0"/>
        <v>9668.07100591716</v>
      </c>
      <c r="I58" s="31"/>
      <c r="J58" s="44">
        <v>20</v>
      </c>
      <c r="K58" s="46">
        <v>199</v>
      </c>
      <c r="L58" s="8">
        <v>1622707</v>
      </c>
      <c r="M58" s="77">
        <f t="shared" si="1"/>
        <v>8154.306532663317</v>
      </c>
      <c r="N58" s="49"/>
      <c r="O58" s="10"/>
      <c r="P58" s="37"/>
    </row>
    <row r="59" spans="1:16" s="4" customFormat="1" ht="27" customHeight="1">
      <c r="A59" s="22"/>
      <c r="B59" s="55" t="s">
        <v>181</v>
      </c>
      <c r="C59" s="59">
        <v>55</v>
      </c>
      <c r="D59" s="58" t="s">
        <v>87</v>
      </c>
      <c r="E59" s="8">
        <v>12</v>
      </c>
      <c r="F59" s="8">
        <v>149</v>
      </c>
      <c r="G59" s="8">
        <v>685600</v>
      </c>
      <c r="H59" s="67">
        <f t="shared" si="0"/>
        <v>4601.342281879195</v>
      </c>
      <c r="I59" s="31"/>
      <c r="J59" s="44">
        <v>14</v>
      </c>
      <c r="K59" s="46">
        <v>132</v>
      </c>
      <c r="L59" s="8">
        <v>556900</v>
      </c>
      <c r="M59" s="77">
        <f t="shared" si="1"/>
        <v>4218.939393939394</v>
      </c>
      <c r="N59" s="49"/>
      <c r="O59" s="10"/>
      <c r="P59" s="37"/>
    </row>
    <row r="60" spans="1:16" s="4" customFormat="1" ht="27" customHeight="1">
      <c r="A60" s="22"/>
      <c r="B60" s="55" t="s">
        <v>181</v>
      </c>
      <c r="C60" s="59">
        <v>56</v>
      </c>
      <c r="D60" s="58" t="s">
        <v>88</v>
      </c>
      <c r="E60" s="8">
        <v>20</v>
      </c>
      <c r="F60" s="8">
        <v>255</v>
      </c>
      <c r="G60" s="8">
        <v>7133820</v>
      </c>
      <c r="H60" s="67">
        <f t="shared" si="0"/>
        <v>27975.764705882353</v>
      </c>
      <c r="I60" s="31"/>
      <c r="J60" s="44">
        <v>20</v>
      </c>
      <c r="K60" s="46">
        <v>263</v>
      </c>
      <c r="L60" s="8">
        <v>7531433</v>
      </c>
      <c r="M60" s="77">
        <f t="shared" si="1"/>
        <v>28636.627376425855</v>
      </c>
      <c r="N60" s="49"/>
      <c r="O60" s="10"/>
      <c r="P60" s="37"/>
    </row>
    <row r="61" spans="1:16" s="4" customFormat="1" ht="27" customHeight="1">
      <c r="A61" s="22"/>
      <c r="B61" s="55" t="s">
        <v>181</v>
      </c>
      <c r="C61" s="59">
        <v>57</v>
      </c>
      <c r="D61" s="58" t="s">
        <v>89</v>
      </c>
      <c r="E61" s="8">
        <v>14</v>
      </c>
      <c r="F61" s="8">
        <v>188</v>
      </c>
      <c r="G61" s="8">
        <v>1556877</v>
      </c>
      <c r="H61" s="67">
        <f t="shared" si="0"/>
        <v>8281.260638297872</v>
      </c>
      <c r="I61" s="31"/>
      <c r="J61" s="44">
        <v>14</v>
      </c>
      <c r="K61" s="46">
        <v>264</v>
      </c>
      <c r="L61" s="8">
        <v>1823687</v>
      </c>
      <c r="M61" s="77">
        <f t="shared" si="1"/>
        <v>6907.905303030303</v>
      </c>
      <c r="N61" s="49"/>
      <c r="O61" s="10"/>
      <c r="P61" s="37"/>
    </row>
    <row r="62" spans="1:16" s="4" customFormat="1" ht="27" customHeight="1">
      <c r="A62" s="22"/>
      <c r="B62" s="55" t="s">
        <v>181</v>
      </c>
      <c r="C62" s="59">
        <v>58</v>
      </c>
      <c r="D62" s="58" t="s">
        <v>90</v>
      </c>
      <c r="E62" s="8">
        <v>30</v>
      </c>
      <c r="F62" s="8">
        <v>308</v>
      </c>
      <c r="G62" s="8">
        <v>2763580</v>
      </c>
      <c r="H62" s="67">
        <f t="shared" si="0"/>
        <v>8972.662337662337</v>
      </c>
      <c r="I62" s="31"/>
      <c r="J62" s="44">
        <v>30</v>
      </c>
      <c r="K62" s="46">
        <v>324</v>
      </c>
      <c r="L62" s="8">
        <v>3078446</v>
      </c>
      <c r="M62" s="77">
        <f t="shared" si="1"/>
        <v>9501.376543209877</v>
      </c>
      <c r="N62" s="49"/>
      <c r="O62" s="10"/>
      <c r="P62" s="37"/>
    </row>
    <row r="63" spans="1:16" s="4" customFormat="1" ht="27" customHeight="1">
      <c r="A63" s="22"/>
      <c r="B63" s="55" t="s">
        <v>181</v>
      </c>
      <c r="C63" s="59">
        <v>59</v>
      </c>
      <c r="D63" s="58" t="s">
        <v>227</v>
      </c>
      <c r="E63" s="8">
        <v>20</v>
      </c>
      <c r="F63" s="8">
        <v>361</v>
      </c>
      <c r="G63" s="8">
        <v>2470473</v>
      </c>
      <c r="H63" s="67">
        <f t="shared" si="0"/>
        <v>6843.415512465374</v>
      </c>
      <c r="I63" s="31"/>
      <c r="J63" s="44">
        <v>20</v>
      </c>
      <c r="K63" s="46">
        <v>377</v>
      </c>
      <c r="L63" s="8">
        <v>4996231</v>
      </c>
      <c r="M63" s="77">
        <f t="shared" si="1"/>
        <v>13252.602122015915</v>
      </c>
      <c r="N63" s="49"/>
      <c r="O63" s="10"/>
      <c r="P63" s="37"/>
    </row>
    <row r="64" spans="1:16" s="4" customFormat="1" ht="27" customHeight="1">
      <c r="A64" s="22"/>
      <c r="B64" s="55" t="s">
        <v>181</v>
      </c>
      <c r="C64" s="59">
        <v>60</v>
      </c>
      <c r="D64" s="58" t="s">
        <v>91</v>
      </c>
      <c r="E64" s="8">
        <v>20</v>
      </c>
      <c r="F64" s="8">
        <v>241.67</v>
      </c>
      <c r="G64" s="8">
        <v>4410454</v>
      </c>
      <c r="H64" s="67">
        <f t="shared" si="0"/>
        <v>18249.902759961933</v>
      </c>
      <c r="I64" s="31"/>
      <c r="J64" s="44">
        <v>20</v>
      </c>
      <c r="K64" s="46">
        <v>298</v>
      </c>
      <c r="L64" s="8">
        <v>4834744</v>
      </c>
      <c r="M64" s="77">
        <f t="shared" si="1"/>
        <v>16223.973154362417</v>
      </c>
      <c r="N64" s="49"/>
      <c r="O64" s="10"/>
      <c r="P64" s="37"/>
    </row>
    <row r="65" spans="1:16" s="4" customFormat="1" ht="27" customHeight="1">
      <c r="A65" s="22"/>
      <c r="B65" s="55" t="s">
        <v>181</v>
      </c>
      <c r="C65" s="59">
        <v>61</v>
      </c>
      <c r="D65" s="58" t="s">
        <v>92</v>
      </c>
      <c r="E65" s="8">
        <v>20</v>
      </c>
      <c r="F65" s="8">
        <v>194</v>
      </c>
      <c r="G65" s="8">
        <v>3346579</v>
      </c>
      <c r="H65" s="67">
        <f t="shared" si="0"/>
        <v>17250.407216494845</v>
      </c>
      <c r="I65" s="31"/>
      <c r="J65" s="44">
        <v>20</v>
      </c>
      <c r="K65" s="46">
        <v>125</v>
      </c>
      <c r="L65" s="8">
        <v>2750214</v>
      </c>
      <c r="M65" s="77">
        <f t="shared" si="1"/>
        <v>22001.712</v>
      </c>
      <c r="N65" s="49"/>
      <c r="O65" s="10"/>
      <c r="P65" s="37"/>
    </row>
    <row r="66" spans="1:16" s="4" customFormat="1" ht="27" customHeight="1">
      <c r="A66" s="22"/>
      <c r="B66" s="55" t="s">
        <v>181</v>
      </c>
      <c r="C66" s="59">
        <v>62</v>
      </c>
      <c r="D66" s="58" t="s">
        <v>93</v>
      </c>
      <c r="E66" s="8">
        <v>30</v>
      </c>
      <c r="F66" s="8">
        <v>223</v>
      </c>
      <c r="G66" s="8">
        <v>1148750</v>
      </c>
      <c r="H66" s="67">
        <f t="shared" si="0"/>
        <v>5151.345291479821</v>
      </c>
      <c r="I66" s="31"/>
      <c r="J66" s="44">
        <v>30</v>
      </c>
      <c r="K66" s="46">
        <v>269</v>
      </c>
      <c r="L66" s="8">
        <v>1389000</v>
      </c>
      <c r="M66" s="77">
        <f t="shared" si="1"/>
        <v>5163.5687732342</v>
      </c>
      <c r="N66" s="49"/>
      <c r="O66" s="10"/>
      <c r="P66" s="37"/>
    </row>
    <row r="67" spans="1:16" s="4" customFormat="1" ht="27" customHeight="1">
      <c r="A67" s="22"/>
      <c r="B67" s="55" t="s">
        <v>181</v>
      </c>
      <c r="C67" s="59">
        <v>63</v>
      </c>
      <c r="D67" s="63" t="s">
        <v>94</v>
      </c>
      <c r="E67" s="8">
        <v>20</v>
      </c>
      <c r="F67" s="8">
        <v>209</v>
      </c>
      <c r="G67" s="8">
        <v>831827</v>
      </c>
      <c r="H67" s="67">
        <f t="shared" si="0"/>
        <v>3980.0334928229663</v>
      </c>
      <c r="I67" s="31"/>
      <c r="J67" s="44">
        <v>50</v>
      </c>
      <c r="K67" s="46">
        <v>656</v>
      </c>
      <c r="L67" s="8">
        <v>3900534</v>
      </c>
      <c r="M67" s="77">
        <f t="shared" si="1"/>
        <v>5945.9359756097565</v>
      </c>
      <c r="N67" s="49"/>
      <c r="O67" s="10"/>
      <c r="P67" s="37"/>
    </row>
    <row r="68" spans="1:16" s="4" customFormat="1" ht="27" customHeight="1">
      <c r="A68" s="22"/>
      <c r="B68" s="55" t="s">
        <v>181</v>
      </c>
      <c r="C68" s="59">
        <v>64</v>
      </c>
      <c r="D68" s="58" t="s">
        <v>95</v>
      </c>
      <c r="E68" s="8">
        <v>20</v>
      </c>
      <c r="F68" s="8">
        <v>161</v>
      </c>
      <c r="G68" s="8">
        <v>2834400</v>
      </c>
      <c r="H68" s="67">
        <f t="shared" si="0"/>
        <v>17604.96894409938</v>
      </c>
      <c r="I68" s="31"/>
      <c r="J68" s="44">
        <v>20</v>
      </c>
      <c r="K68" s="46">
        <v>182</v>
      </c>
      <c r="L68" s="8">
        <v>3076300</v>
      </c>
      <c r="M68" s="77">
        <f t="shared" si="1"/>
        <v>16902.747252747253</v>
      </c>
      <c r="N68" s="49"/>
      <c r="O68" s="10"/>
      <c r="P68" s="37"/>
    </row>
    <row r="69" spans="1:16" s="4" customFormat="1" ht="27" customHeight="1">
      <c r="A69" s="22"/>
      <c r="B69" s="55" t="s">
        <v>181</v>
      </c>
      <c r="C69" s="59">
        <v>65</v>
      </c>
      <c r="D69" s="58" t="s">
        <v>96</v>
      </c>
      <c r="E69" s="8">
        <v>30</v>
      </c>
      <c r="F69" s="8">
        <v>180</v>
      </c>
      <c r="G69" s="8">
        <v>3486900</v>
      </c>
      <c r="H69" s="67">
        <f aca="true" t="shared" si="2" ref="H69:H132">IF(AND(F69&gt;0,G69&gt;0),G69/F69,0)</f>
        <v>19371.666666666668</v>
      </c>
      <c r="I69" s="31"/>
      <c r="J69" s="44">
        <v>30</v>
      </c>
      <c r="K69" s="46">
        <v>201</v>
      </c>
      <c r="L69" s="8">
        <v>3810630</v>
      </c>
      <c r="M69" s="77">
        <f aca="true" t="shared" si="3" ref="M69:M132">IF(AND(K69&gt;0,L69&gt;0),L69/K69,0)</f>
        <v>18958.358208955226</v>
      </c>
      <c r="N69" s="49"/>
      <c r="O69" s="10"/>
      <c r="P69" s="37"/>
    </row>
    <row r="70" spans="1:16" s="4" customFormat="1" ht="27" customHeight="1">
      <c r="A70" s="22"/>
      <c r="B70" s="55" t="s">
        <v>181</v>
      </c>
      <c r="C70" s="59">
        <v>66</v>
      </c>
      <c r="D70" s="58" t="s">
        <v>97</v>
      </c>
      <c r="E70" s="8">
        <v>10</v>
      </c>
      <c r="F70" s="8">
        <v>126</v>
      </c>
      <c r="G70" s="8">
        <v>523411</v>
      </c>
      <c r="H70" s="67">
        <f t="shared" si="2"/>
        <v>4154.055555555556</v>
      </c>
      <c r="I70" s="31"/>
      <c r="J70" s="44">
        <v>10</v>
      </c>
      <c r="K70" s="46">
        <v>97</v>
      </c>
      <c r="L70" s="8">
        <v>842885</v>
      </c>
      <c r="M70" s="77">
        <f t="shared" si="3"/>
        <v>8689.536082474227</v>
      </c>
      <c r="N70" s="49"/>
      <c r="O70" s="10"/>
      <c r="P70" s="37"/>
    </row>
    <row r="71" spans="1:16" s="4" customFormat="1" ht="27" customHeight="1">
      <c r="A71" s="22"/>
      <c r="B71" s="55" t="s">
        <v>181</v>
      </c>
      <c r="C71" s="59">
        <v>67</v>
      </c>
      <c r="D71" s="58" t="s">
        <v>98</v>
      </c>
      <c r="E71" s="8">
        <v>15</v>
      </c>
      <c r="F71" s="8">
        <v>144</v>
      </c>
      <c r="G71" s="8">
        <v>1472400</v>
      </c>
      <c r="H71" s="67">
        <f t="shared" si="2"/>
        <v>10225</v>
      </c>
      <c r="I71" s="31"/>
      <c r="J71" s="44">
        <v>15</v>
      </c>
      <c r="K71" s="46">
        <v>144</v>
      </c>
      <c r="L71" s="8">
        <v>1309000</v>
      </c>
      <c r="M71" s="77">
        <f t="shared" si="3"/>
        <v>9090.277777777777</v>
      </c>
      <c r="N71" s="49"/>
      <c r="O71" s="10"/>
      <c r="P71" s="37"/>
    </row>
    <row r="72" spans="1:16" s="4" customFormat="1" ht="27" customHeight="1">
      <c r="A72" s="22"/>
      <c r="B72" s="55" t="s">
        <v>181</v>
      </c>
      <c r="C72" s="59">
        <v>68</v>
      </c>
      <c r="D72" s="58" t="s">
        <v>99</v>
      </c>
      <c r="E72" s="8">
        <v>80</v>
      </c>
      <c r="F72" s="8">
        <v>845</v>
      </c>
      <c r="G72" s="8">
        <v>12949880</v>
      </c>
      <c r="H72" s="67">
        <f t="shared" si="2"/>
        <v>15325.30177514793</v>
      </c>
      <c r="I72" s="31"/>
      <c r="J72" s="44">
        <v>80</v>
      </c>
      <c r="K72" s="46">
        <v>925</v>
      </c>
      <c r="L72" s="8">
        <v>14466423</v>
      </c>
      <c r="M72" s="77">
        <f t="shared" si="3"/>
        <v>15639.376216216217</v>
      </c>
      <c r="N72" s="49"/>
      <c r="O72" s="10"/>
      <c r="P72" s="37"/>
    </row>
    <row r="73" spans="1:16" s="4" customFormat="1" ht="27" customHeight="1">
      <c r="A73" s="22"/>
      <c r="B73" s="55" t="s">
        <v>181</v>
      </c>
      <c r="C73" s="59">
        <v>69</v>
      </c>
      <c r="D73" s="58" t="s">
        <v>100</v>
      </c>
      <c r="E73" s="8">
        <v>50</v>
      </c>
      <c r="F73" s="8">
        <v>630</v>
      </c>
      <c r="G73" s="8">
        <v>12982888</v>
      </c>
      <c r="H73" s="67">
        <f t="shared" si="2"/>
        <v>20607.75873015873</v>
      </c>
      <c r="I73" s="31"/>
      <c r="J73" s="44">
        <v>50</v>
      </c>
      <c r="K73" s="46">
        <v>628</v>
      </c>
      <c r="L73" s="8">
        <v>13255416</v>
      </c>
      <c r="M73" s="77">
        <f t="shared" si="3"/>
        <v>21107.350318471337</v>
      </c>
      <c r="N73" s="49"/>
      <c r="O73" s="10"/>
      <c r="P73" s="37"/>
    </row>
    <row r="74" spans="1:16" s="4" customFormat="1" ht="27" customHeight="1">
      <c r="A74" s="22"/>
      <c r="B74" s="55" t="s">
        <v>181</v>
      </c>
      <c r="C74" s="59">
        <v>70</v>
      </c>
      <c r="D74" s="58" t="s">
        <v>101</v>
      </c>
      <c r="E74" s="8">
        <v>40</v>
      </c>
      <c r="F74" s="8">
        <v>491</v>
      </c>
      <c r="G74" s="8">
        <v>6208710</v>
      </c>
      <c r="H74" s="67">
        <f t="shared" si="2"/>
        <v>12645.030549898167</v>
      </c>
      <c r="I74" s="31"/>
      <c r="J74" s="44">
        <v>40</v>
      </c>
      <c r="K74" s="53">
        <v>560</v>
      </c>
      <c r="L74" s="54">
        <v>6470680</v>
      </c>
      <c r="M74" s="77">
        <f t="shared" si="3"/>
        <v>11554.785714285714</v>
      </c>
      <c r="N74" s="49"/>
      <c r="O74" s="10"/>
      <c r="P74" s="37"/>
    </row>
    <row r="75" spans="1:16" s="4" customFormat="1" ht="27" customHeight="1">
      <c r="A75" s="22"/>
      <c r="B75" s="55" t="s">
        <v>181</v>
      </c>
      <c r="C75" s="59">
        <v>71</v>
      </c>
      <c r="D75" s="58" t="s">
        <v>102</v>
      </c>
      <c r="E75" s="8">
        <v>20</v>
      </c>
      <c r="F75" s="8">
        <v>309</v>
      </c>
      <c r="G75" s="8">
        <v>2105445</v>
      </c>
      <c r="H75" s="67">
        <f t="shared" si="2"/>
        <v>6813.73786407767</v>
      </c>
      <c r="I75" s="31"/>
      <c r="J75" s="44">
        <v>20</v>
      </c>
      <c r="K75" s="53">
        <v>295</v>
      </c>
      <c r="L75" s="54">
        <v>2160482</v>
      </c>
      <c r="M75" s="77">
        <f t="shared" si="3"/>
        <v>7323.66779661017</v>
      </c>
      <c r="N75" s="49"/>
      <c r="O75" s="10"/>
      <c r="P75" s="37"/>
    </row>
    <row r="76" spans="1:16" s="4" customFormat="1" ht="27" customHeight="1">
      <c r="A76" s="22"/>
      <c r="B76" s="55" t="s">
        <v>181</v>
      </c>
      <c r="C76" s="59">
        <v>72</v>
      </c>
      <c r="D76" s="58" t="s">
        <v>103</v>
      </c>
      <c r="E76" s="8">
        <v>37</v>
      </c>
      <c r="F76" s="8">
        <v>364</v>
      </c>
      <c r="G76" s="8">
        <v>5685200</v>
      </c>
      <c r="H76" s="67">
        <f t="shared" si="2"/>
        <v>15618.681318681318</v>
      </c>
      <c r="I76" s="31"/>
      <c r="J76" s="44">
        <v>34</v>
      </c>
      <c r="K76" s="53">
        <v>458</v>
      </c>
      <c r="L76" s="54">
        <v>6323830</v>
      </c>
      <c r="M76" s="77">
        <f t="shared" si="3"/>
        <v>13807.489082969432</v>
      </c>
      <c r="N76" s="49"/>
      <c r="O76" s="10"/>
      <c r="P76" s="37"/>
    </row>
    <row r="77" spans="1:16" s="4" customFormat="1" ht="27" customHeight="1">
      <c r="A77" s="22"/>
      <c r="B77" s="55" t="s">
        <v>181</v>
      </c>
      <c r="C77" s="59">
        <v>73</v>
      </c>
      <c r="D77" s="58" t="s">
        <v>104</v>
      </c>
      <c r="E77" s="8">
        <v>25</v>
      </c>
      <c r="F77" s="8">
        <v>357</v>
      </c>
      <c r="G77" s="8">
        <v>4965299</v>
      </c>
      <c r="H77" s="67">
        <f t="shared" si="2"/>
        <v>13908.40056022409</v>
      </c>
      <c r="I77" s="31"/>
      <c r="J77" s="44">
        <v>25</v>
      </c>
      <c r="K77" s="53">
        <v>434</v>
      </c>
      <c r="L77" s="54">
        <v>4661571</v>
      </c>
      <c r="M77" s="77">
        <f t="shared" si="3"/>
        <v>10740.947004608295</v>
      </c>
      <c r="N77" s="49"/>
      <c r="O77" s="10"/>
      <c r="P77" s="37"/>
    </row>
    <row r="78" spans="1:16" s="4" customFormat="1" ht="27" customHeight="1">
      <c r="A78" s="22"/>
      <c r="B78" s="55" t="s">
        <v>181</v>
      </c>
      <c r="C78" s="59">
        <v>74</v>
      </c>
      <c r="D78" s="58" t="s">
        <v>105</v>
      </c>
      <c r="E78" s="8">
        <v>35</v>
      </c>
      <c r="F78" s="8">
        <v>427</v>
      </c>
      <c r="G78" s="8">
        <v>2445451</v>
      </c>
      <c r="H78" s="67">
        <f t="shared" si="2"/>
        <v>5727.051522248244</v>
      </c>
      <c r="I78" s="31"/>
      <c r="J78" s="44">
        <v>35</v>
      </c>
      <c r="K78" s="53">
        <v>431</v>
      </c>
      <c r="L78" s="54">
        <v>3724955</v>
      </c>
      <c r="M78" s="77">
        <f t="shared" si="3"/>
        <v>8642.587006960557</v>
      </c>
      <c r="N78" s="49"/>
      <c r="O78" s="10"/>
      <c r="P78" s="37"/>
    </row>
    <row r="79" spans="1:16" s="4" customFormat="1" ht="27" customHeight="1">
      <c r="A79" s="22"/>
      <c r="B79" s="55" t="s">
        <v>181</v>
      </c>
      <c r="C79" s="59">
        <v>75</v>
      </c>
      <c r="D79" s="58" t="s">
        <v>106</v>
      </c>
      <c r="E79" s="8">
        <v>24</v>
      </c>
      <c r="F79" s="8">
        <v>261</v>
      </c>
      <c r="G79" s="8">
        <v>11122023</v>
      </c>
      <c r="H79" s="67">
        <f t="shared" si="2"/>
        <v>42613.11494252874</v>
      </c>
      <c r="I79" s="31"/>
      <c r="J79" s="44">
        <v>24</v>
      </c>
      <c r="K79" s="53">
        <v>270</v>
      </c>
      <c r="L79" s="54">
        <v>11359402</v>
      </c>
      <c r="M79" s="77">
        <f t="shared" si="3"/>
        <v>42071.85925925926</v>
      </c>
      <c r="N79" s="49"/>
      <c r="O79" s="10"/>
      <c r="P79" s="37"/>
    </row>
    <row r="80" spans="1:16" s="4" customFormat="1" ht="27" customHeight="1">
      <c r="A80" s="22"/>
      <c r="B80" s="55" t="s">
        <v>181</v>
      </c>
      <c r="C80" s="59">
        <v>76</v>
      </c>
      <c r="D80" s="58" t="s">
        <v>107</v>
      </c>
      <c r="E80" s="8">
        <v>20</v>
      </c>
      <c r="F80" s="8">
        <v>276</v>
      </c>
      <c r="G80" s="8">
        <v>1421950</v>
      </c>
      <c r="H80" s="67">
        <f t="shared" si="2"/>
        <v>5151.992753623188</v>
      </c>
      <c r="I80" s="31"/>
      <c r="J80" s="44">
        <v>20</v>
      </c>
      <c r="K80" s="53">
        <v>274</v>
      </c>
      <c r="L80" s="54">
        <v>1141340</v>
      </c>
      <c r="M80" s="77">
        <f t="shared" si="3"/>
        <v>4165.474452554745</v>
      </c>
      <c r="N80" s="49"/>
      <c r="O80" s="10"/>
      <c r="P80" s="37"/>
    </row>
    <row r="81" spans="1:16" s="4" customFormat="1" ht="27" customHeight="1">
      <c r="A81" s="22"/>
      <c r="B81" s="55" t="s">
        <v>181</v>
      </c>
      <c r="C81" s="59">
        <v>77</v>
      </c>
      <c r="D81" s="58" t="s">
        <v>108</v>
      </c>
      <c r="E81" s="8">
        <v>20</v>
      </c>
      <c r="F81" s="8">
        <v>162</v>
      </c>
      <c r="G81" s="8">
        <v>1573545</v>
      </c>
      <c r="H81" s="67">
        <f t="shared" si="2"/>
        <v>9713.24074074074</v>
      </c>
      <c r="I81" s="31"/>
      <c r="J81" s="44">
        <v>20</v>
      </c>
      <c r="K81" s="53">
        <v>205</v>
      </c>
      <c r="L81" s="54">
        <v>1596190</v>
      </c>
      <c r="M81" s="77">
        <f t="shared" si="3"/>
        <v>7786.292682926829</v>
      </c>
      <c r="N81" s="49"/>
      <c r="O81" s="10"/>
      <c r="P81" s="37"/>
    </row>
    <row r="82" spans="1:16" s="4" customFormat="1" ht="27" customHeight="1">
      <c r="A82" s="22"/>
      <c r="B82" s="55" t="s">
        <v>181</v>
      </c>
      <c r="C82" s="59">
        <v>78</v>
      </c>
      <c r="D82" s="58" t="s">
        <v>109</v>
      </c>
      <c r="E82" s="8">
        <v>20</v>
      </c>
      <c r="F82" s="8">
        <v>215</v>
      </c>
      <c r="G82" s="8">
        <v>2262337</v>
      </c>
      <c r="H82" s="67">
        <f t="shared" si="2"/>
        <v>10522.497674418604</v>
      </c>
      <c r="I82" s="31"/>
      <c r="J82" s="44">
        <v>20</v>
      </c>
      <c r="K82" s="53">
        <v>236</v>
      </c>
      <c r="L82" s="54">
        <v>3092967</v>
      </c>
      <c r="M82" s="77">
        <f t="shared" si="3"/>
        <v>13105.792372881357</v>
      </c>
      <c r="N82" s="49"/>
      <c r="O82" s="10"/>
      <c r="P82" s="37"/>
    </row>
    <row r="83" spans="1:16" s="4" customFormat="1" ht="27" customHeight="1">
      <c r="A83" s="22"/>
      <c r="B83" s="55" t="s">
        <v>181</v>
      </c>
      <c r="C83" s="59">
        <v>79</v>
      </c>
      <c r="D83" s="58" t="s">
        <v>110</v>
      </c>
      <c r="E83" s="8">
        <v>12</v>
      </c>
      <c r="F83" s="8">
        <v>232</v>
      </c>
      <c r="G83" s="8">
        <v>1233415</v>
      </c>
      <c r="H83" s="67">
        <f t="shared" si="2"/>
        <v>5316.443965517241</v>
      </c>
      <c r="I83" s="31"/>
      <c r="J83" s="44">
        <v>12</v>
      </c>
      <c r="K83" s="53">
        <v>221</v>
      </c>
      <c r="L83" s="54">
        <v>1658308</v>
      </c>
      <c r="M83" s="77">
        <f t="shared" si="3"/>
        <v>7503.656108597285</v>
      </c>
      <c r="N83" s="49"/>
      <c r="O83" s="10"/>
      <c r="P83" s="37"/>
    </row>
    <row r="84" spans="1:16" s="4" customFormat="1" ht="27" customHeight="1">
      <c r="A84" s="22"/>
      <c r="B84" s="55" t="s">
        <v>181</v>
      </c>
      <c r="C84" s="59">
        <v>80</v>
      </c>
      <c r="D84" s="63" t="s">
        <v>111</v>
      </c>
      <c r="E84" s="8">
        <v>60</v>
      </c>
      <c r="F84" s="8">
        <v>678</v>
      </c>
      <c r="G84" s="8">
        <v>9508348</v>
      </c>
      <c r="H84" s="67">
        <f t="shared" si="2"/>
        <v>14024.112094395281</v>
      </c>
      <c r="I84" s="31"/>
      <c r="J84" s="44">
        <v>40</v>
      </c>
      <c r="K84" s="53">
        <v>612</v>
      </c>
      <c r="L84" s="54">
        <v>14903433</v>
      </c>
      <c r="M84" s="77">
        <f t="shared" si="3"/>
        <v>24352.014705882353</v>
      </c>
      <c r="N84" s="49"/>
      <c r="O84" s="10"/>
      <c r="P84" s="37"/>
    </row>
    <row r="85" spans="1:16" s="4" customFormat="1" ht="27" customHeight="1">
      <c r="A85" s="22"/>
      <c r="B85" s="55" t="s">
        <v>181</v>
      </c>
      <c r="C85" s="59">
        <v>81</v>
      </c>
      <c r="D85" s="58" t="s">
        <v>112</v>
      </c>
      <c r="E85" s="8">
        <v>10</v>
      </c>
      <c r="F85" s="8">
        <v>160</v>
      </c>
      <c r="G85" s="8">
        <v>2539668</v>
      </c>
      <c r="H85" s="67">
        <f t="shared" si="2"/>
        <v>15872.925</v>
      </c>
      <c r="I85" s="31"/>
      <c r="J85" s="44">
        <v>20</v>
      </c>
      <c r="K85" s="53">
        <v>174</v>
      </c>
      <c r="L85" s="54">
        <v>3102500</v>
      </c>
      <c r="M85" s="77">
        <f t="shared" si="3"/>
        <v>17830.459770114943</v>
      </c>
      <c r="N85" s="49"/>
      <c r="O85" s="10"/>
      <c r="P85" s="37"/>
    </row>
    <row r="86" spans="1:16" s="4" customFormat="1" ht="27" customHeight="1">
      <c r="A86" s="22"/>
      <c r="B86" s="55" t="s">
        <v>181</v>
      </c>
      <c r="C86" s="59">
        <v>82</v>
      </c>
      <c r="D86" s="58" t="s">
        <v>113</v>
      </c>
      <c r="E86" s="8">
        <v>10</v>
      </c>
      <c r="F86" s="8">
        <v>144</v>
      </c>
      <c r="G86" s="8">
        <v>1326900</v>
      </c>
      <c r="H86" s="67">
        <f t="shared" si="2"/>
        <v>9214.583333333334</v>
      </c>
      <c r="I86" s="31"/>
      <c r="J86" s="44">
        <v>0</v>
      </c>
      <c r="K86" s="53">
        <v>0</v>
      </c>
      <c r="L86" s="54">
        <v>0</v>
      </c>
      <c r="M86" s="77">
        <f t="shared" si="3"/>
        <v>0</v>
      </c>
      <c r="N86" s="49"/>
      <c r="O86" s="10" t="s">
        <v>225</v>
      </c>
      <c r="P86" s="37"/>
    </row>
    <row r="87" spans="1:16" s="4" customFormat="1" ht="27" customHeight="1">
      <c r="A87" s="22"/>
      <c r="B87" s="55" t="s">
        <v>181</v>
      </c>
      <c r="C87" s="59">
        <v>83</v>
      </c>
      <c r="D87" s="58" t="s">
        <v>114</v>
      </c>
      <c r="E87" s="8">
        <v>18</v>
      </c>
      <c r="F87" s="8">
        <v>214</v>
      </c>
      <c r="G87" s="8">
        <v>813065</v>
      </c>
      <c r="H87" s="67">
        <f t="shared" si="2"/>
        <v>3799.3691588785045</v>
      </c>
      <c r="I87" s="31"/>
      <c r="J87" s="44">
        <v>18</v>
      </c>
      <c r="K87" s="53">
        <v>228</v>
      </c>
      <c r="L87" s="54">
        <v>785997</v>
      </c>
      <c r="M87" s="77">
        <f t="shared" si="3"/>
        <v>3447.3552631578946</v>
      </c>
      <c r="N87" s="49"/>
      <c r="O87" s="10"/>
      <c r="P87" s="37"/>
    </row>
    <row r="88" spans="1:16" s="4" customFormat="1" ht="27" customHeight="1">
      <c r="A88" s="22"/>
      <c r="B88" s="55" t="s">
        <v>181</v>
      </c>
      <c r="C88" s="59">
        <v>84</v>
      </c>
      <c r="D88" s="58" t="s">
        <v>115</v>
      </c>
      <c r="E88" s="8">
        <v>20</v>
      </c>
      <c r="F88" s="8">
        <v>214</v>
      </c>
      <c r="G88" s="8">
        <v>5469900</v>
      </c>
      <c r="H88" s="67">
        <f t="shared" si="2"/>
        <v>25560.280373831774</v>
      </c>
      <c r="I88" s="31"/>
      <c r="J88" s="44">
        <v>20</v>
      </c>
      <c r="K88" s="53">
        <v>230</v>
      </c>
      <c r="L88" s="54">
        <v>5758800</v>
      </c>
      <c r="M88" s="77">
        <f t="shared" si="3"/>
        <v>25038.260869565216</v>
      </c>
      <c r="N88" s="49"/>
      <c r="O88" s="10"/>
      <c r="P88" s="37"/>
    </row>
    <row r="89" spans="1:16" s="4" customFormat="1" ht="27" customHeight="1">
      <c r="A89" s="22"/>
      <c r="B89" s="55" t="s">
        <v>181</v>
      </c>
      <c r="C89" s="59">
        <v>85</v>
      </c>
      <c r="D89" s="58" t="s">
        <v>116</v>
      </c>
      <c r="E89" s="8">
        <v>15</v>
      </c>
      <c r="F89" s="8">
        <v>130</v>
      </c>
      <c r="G89" s="8">
        <v>1104800</v>
      </c>
      <c r="H89" s="67">
        <f t="shared" si="2"/>
        <v>8498.461538461539</v>
      </c>
      <c r="I89" s="31"/>
      <c r="J89" s="44">
        <v>15</v>
      </c>
      <c r="K89" s="53">
        <v>204</v>
      </c>
      <c r="L89" s="54">
        <v>6906100</v>
      </c>
      <c r="M89" s="77">
        <f t="shared" si="3"/>
        <v>33853.43137254902</v>
      </c>
      <c r="N89" s="49"/>
      <c r="O89" s="10"/>
      <c r="P89" s="37"/>
    </row>
    <row r="90" spans="1:16" s="4" customFormat="1" ht="27" customHeight="1">
      <c r="A90" s="22"/>
      <c r="B90" s="55" t="s">
        <v>181</v>
      </c>
      <c r="C90" s="59">
        <v>86</v>
      </c>
      <c r="D90" s="58" t="s">
        <v>117</v>
      </c>
      <c r="E90" s="8">
        <v>20</v>
      </c>
      <c r="F90" s="8">
        <v>271</v>
      </c>
      <c r="G90" s="8">
        <v>883725</v>
      </c>
      <c r="H90" s="67">
        <f t="shared" si="2"/>
        <v>3260.9778597785976</v>
      </c>
      <c r="I90" s="31"/>
      <c r="J90" s="44">
        <v>14</v>
      </c>
      <c r="K90" s="53">
        <v>245</v>
      </c>
      <c r="L90" s="54">
        <v>1039437</v>
      </c>
      <c r="M90" s="77">
        <f t="shared" si="3"/>
        <v>4242.6</v>
      </c>
      <c r="N90" s="49"/>
      <c r="O90" s="10"/>
      <c r="P90" s="37"/>
    </row>
    <row r="91" spans="1:16" s="4" customFormat="1" ht="27" customHeight="1">
      <c r="A91" s="22"/>
      <c r="B91" s="55" t="s">
        <v>181</v>
      </c>
      <c r="C91" s="59">
        <v>87</v>
      </c>
      <c r="D91" s="58" t="s">
        <v>118</v>
      </c>
      <c r="E91" s="8">
        <v>20</v>
      </c>
      <c r="F91" s="8">
        <v>228</v>
      </c>
      <c r="G91" s="8">
        <v>4256780</v>
      </c>
      <c r="H91" s="67">
        <f t="shared" si="2"/>
        <v>18670.087719298244</v>
      </c>
      <c r="I91" s="31"/>
      <c r="J91" s="44">
        <v>20</v>
      </c>
      <c r="K91" s="53">
        <v>241</v>
      </c>
      <c r="L91" s="54">
        <v>5351400</v>
      </c>
      <c r="M91" s="77">
        <f t="shared" si="3"/>
        <v>22204.979253112033</v>
      </c>
      <c r="N91" s="49"/>
      <c r="O91" s="10"/>
      <c r="P91" s="37"/>
    </row>
    <row r="92" spans="1:16" s="4" customFormat="1" ht="27" customHeight="1">
      <c r="A92" s="22"/>
      <c r="B92" s="55" t="s">
        <v>181</v>
      </c>
      <c r="C92" s="59">
        <v>88</v>
      </c>
      <c r="D92" s="58" t="s">
        <v>119</v>
      </c>
      <c r="E92" s="8">
        <v>10</v>
      </c>
      <c r="F92" s="8">
        <v>123</v>
      </c>
      <c r="G92" s="8">
        <v>1181704</v>
      </c>
      <c r="H92" s="67">
        <f t="shared" si="2"/>
        <v>9607.349593495936</v>
      </c>
      <c r="I92" s="31"/>
      <c r="J92" s="44">
        <v>10</v>
      </c>
      <c r="K92" s="53">
        <v>117</v>
      </c>
      <c r="L92" s="54">
        <v>1081223</v>
      </c>
      <c r="M92" s="77">
        <f t="shared" si="3"/>
        <v>9241.222222222223</v>
      </c>
      <c r="N92" s="49"/>
      <c r="O92" s="10"/>
      <c r="P92" s="37"/>
    </row>
    <row r="93" spans="1:16" s="4" customFormat="1" ht="27" customHeight="1">
      <c r="A93" s="22"/>
      <c r="B93" s="55" t="s">
        <v>181</v>
      </c>
      <c r="C93" s="59">
        <v>89</v>
      </c>
      <c r="D93" s="58" t="s">
        <v>120</v>
      </c>
      <c r="E93" s="8">
        <v>10</v>
      </c>
      <c r="F93" s="8">
        <v>96</v>
      </c>
      <c r="G93" s="8">
        <v>1292204</v>
      </c>
      <c r="H93" s="67">
        <f t="shared" si="2"/>
        <v>13460.458333333334</v>
      </c>
      <c r="I93" s="31"/>
      <c r="J93" s="44">
        <v>30</v>
      </c>
      <c r="K93" s="53">
        <v>342</v>
      </c>
      <c r="L93" s="54">
        <v>6371280</v>
      </c>
      <c r="M93" s="77">
        <f t="shared" si="3"/>
        <v>18629.473684210527</v>
      </c>
      <c r="N93" s="49"/>
      <c r="O93" s="10"/>
      <c r="P93" s="37"/>
    </row>
    <row r="94" spans="1:16" s="4" customFormat="1" ht="27" customHeight="1">
      <c r="A94" s="22"/>
      <c r="B94" s="55" t="s">
        <v>181</v>
      </c>
      <c r="C94" s="59">
        <v>90</v>
      </c>
      <c r="D94" s="58" t="s">
        <v>121</v>
      </c>
      <c r="E94" s="8">
        <v>10</v>
      </c>
      <c r="F94" s="8">
        <v>108</v>
      </c>
      <c r="G94" s="8">
        <v>2784014</v>
      </c>
      <c r="H94" s="67">
        <f t="shared" si="2"/>
        <v>25777.90740740741</v>
      </c>
      <c r="I94" s="31"/>
      <c r="J94" s="44">
        <v>10</v>
      </c>
      <c r="K94" s="53">
        <v>139</v>
      </c>
      <c r="L94" s="54">
        <v>5786269</v>
      </c>
      <c r="M94" s="77">
        <f t="shared" si="3"/>
        <v>41627.8345323741</v>
      </c>
      <c r="N94" s="49"/>
      <c r="O94" s="10"/>
      <c r="P94" s="37"/>
    </row>
    <row r="95" spans="1:16" s="4" customFormat="1" ht="27" customHeight="1">
      <c r="A95" s="22"/>
      <c r="B95" s="55" t="s">
        <v>181</v>
      </c>
      <c r="C95" s="59">
        <v>91</v>
      </c>
      <c r="D95" s="64" t="s">
        <v>122</v>
      </c>
      <c r="E95" s="8">
        <v>20</v>
      </c>
      <c r="F95" s="8">
        <v>139</v>
      </c>
      <c r="G95" s="8">
        <v>3099327</v>
      </c>
      <c r="H95" s="67">
        <f t="shared" si="2"/>
        <v>22297.31654676259</v>
      </c>
      <c r="I95" s="31"/>
      <c r="J95" s="44">
        <v>14</v>
      </c>
      <c r="K95" s="53">
        <v>142</v>
      </c>
      <c r="L95" s="54">
        <v>3265590</v>
      </c>
      <c r="M95" s="77">
        <f t="shared" si="3"/>
        <v>22997.11267605634</v>
      </c>
      <c r="N95" s="49"/>
      <c r="O95" s="10"/>
      <c r="P95" s="37"/>
    </row>
    <row r="96" spans="1:16" s="4" customFormat="1" ht="27" customHeight="1">
      <c r="A96" s="22"/>
      <c r="B96" s="55" t="s">
        <v>181</v>
      </c>
      <c r="C96" s="59">
        <v>92</v>
      </c>
      <c r="D96" s="65" t="s">
        <v>123</v>
      </c>
      <c r="E96" s="8">
        <v>20</v>
      </c>
      <c r="F96" s="8">
        <v>207</v>
      </c>
      <c r="G96" s="8">
        <v>1050702</v>
      </c>
      <c r="H96" s="67">
        <f t="shared" si="2"/>
        <v>5075.855072463768</v>
      </c>
      <c r="I96" s="31"/>
      <c r="J96" s="44">
        <v>20</v>
      </c>
      <c r="K96" s="53">
        <v>189</v>
      </c>
      <c r="L96" s="54">
        <v>1593353</v>
      </c>
      <c r="M96" s="77">
        <f t="shared" si="3"/>
        <v>8430.439153439154</v>
      </c>
      <c r="N96" s="49"/>
      <c r="O96" s="10"/>
      <c r="P96" s="37"/>
    </row>
    <row r="97" spans="1:16" s="4" customFormat="1" ht="27" customHeight="1">
      <c r="A97" s="22"/>
      <c r="B97" s="55" t="s">
        <v>181</v>
      </c>
      <c r="C97" s="59">
        <v>93</v>
      </c>
      <c r="D97" s="65" t="s">
        <v>124</v>
      </c>
      <c r="E97" s="8">
        <v>20</v>
      </c>
      <c r="F97" s="8">
        <v>479</v>
      </c>
      <c r="G97" s="8">
        <v>2734080</v>
      </c>
      <c r="H97" s="67">
        <f t="shared" si="2"/>
        <v>5707.891440501044</v>
      </c>
      <c r="I97" s="31"/>
      <c r="J97" s="44">
        <v>20</v>
      </c>
      <c r="K97" s="53">
        <v>477</v>
      </c>
      <c r="L97" s="54">
        <v>2994110</v>
      </c>
      <c r="M97" s="77">
        <f t="shared" si="3"/>
        <v>6276.960167714885</v>
      </c>
      <c r="N97" s="49"/>
      <c r="O97" s="10"/>
      <c r="P97" s="37"/>
    </row>
    <row r="98" spans="1:16" s="4" customFormat="1" ht="27" customHeight="1">
      <c r="A98" s="22"/>
      <c r="B98" s="55" t="s">
        <v>181</v>
      </c>
      <c r="C98" s="59">
        <v>94</v>
      </c>
      <c r="D98" s="65" t="s">
        <v>220</v>
      </c>
      <c r="E98" s="8">
        <v>20</v>
      </c>
      <c r="F98" s="8">
        <v>163</v>
      </c>
      <c r="G98" s="8">
        <v>2871600</v>
      </c>
      <c r="H98" s="67">
        <f>IF(AND(F98&gt;0,G98&gt;0),G98/F98,0)</f>
        <v>17617.17791411043</v>
      </c>
      <c r="I98" s="31"/>
      <c r="J98" s="44">
        <v>0</v>
      </c>
      <c r="K98" s="53">
        <v>0</v>
      </c>
      <c r="L98" s="54">
        <v>0</v>
      </c>
      <c r="M98" s="77">
        <f t="shared" si="3"/>
        <v>0</v>
      </c>
      <c r="N98" s="49"/>
      <c r="O98" s="10" t="s">
        <v>222</v>
      </c>
      <c r="P98" s="37"/>
    </row>
    <row r="99" spans="1:16" s="4" customFormat="1" ht="27" customHeight="1">
      <c r="A99" s="22"/>
      <c r="B99" s="55" t="s">
        <v>181</v>
      </c>
      <c r="C99" s="59">
        <v>95</v>
      </c>
      <c r="D99" s="65" t="s">
        <v>125</v>
      </c>
      <c r="E99" s="8">
        <v>20</v>
      </c>
      <c r="F99" s="8">
        <v>188</v>
      </c>
      <c r="G99" s="8">
        <v>2361711</v>
      </c>
      <c r="H99" s="67">
        <f t="shared" si="2"/>
        <v>12562.29255319149</v>
      </c>
      <c r="I99" s="31"/>
      <c r="J99" s="44">
        <v>20</v>
      </c>
      <c r="K99" s="53">
        <v>212</v>
      </c>
      <c r="L99" s="54">
        <v>2791144</v>
      </c>
      <c r="M99" s="77">
        <f t="shared" si="3"/>
        <v>13165.77358490566</v>
      </c>
      <c r="N99" s="49"/>
      <c r="O99" s="10"/>
      <c r="P99" s="37"/>
    </row>
    <row r="100" spans="1:16" s="4" customFormat="1" ht="27" customHeight="1">
      <c r="A100" s="22"/>
      <c r="B100" s="55" t="s">
        <v>181</v>
      </c>
      <c r="C100" s="59">
        <v>96</v>
      </c>
      <c r="D100" s="65" t="s">
        <v>228</v>
      </c>
      <c r="E100" s="8">
        <v>20</v>
      </c>
      <c r="F100" s="8">
        <v>266</v>
      </c>
      <c r="G100" s="8">
        <v>1289736</v>
      </c>
      <c r="H100" s="67">
        <f t="shared" si="2"/>
        <v>4848.631578947368</v>
      </c>
      <c r="I100" s="31"/>
      <c r="J100" s="44">
        <v>20</v>
      </c>
      <c r="K100" s="53">
        <v>237</v>
      </c>
      <c r="L100" s="54">
        <v>2714559</v>
      </c>
      <c r="M100" s="77">
        <f t="shared" si="3"/>
        <v>11453.835443037975</v>
      </c>
      <c r="N100" s="49"/>
      <c r="O100" s="10"/>
      <c r="P100" s="37"/>
    </row>
    <row r="101" spans="1:16" s="4" customFormat="1" ht="27" customHeight="1">
      <c r="A101" s="22"/>
      <c r="B101" s="55" t="s">
        <v>181</v>
      </c>
      <c r="C101" s="59">
        <v>97</v>
      </c>
      <c r="D101" s="65" t="s">
        <v>126</v>
      </c>
      <c r="E101" s="8">
        <v>27</v>
      </c>
      <c r="F101" s="8">
        <v>295</v>
      </c>
      <c r="G101" s="8">
        <v>2965040</v>
      </c>
      <c r="H101" s="67">
        <f t="shared" si="2"/>
        <v>10050.983050847457</v>
      </c>
      <c r="I101" s="31"/>
      <c r="J101" s="44">
        <v>27</v>
      </c>
      <c r="K101" s="53">
        <v>296</v>
      </c>
      <c r="L101" s="54">
        <v>2814360</v>
      </c>
      <c r="M101" s="77">
        <f t="shared" si="3"/>
        <v>9507.972972972973</v>
      </c>
      <c r="N101" s="49"/>
      <c r="O101" s="10"/>
      <c r="P101" s="37"/>
    </row>
    <row r="102" spans="1:16" s="4" customFormat="1" ht="27" customHeight="1">
      <c r="A102" s="22"/>
      <c r="B102" s="55" t="s">
        <v>181</v>
      </c>
      <c r="C102" s="59">
        <v>98</v>
      </c>
      <c r="D102" s="65" t="s">
        <v>127</v>
      </c>
      <c r="E102" s="8">
        <v>20</v>
      </c>
      <c r="F102" s="8">
        <v>343</v>
      </c>
      <c r="G102" s="8">
        <v>1585675</v>
      </c>
      <c r="H102" s="67">
        <f t="shared" si="2"/>
        <v>4622.959183673469</v>
      </c>
      <c r="I102" s="31"/>
      <c r="J102" s="44">
        <v>20</v>
      </c>
      <c r="K102" s="53">
        <v>302</v>
      </c>
      <c r="L102" s="54">
        <v>1340185</v>
      </c>
      <c r="M102" s="77">
        <f t="shared" si="3"/>
        <v>4437.698675496688</v>
      </c>
      <c r="N102" s="49"/>
      <c r="O102" s="10"/>
      <c r="P102" s="37"/>
    </row>
    <row r="103" spans="1:16" s="4" customFormat="1" ht="27" customHeight="1">
      <c r="A103" s="22"/>
      <c r="B103" s="55" t="s">
        <v>181</v>
      </c>
      <c r="C103" s="59">
        <v>99</v>
      </c>
      <c r="D103" s="65" t="s">
        <v>128</v>
      </c>
      <c r="E103" s="8">
        <v>14</v>
      </c>
      <c r="F103" s="8">
        <v>135</v>
      </c>
      <c r="G103" s="8">
        <v>3636673</v>
      </c>
      <c r="H103" s="67">
        <f t="shared" si="2"/>
        <v>26938.318518518518</v>
      </c>
      <c r="I103" s="31"/>
      <c r="J103" s="44">
        <v>14</v>
      </c>
      <c r="K103" s="53">
        <v>144</v>
      </c>
      <c r="L103" s="54">
        <v>2939828</v>
      </c>
      <c r="M103" s="77">
        <f t="shared" si="3"/>
        <v>20415.472222222223</v>
      </c>
      <c r="N103" s="49"/>
      <c r="O103" s="10"/>
      <c r="P103" s="37"/>
    </row>
    <row r="104" spans="1:16" s="4" customFormat="1" ht="27" customHeight="1">
      <c r="A104" s="22"/>
      <c r="B104" s="55" t="s">
        <v>181</v>
      </c>
      <c r="C104" s="59">
        <v>100</v>
      </c>
      <c r="D104" s="65" t="s">
        <v>129</v>
      </c>
      <c r="E104" s="8">
        <v>10</v>
      </c>
      <c r="F104" s="8">
        <v>46</v>
      </c>
      <c r="G104" s="8">
        <v>460000</v>
      </c>
      <c r="H104" s="67">
        <f t="shared" si="2"/>
        <v>10000</v>
      </c>
      <c r="I104" s="31"/>
      <c r="J104" s="44">
        <v>10</v>
      </c>
      <c r="K104" s="53">
        <v>64</v>
      </c>
      <c r="L104" s="54">
        <v>569825</v>
      </c>
      <c r="M104" s="77">
        <f t="shared" si="3"/>
        <v>8903.515625</v>
      </c>
      <c r="N104" s="49"/>
      <c r="O104" s="10"/>
      <c r="P104" s="37"/>
    </row>
    <row r="105" spans="1:16" s="4" customFormat="1" ht="27" customHeight="1">
      <c r="A105" s="22"/>
      <c r="B105" s="55" t="s">
        <v>181</v>
      </c>
      <c r="C105" s="59">
        <v>101</v>
      </c>
      <c r="D105" s="65" t="s">
        <v>130</v>
      </c>
      <c r="E105" s="8">
        <v>10</v>
      </c>
      <c r="F105" s="8">
        <v>120</v>
      </c>
      <c r="G105" s="8">
        <v>655250</v>
      </c>
      <c r="H105" s="67">
        <f t="shared" si="2"/>
        <v>5460.416666666667</v>
      </c>
      <c r="I105" s="31"/>
      <c r="J105" s="44">
        <v>10</v>
      </c>
      <c r="K105" s="53">
        <v>120</v>
      </c>
      <c r="L105" s="54">
        <v>358950</v>
      </c>
      <c r="M105" s="77">
        <f t="shared" si="3"/>
        <v>2991.25</v>
      </c>
      <c r="N105" s="49"/>
      <c r="O105" s="10"/>
      <c r="P105" s="37"/>
    </row>
    <row r="106" spans="1:16" s="4" customFormat="1" ht="27" customHeight="1">
      <c r="A106" s="22"/>
      <c r="B106" s="55" t="s">
        <v>181</v>
      </c>
      <c r="C106" s="59">
        <v>102</v>
      </c>
      <c r="D106" s="65" t="s">
        <v>131</v>
      </c>
      <c r="E106" s="8">
        <v>16</v>
      </c>
      <c r="F106" s="8">
        <v>74</v>
      </c>
      <c r="G106" s="8">
        <v>847170</v>
      </c>
      <c r="H106" s="67">
        <f t="shared" si="2"/>
        <v>11448.243243243243</v>
      </c>
      <c r="I106" s="31"/>
      <c r="J106" s="44">
        <v>14</v>
      </c>
      <c r="K106" s="53">
        <v>90</v>
      </c>
      <c r="L106" s="54">
        <v>1374064</v>
      </c>
      <c r="M106" s="77">
        <f t="shared" si="3"/>
        <v>15267.377777777778</v>
      </c>
      <c r="N106" s="49"/>
      <c r="O106" s="10"/>
      <c r="P106" s="37"/>
    </row>
    <row r="107" spans="1:16" s="4" customFormat="1" ht="27" customHeight="1">
      <c r="A107" s="22"/>
      <c r="B107" s="55" t="s">
        <v>181</v>
      </c>
      <c r="C107" s="59">
        <v>103</v>
      </c>
      <c r="D107" s="65" t="s">
        <v>132</v>
      </c>
      <c r="E107" s="8">
        <v>20</v>
      </c>
      <c r="F107" s="8">
        <v>80</v>
      </c>
      <c r="G107" s="8">
        <v>412391</v>
      </c>
      <c r="H107" s="67">
        <f t="shared" si="2"/>
        <v>5154.8875</v>
      </c>
      <c r="I107" s="31"/>
      <c r="J107" s="44">
        <v>20</v>
      </c>
      <c r="K107" s="53">
        <v>275</v>
      </c>
      <c r="L107" s="54">
        <v>2838112</v>
      </c>
      <c r="M107" s="77">
        <f t="shared" si="3"/>
        <v>10320.407272727272</v>
      </c>
      <c r="N107" s="49"/>
      <c r="O107" s="10"/>
      <c r="P107" s="37"/>
    </row>
    <row r="108" spans="1:16" s="4" customFormat="1" ht="27" customHeight="1">
      <c r="A108" s="22"/>
      <c r="B108" s="55" t="s">
        <v>181</v>
      </c>
      <c r="C108" s="59">
        <v>104</v>
      </c>
      <c r="D108" s="65" t="s">
        <v>133</v>
      </c>
      <c r="E108" s="8">
        <v>20</v>
      </c>
      <c r="F108" s="8">
        <v>257</v>
      </c>
      <c r="G108" s="8">
        <v>2432357</v>
      </c>
      <c r="H108" s="67">
        <f t="shared" si="2"/>
        <v>9464.424124513618</v>
      </c>
      <c r="I108" s="31"/>
      <c r="J108" s="44">
        <v>0</v>
      </c>
      <c r="K108" s="53">
        <v>0</v>
      </c>
      <c r="L108" s="54">
        <v>0</v>
      </c>
      <c r="M108" s="77">
        <f t="shared" si="3"/>
        <v>0</v>
      </c>
      <c r="N108" s="49"/>
      <c r="O108" s="10" t="s">
        <v>222</v>
      </c>
      <c r="P108" s="37"/>
    </row>
    <row r="109" spans="1:16" s="4" customFormat="1" ht="27" customHeight="1">
      <c r="A109" s="22"/>
      <c r="B109" s="55" t="s">
        <v>181</v>
      </c>
      <c r="C109" s="59">
        <v>105</v>
      </c>
      <c r="D109" s="65" t="s">
        <v>134</v>
      </c>
      <c r="E109" s="8">
        <v>14</v>
      </c>
      <c r="F109" s="8">
        <v>162</v>
      </c>
      <c r="G109" s="8">
        <v>2802840</v>
      </c>
      <c r="H109" s="67">
        <f t="shared" si="2"/>
        <v>17301.48148148148</v>
      </c>
      <c r="I109" s="31"/>
      <c r="J109" s="44">
        <v>40</v>
      </c>
      <c r="K109" s="53">
        <v>210</v>
      </c>
      <c r="L109" s="54">
        <v>3706265</v>
      </c>
      <c r="M109" s="77">
        <f t="shared" si="3"/>
        <v>17648.880952380954</v>
      </c>
      <c r="N109" s="49"/>
      <c r="O109" s="10"/>
      <c r="P109" s="37"/>
    </row>
    <row r="110" spans="1:16" s="4" customFormat="1" ht="27" customHeight="1">
      <c r="A110" s="22"/>
      <c r="B110" s="55" t="s">
        <v>181</v>
      </c>
      <c r="C110" s="59">
        <v>106</v>
      </c>
      <c r="D110" s="65" t="s">
        <v>135</v>
      </c>
      <c r="E110" s="8">
        <v>40</v>
      </c>
      <c r="F110" s="8">
        <v>444</v>
      </c>
      <c r="G110" s="8">
        <v>5708955</v>
      </c>
      <c r="H110" s="67">
        <f t="shared" si="2"/>
        <v>12858.006756756757</v>
      </c>
      <c r="I110" s="31"/>
      <c r="J110" s="44">
        <v>40</v>
      </c>
      <c r="K110" s="53">
        <v>442</v>
      </c>
      <c r="L110" s="54">
        <v>4106640</v>
      </c>
      <c r="M110" s="77">
        <f t="shared" si="3"/>
        <v>9291.0407239819</v>
      </c>
      <c r="N110" s="49"/>
      <c r="O110" s="10"/>
      <c r="P110" s="37"/>
    </row>
    <row r="111" spans="1:16" s="4" customFormat="1" ht="27" customHeight="1">
      <c r="A111" s="22"/>
      <c r="B111" s="55" t="s">
        <v>181</v>
      </c>
      <c r="C111" s="59">
        <v>107</v>
      </c>
      <c r="D111" s="65" t="s">
        <v>136</v>
      </c>
      <c r="E111" s="8">
        <v>20</v>
      </c>
      <c r="F111" s="8">
        <v>192</v>
      </c>
      <c r="G111" s="8">
        <v>4474800</v>
      </c>
      <c r="H111" s="67">
        <f t="shared" si="2"/>
        <v>23306.25</v>
      </c>
      <c r="I111" s="31"/>
      <c r="J111" s="44">
        <v>20</v>
      </c>
      <c r="K111" s="53">
        <v>212</v>
      </c>
      <c r="L111" s="54">
        <v>5544765</v>
      </c>
      <c r="M111" s="77">
        <f t="shared" si="3"/>
        <v>26154.55188679245</v>
      </c>
      <c r="N111" s="49"/>
      <c r="O111" s="10"/>
      <c r="P111" s="37"/>
    </row>
    <row r="112" spans="1:16" s="4" customFormat="1" ht="27" customHeight="1">
      <c r="A112" s="22"/>
      <c r="B112" s="55" t="s">
        <v>181</v>
      </c>
      <c r="C112" s="59">
        <v>108</v>
      </c>
      <c r="D112" s="65" t="s">
        <v>137</v>
      </c>
      <c r="E112" s="8">
        <v>20</v>
      </c>
      <c r="F112" s="8">
        <v>633</v>
      </c>
      <c r="G112" s="8">
        <v>3143897</v>
      </c>
      <c r="H112" s="67">
        <f t="shared" si="2"/>
        <v>4966.661927330174</v>
      </c>
      <c r="I112" s="31"/>
      <c r="J112" s="44">
        <v>20</v>
      </c>
      <c r="K112" s="53">
        <v>673</v>
      </c>
      <c r="L112" s="54">
        <v>6209214</v>
      </c>
      <c r="M112" s="77">
        <f t="shared" si="3"/>
        <v>9226.17236255572</v>
      </c>
      <c r="N112" s="49"/>
      <c r="O112" s="10"/>
      <c r="P112" s="37"/>
    </row>
    <row r="113" spans="1:16" s="4" customFormat="1" ht="27" customHeight="1">
      <c r="A113" s="22"/>
      <c r="B113" s="55" t="s">
        <v>181</v>
      </c>
      <c r="C113" s="59">
        <v>109</v>
      </c>
      <c r="D113" s="65" t="s">
        <v>138</v>
      </c>
      <c r="E113" s="8">
        <v>10</v>
      </c>
      <c r="F113" s="8">
        <v>77</v>
      </c>
      <c r="G113" s="8">
        <v>530780</v>
      </c>
      <c r="H113" s="67">
        <f t="shared" si="2"/>
        <v>6893.2467532467535</v>
      </c>
      <c r="I113" s="31"/>
      <c r="J113" s="44">
        <v>10</v>
      </c>
      <c r="K113" s="53">
        <v>80</v>
      </c>
      <c r="L113" s="54">
        <v>592130</v>
      </c>
      <c r="M113" s="77">
        <f t="shared" si="3"/>
        <v>7401.625</v>
      </c>
      <c r="N113" s="49"/>
      <c r="O113" s="10"/>
      <c r="P113" s="37"/>
    </row>
    <row r="114" spans="1:16" s="4" customFormat="1" ht="27" customHeight="1">
      <c r="A114" s="22"/>
      <c r="B114" s="55" t="s">
        <v>181</v>
      </c>
      <c r="C114" s="59">
        <v>110</v>
      </c>
      <c r="D114" s="65" t="s">
        <v>139</v>
      </c>
      <c r="E114" s="8">
        <v>10</v>
      </c>
      <c r="F114" s="8">
        <v>143</v>
      </c>
      <c r="G114" s="8">
        <v>1441804</v>
      </c>
      <c r="H114" s="67">
        <f t="shared" si="2"/>
        <v>10082.545454545454</v>
      </c>
      <c r="I114" s="31"/>
      <c r="J114" s="44">
        <v>10</v>
      </c>
      <c r="K114" s="53">
        <v>138</v>
      </c>
      <c r="L114" s="54">
        <v>1561070</v>
      </c>
      <c r="M114" s="77">
        <f t="shared" si="3"/>
        <v>11312.101449275362</v>
      </c>
      <c r="N114" s="49"/>
      <c r="O114" s="10"/>
      <c r="P114" s="37"/>
    </row>
    <row r="115" spans="1:16" s="4" customFormat="1" ht="27" customHeight="1">
      <c r="A115" s="22"/>
      <c r="B115" s="55" t="s">
        <v>181</v>
      </c>
      <c r="C115" s="59">
        <v>111</v>
      </c>
      <c r="D115" s="65" t="s">
        <v>140</v>
      </c>
      <c r="E115" s="8">
        <v>10</v>
      </c>
      <c r="F115" s="8">
        <v>120</v>
      </c>
      <c r="G115" s="8">
        <v>903360</v>
      </c>
      <c r="H115" s="67">
        <f t="shared" si="2"/>
        <v>7528</v>
      </c>
      <c r="I115" s="31"/>
      <c r="J115" s="44">
        <v>0</v>
      </c>
      <c r="K115" s="53">
        <v>0</v>
      </c>
      <c r="L115" s="54">
        <v>0</v>
      </c>
      <c r="M115" s="77">
        <f t="shared" si="3"/>
        <v>0</v>
      </c>
      <c r="N115" s="49"/>
      <c r="O115" s="10" t="s">
        <v>222</v>
      </c>
      <c r="P115" s="37"/>
    </row>
    <row r="116" spans="1:16" s="4" customFormat="1" ht="27" customHeight="1">
      <c r="A116" s="22"/>
      <c r="B116" s="55" t="s">
        <v>181</v>
      </c>
      <c r="C116" s="59">
        <v>112</v>
      </c>
      <c r="D116" s="65" t="s">
        <v>141</v>
      </c>
      <c r="E116" s="8">
        <v>33</v>
      </c>
      <c r="F116" s="8">
        <v>362</v>
      </c>
      <c r="G116" s="8">
        <v>5695040</v>
      </c>
      <c r="H116" s="67">
        <f t="shared" si="2"/>
        <v>15732.154696132597</v>
      </c>
      <c r="I116" s="31"/>
      <c r="J116" s="44">
        <v>28</v>
      </c>
      <c r="K116" s="53">
        <v>335</v>
      </c>
      <c r="L116" s="54">
        <v>5625670</v>
      </c>
      <c r="M116" s="77">
        <f t="shared" si="3"/>
        <v>16793.044776119405</v>
      </c>
      <c r="N116" s="49"/>
      <c r="O116" s="10"/>
      <c r="P116" s="37"/>
    </row>
    <row r="117" spans="1:16" s="4" customFormat="1" ht="27" customHeight="1">
      <c r="A117" s="22"/>
      <c r="B117" s="55" t="s">
        <v>181</v>
      </c>
      <c r="C117" s="59">
        <v>113</v>
      </c>
      <c r="D117" s="65" t="s">
        <v>142</v>
      </c>
      <c r="E117" s="8">
        <v>10</v>
      </c>
      <c r="F117" s="8">
        <v>106</v>
      </c>
      <c r="G117" s="8">
        <v>719914</v>
      </c>
      <c r="H117" s="67">
        <f t="shared" si="2"/>
        <v>6791.641509433963</v>
      </c>
      <c r="I117" s="31"/>
      <c r="J117" s="44">
        <v>10</v>
      </c>
      <c r="K117" s="53">
        <v>105</v>
      </c>
      <c r="L117" s="54">
        <v>599917</v>
      </c>
      <c r="M117" s="77">
        <f t="shared" si="3"/>
        <v>5713.495238095238</v>
      </c>
      <c r="N117" s="49"/>
      <c r="O117" s="10"/>
      <c r="P117" s="37"/>
    </row>
    <row r="118" spans="1:16" s="4" customFormat="1" ht="27" customHeight="1">
      <c r="A118" s="22"/>
      <c r="B118" s="55" t="s">
        <v>181</v>
      </c>
      <c r="C118" s="59">
        <v>114</v>
      </c>
      <c r="D118" s="65" t="s">
        <v>223</v>
      </c>
      <c r="E118" s="8">
        <v>20</v>
      </c>
      <c r="F118" s="8">
        <v>142</v>
      </c>
      <c r="G118" s="8">
        <v>468300</v>
      </c>
      <c r="H118" s="67">
        <f t="shared" si="2"/>
        <v>3297.887323943662</v>
      </c>
      <c r="I118" s="31"/>
      <c r="J118" s="44">
        <v>0</v>
      </c>
      <c r="K118" s="53">
        <v>0</v>
      </c>
      <c r="L118" s="54">
        <v>0</v>
      </c>
      <c r="M118" s="77">
        <f t="shared" si="3"/>
        <v>0</v>
      </c>
      <c r="N118" s="49"/>
      <c r="O118" s="10" t="s">
        <v>222</v>
      </c>
      <c r="P118" s="37"/>
    </row>
    <row r="119" spans="1:16" s="4" customFormat="1" ht="27" customHeight="1">
      <c r="A119" s="22"/>
      <c r="B119" s="55" t="s">
        <v>181</v>
      </c>
      <c r="C119" s="59">
        <v>115</v>
      </c>
      <c r="D119" s="65" t="s">
        <v>143</v>
      </c>
      <c r="E119" s="8">
        <v>15</v>
      </c>
      <c r="F119" s="8">
        <v>159</v>
      </c>
      <c r="G119" s="8">
        <v>939995</v>
      </c>
      <c r="H119" s="67">
        <f t="shared" si="2"/>
        <v>5911.9182389937105</v>
      </c>
      <c r="I119" s="31"/>
      <c r="J119" s="44">
        <v>25</v>
      </c>
      <c r="K119" s="53">
        <v>144</v>
      </c>
      <c r="L119" s="54">
        <v>1056335</v>
      </c>
      <c r="M119" s="77">
        <f t="shared" si="3"/>
        <v>7335.659722222223</v>
      </c>
      <c r="N119" s="49"/>
      <c r="O119" s="10"/>
      <c r="P119" s="37"/>
    </row>
    <row r="120" spans="1:16" s="4" customFormat="1" ht="27" customHeight="1">
      <c r="A120" s="22"/>
      <c r="B120" s="55" t="s">
        <v>181</v>
      </c>
      <c r="C120" s="59">
        <v>116</v>
      </c>
      <c r="D120" s="60" t="s">
        <v>144</v>
      </c>
      <c r="E120" s="8">
        <v>20</v>
      </c>
      <c r="F120" s="8">
        <v>161</v>
      </c>
      <c r="G120" s="8">
        <v>4112766</v>
      </c>
      <c r="H120" s="67">
        <f t="shared" si="2"/>
        <v>25545.130434782608</v>
      </c>
      <c r="I120" s="31"/>
      <c r="J120" s="44">
        <v>20</v>
      </c>
      <c r="K120" s="53">
        <v>156</v>
      </c>
      <c r="L120" s="54">
        <v>3633443</v>
      </c>
      <c r="M120" s="77">
        <f t="shared" si="3"/>
        <v>23291.30128205128</v>
      </c>
      <c r="N120" s="49"/>
      <c r="O120" s="10"/>
      <c r="P120" s="37"/>
    </row>
    <row r="121" spans="1:16" s="4" customFormat="1" ht="27" customHeight="1">
      <c r="A121" s="22"/>
      <c r="B121" s="55" t="s">
        <v>181</v>
      </c>
      <c r="C121" s="59">
        <v>117</v>
      </c>
      <c r="D121" s="58" t="s">
        <v>145</v>
      </c>
      <c r="E121" s="8">
        <v>25</v>
      </c>
      <c r="F121" s="8">
        <v>147</v>
      </c>
      <c r="G121" s="8">
        <v>2294955</v>
      </c>
      <c r="H121" s="67">
        <f t="shared" si="2"/>
        <v>15611.938775510203</v>
      </c>
      <c r="I121" s="31"/>
      <c r="J121" s="44">
        <v>25</v>
      </c>
      <c r="K121" s="53">
        <v>496</v>
      </c>
      <c r="L121" s="54">
        <v>4337330</v>
      </c>
      <c r="M121" s="77">
        <f t="shared" si="3"/>
        <v>8744.616935483871</v>
      </c>
      <c r="N121" s="49"/>
      <c r="O121" s="10"/>
      <c r="P121" s="37"/>
    </row>
    <row r="122" spans="1:16" s="4" customFormat="1" ht="27" customHeight="1">
      <c r="A122" s="22"/>
      <c r="B122" s="55" t="s">
        <v>181</v>
      </c>
      <c r="C122" s="59">
        <v>118</v>
      </c>
      <c r="D122" s="58" t="s">
        <v>146</v>
      </c>
      <c r="E122" s="8">
        <v>40</v>
      </c>
      <c r="F122" s="8">
        <v>577</v>
      </c>
      <c r="G122" s="8">
        <v>8376924</v>
      </c>
      <c r="H122" s="67">
        <f t="shared" si="2"/>
        <v>14518.065857885615</v>
      </c>
      <c r="I122" s="31"/>
      <c r="J122" s="44">
        <v>50</v>
      </c>
      <c r="K122" s="53">
        <v>578</v>
      </c>
      <c r="L122" s="54">
        <v>9467510</v>
      </c>
      <c r="M122" s="77">
        <f t="shared" si="3"/>
        <v>16379.775086505191</v>
      </c>
      <c r="N122" s="49"/>
      <c r="O122" s="10"/>
      <c r="P122" s="37"/>
    </row>
    <row r="123" spans="1:16" s="4" customFormat="1" ht="27" customHeight="1">
      <c r="A123" s="22"/>
      <c r="B123" s="55" t="s">
        <v>181</v>
      </c>
      <c r="C123" s="59">
        <v>119</v>
      </c>
      <c r="D123" s="58" t="s">
        <v>147</v>
      </c>
      <c r="E123" s="8">
        <v>25</v>
      </c>
      <c r="F123" s="8">
        <v>456</v>
      </c>
      <c r="G123" s="8">
        <v>10374980</v>
      </c>
      <c r="H123" s="67">
        <f t="shared" si="2"/>
        <v>22752.14912280702</v>
      </c>
      <c r="I123" s="31"/>
      <c r="J123" s="44">
        <v>35</v>
      </c>
      <c r="K123" s="53">
        <v>456</v>
      </c>
      <c r="L123" s="54">
        <v>10938289</v>
      </c>
      <c r="M123" s="77">
        <f t="shared" si="3"/>
        <v>23987.47587719298</v>
      </c>
      <c r="N123" s="49"/>
      <c r="O123" s="10"/>
      <c r="P123" s="37"/>
    </row>
    <row r="124" spans="1:16" s="4" customFormat="1" ht="27" customHeight="1">
      <c r="A124" s="22"/>
      <c r="B124" s="55" t="s">
        <v>181</v>
      </c>
      <c r="C124" s="59">
        <v>120</v>
      </c>
      <c r="D124" s="58" t="s">
        <v>148</v>
      </c>
      <c r="E124" s="8">
        <v>34</v>
      </c>
      <c r="F124" s="8">
        <v>378</v>
      </c>
      <c r="G124" s="8">
        <v>5953878</v>
      </c>
      <c r="H124" s="67">
        <f t="shared" si="2"/>
        <v>15751</v>
      </c>
      <c r="I124" s="31"/>
      <c r="J124" s="44">
        <v>34</v>
      </c>
      <c r="K124" s="53">
        <v>388</v>
      </c>
      <c r="L124" s="54">
        <v>5888831</v>
      </c>
      <c r="M124" s="77">
        <f t="shared" si="3"/>
        <v>15177.399484536083</v>
      </c>
      <c r="N124" s="49"/>
      <c r="O124" s="10"/>
      <c r="P124" s="37"/>
    </row>
    <row r="125" spans="1:16" s="4" customFormat="1" ht="27" customHeight="1">
      <c r="A125" s="22"/>
      <c r="B125" s="55" t="s">
        <v>181</v>
      </c>
      <c r="C125" s="59">
        <v>121</v>
      </c>
      <c r="D125" s="58" t="s">
        <v>149</v>
      </c>
      <c r="E125" s="8">
        <v>40</v>
      </c>
      <c r="F125" s="8">
        <v>454</v>
      </c>
      <c r="G125" s="8">
        <v>2625483</v>
      </c>
      <c r="H125" s="67">
        <f t="shared" si="2"/>
        <v>5783.002202643172</v>
      </c>
      <c r="I125" s="31"/>
      <c r="J125" s="44">
        <v>50</v>
      </c>
      <c r="K125" s="53">
        <v>456</v>
      </c>
      <c r="L125" s="54">
        <v>3075688</v>
      </c>
      <c r="M125" s="77">
        <f t="shared" si="3"/>
        <v>6744.929824561404</v>
      </c>
      <c r="N125" s="49"/>
      <c r="O125" s="10"/>
      <c r="P125" s="37"/>
    </row>
    <row r="126" spans="1:16" s="4" customFormat="1" ht="27" customHeight="1">
      <c r="A126" s="22"/>
      <c r="B126" s="55" t="s">
        <v>181</v>
      </c>
      <c r="C126" s="59">
        <v>122</v>
      </c>
      <c r="D126" s="58" t="s">
        <v>150</v>
      </c>
      <c r="E126" s="8">
        <v>30</v>
      </c>
      <c r="F126" s="8">
        <v>382</v>
      </c>
      <c r="G126" s="8">
        <v>4004100</v>
      </c>
      <c r="H126" s="67">
        <f t="shared" si="2"/>
        <v>10481.93717277487</v>
      </c>
      <c r="I126" s="31"/>
      <c r="J126" s="44">
        <v>30</v>
      </c>
      <c r="K126" s="53">
        <v>427</v>
      </c>
      <c r="L126" s="54">
        <v>5164260</v>
      </c>
      <c r="M126" s="77">
        <f t="shared" si="3"/>
        <v>12094.285714285714</v>
      </c>
      <c r="N126" s="49"/>
      <c r="O126" s="10"/>
      <c r="P126" s="37"/>
    </row>
    <row r="127" spans="1:16" s="4" customFormat="1" ht="27" customHeight="1">
      <c r="A127" s="22"/>
      <c r="B127" s="55" t="s">
        <v>181</v>
      </c>
      <c r="C127" s="59">
        <v>123</v>
      </c>
      <c r="D127" s="58" t="s">
        <v>151</v>
      </c>
      <c r="E127" s="8">
        <v>40</v>
      </c>
      <c r="F127" s="8">
        <v>447</v>
      </c>
      <c r="G127" s="8">
        <v>2942731</v>
      </c>
      <c r="H127" s="67">
        <f t="shared" si="2"/>
        <v>6583.290827740492</v>
      </c>
      <c r="I127" s="31"/>
      <c r="J127" s="44">
        <v>40</v>
      </c>
      <c r="K127" s="53">
        <v>504</v>
      </c>
      <c r="L127" s="54">
        <v>2070092</v>
      </c>
      <c r="M127" s="77">
        <f t="shared" si="3"/>
        <v>4107.325396825397</v>
      </c>
      <c r="N127" s="49"/>
      <c r="O127" s="10"/>
      <c r="P127" s="37"/>
    </row>
    <row r="128" spans="1:16" s="4" customFormat="1" ht="27" customHeight="1">
      <c r="A128" s="22"/>
      <c r="B128" s="55" t="s">
        <v>181</v>
      </c>
      <c r="C128" s="59">
        <v>124</v>
      </c>
      <c r="D128" s="58" t="s">
        <v>152</v>
      </c>
      <c r="E128" s="8">
        <v>14</v>
      </c>
      <c r="F128" s="8">
        <v>215</v>
      </c>
      <c r="G128" s="8">
        <v>2759160</v>
      </c>
      <c r="H128" s="67">
        <f t="shared" si="2"/>
        <v>12833.302325581395</v>
      </c>
      <c r="I128" s="31"/>
      <c r="J128" s="44">
        <v>20</v>
      </c>
      <c r="K128" s="53">
        <v>204</v>
      </c>
      <c r="L128" s="54">
        <v>2698674</v>
      </c>
      <c r="M128" s="77">
        <f t="shared" si="3"/>
        <v>13228.79411764706</v>
      </c>
      <c r="N128" s="49"/>
      <c r="O128" s="10"/>
      <c r="P128" s="37"/>
    </row>
    <row r="129" spans="1:16" s="4" customFormat="1" ht="27" customHeight="1">
      <c r="A129" s="22"/>
      <c r="B129" s="55" t="s">
        <v>181</v>
      </c>
      <c r="C129" s="59">
        <v>125</v>
      </c>
      <c r="D129" s="58" t="s">
        <v>153</v>
      </c>
      <c r="E129" s="8">
        <v>24</v>
      </c>
      <c r="F129" s="8">
        <v>288</v>
      </c>
      <c r="G129" s="8">
        <v>2991291</v>
      </c>
      <c r="H129" s="67">
        <f t="shared" si="2"/>
        <v>10386.427083333334</v>
      </c>
      <c r="I129" s="31"/>
      <c r="J129" s="44">
        <v>24</v>
      </c>
      <c r="K129" s="53">
        <v>278</v>
      </c>
      <c r="L129" s="54">
        <v>3252313</v>
      </c>
      <c r="M129" s="77">
        <f t="shared" si="3"/>
        <v>11698.96762589928</v>
      </c>
      <c r="N129" s="49"/>
      <c r="O129" s="10"/>
      <c r="P129" s="37"/>
    </row>
    <row r="130" spans="1:16" s="4" customFormat="1" ht="27" customHeight="1">
      <c r="A130" s="22"/>
      <c r="B130" s="55" t="s">
        <v>181</v>
      </c>
      <c r="C130" s="59">
        <v>126</v>
      </c>
      <c r="D130" s="66" t="s">
        <v>154</v>
      </c>
      <c r="E130" s="8">
        <v>25</v>
      </c>
      <c r="F130" s="8">
        <v>276</v>
      </c>
      <c r="G130" s="8">
        <v>4540825</v>
      </c>
      <c r="H130" s="67">
        <f t="shared" si="2"/>
        <v>16452.264492753624</v>
      </c>
      <c r="I130" s="31"/>
      <c r="J130" s="44">
        <v>25</v>
      </c>
      <c r="K130" s="53">
        <v>260</v>
      </c>
      <c r="L130" s="54">
        <v>5252000</v>
      </c>
      <c r="M130" s="77">
        <f t="shared" si="3"/>
        <v>20200</v>
      </c>
      <c r="N130" s="49"/>
      <c r="O130" s="10"/>
      <c r="P130" s="37"/>
    </row>
    <row r="131" spans="1:16" s="4" customFormat="1" ht="27" customHeight="1">
      <c r="A131" s="22"/>
      <c r="B131" s="55" t="s">
        <v>181</v>
      </c>
      <c r="C131" s="59">
        <v>127</v>
      </c>
      <c r="D131" s="64" t="s">
        <v>155</v>
      </c>
      <c r="E131" s="8">
        <v>60</v>
      </c>
      <c r="F131" s="8">
        <v>788</v>
      </c>
      <c r="G131" s="8">
        <v>8075963</v>
      </c>
      <c r="H131" s="67">
        <f t="shared" si="2"/>
        <v>10248.684010152285</v>
      </c>
      <c r="I131" s="31"/>
      <c r="J131" s="44">
        <v>60</v>
      </c>
      <c r="K131" s="53">
        <v>758</v>
      </c>
      <c r="L131" s="54">
        <v>8089653</v>
      </c>
      <c r="M131" s="77">
        <f t="shared" si="3"/>
        <v>10672.3654353562</v>
      </c>
      <c r="N131" s="49"/>
      <c r="O131" s="10"/>
      <c r="P131" s="37"/>
    </row>
    <row r="132" spans="1:16" s="4" customFormat="1" ht="27" customHeight="1">
      <c r="A132" s="22"/>
      <c r="B132" s="55" t="s">
        <v>181</v>
      </c>
      <c r="C132" s="59">
        <v>128</v>
      </c>
      <c r="D132" s="65" t="s">
        <v>156</v>
      </c>
      <c r="E132" s="8">
        <v>20</v>
      </c>
      <c r="F132" s="8">
        <v>183</v>
      </c>
      <c r="G132" s="8">
        <v>726898</v>
      </c>
      <c r="H132" s="67">
        <f t="shared" si="2"/>
        <v>3972.120218579235</v>
      </c>
      <c r="I132" s="31"/>
      <c r="J132" s="44">
        <v>20</v>
      </c>
      <c r="K132" s="53">
        <v>191</v>
      </c>
      <c r="L132" s="54">
        <v>1054537</v>
      </c>
      <c r="M132" s="77">
        <f t="shared" si="3"/>
        <v>5521.136125654451</v>
      </c>
      <c r="N132" s="49"/>
      <c r="O132" s="10"/>
      <c r="P132" s="37"/>
    </row>
    <row r="133" spans="1:16" s="4" customFormat="1" ht="27" customHeight="1">
      <c r="A133" s="22"/>
      <c r="B133" s="55" t="s">
        <v>181</v>
      </c>
      <c r="C133" s="59">
        <v>129</v>
      </c>
      <c r="D133" s="65" t="s">
        <v>157</v>
      </c>
      <c r="E133" s="8">
        <v>20</v>
      </c>
      <c r="F133" s="8">
        <v>28</v>
      </c>
      <c r="G133" s="8">
        <v>58290</v>
      </c>
      <c r="H133" s="67">
        <f aca="true" t="shared" si="4" ref="H133:H169">IF(AND(F133&gt;0,G133&gt;0),G133/F133,0)</f>
        <v>2081.785714285714</v>
      </c>
      <c r="I133" s="31"/>
      <c r="J133" s="44">
        <v>20</v>
      </c>
      <c r="K133" s="53">
        <v>209</v>
      </c>
      <c r="L133" s="54">
        <v>464557</v>
      </c>
      <c r="M133" s="77">
        <f aca="true" t="shared" si="5" ref="M133:M191">IF(AND(K133&gt;0,L133&gt;0),L133/K133,0)</f>
        <v>2222.7607655502393</v>
      </c>
      <c r="N133" s="49"/>
      <c r="O133" s="10"/>
      <c r="P133" s="37"/>
    </row>
    <row r="134" spans="1:16" s="4" customFormat="1" ht="27" customHeight="1">
      <c r="A134" s="22"/>
      <c r="B134" s="55" t="s">
        <v>181</v>
      </c>
      <c r="C134" s="59">
        <v>130</v>
      </c>
      <c r="D134" s="65" t="s">
        <v>158</v>
      </c>
      <c r="E134" s="8">
        <v>20</v>
      </c>
      <c r="F134" s="8">
        <v>104</v>
      </c>
      <c r="G134" s="8">
        <v>2807725</v>
      </c>
      <c r="H134" s="67">
        <f t="shared" si="4"/>
        <v>26997.35576923077</v>
      </c>
      <c r="I134" s="31"/>
      <c r="J134" s="44">
        <v>20</v>
      </c>
      <c r="K134" s="53">
        <v>178</v>
      </c>
      <c r="L134" s="54">
        <v>3564050</v>
      </c>
      <c r="M134" s="77">
        <f t="shared" si="5"/>
        <v>20022.752808988764</v>
      </c>
      <c r="N134" s="49"/>
      <c r="O134" s="10"/>
      <c r="P134" s="37"/>
    </row>
    <row r="135" spans="1:16" s="4" customFormat="1" ht="27" customHeight="1">
      <c r="A135" s="22"/>
      <c r="B135" s="55" t="s">
        <v>181</v>
      </c>
      <c r="C135" s="59">
        <v>131</v>
      </c>
      <c r="D135" s="65" t="s">
        <v>159</v>
      </c>
      <c r="E135" s="8">
        <v>12</v>
      </c>
      <c r="F135" s="8">
        <v>85</v>
      </c>
      <c r="G135" s="8">
        <v>704315</v>
      </c>
      <c r="H135" s="67">
        <f t="shared" si="4"/>
        <v>8286.058823529413</v>
      </c>
      <c r="I135" s="31"/>
      <c r="J135" s="44">
        <v>12</v>
      </c>
      <c r="K135" s="53">
        <v>161</v>
      </c>
      <c r="L135" s="54">
        <v>1503113</v>
      </c>
      <c r="M135" s="77">
        <f t="shared" si="5"/>
        <v>9336.105590062112</v>
      </c>
      <c r="N135" s="49"/>
      <c r="O135" s="10"/>
      <c r="P135" s="37"/>
    </row>
    <row r="136" spans="1:16" s="4" customFormat="1" ht="27" customHeight="1">
      <c r="A136" s="22"/>
      <c r="B136" s="55" t="s">
        <v>181</v>
      </c>
      <c r="C136" s="59">
        <v>132</v>
      </c>
      <c r="D136" s="65" t="s">
        <v>160</v>
      </c>
      <c r="E136" s="8">
        <v>20</v>
      </c>
      <c r="F136" s="8">
        <v>1</v>
      </c>
      <c r="G136" s="8">
        <v>38696</v>
      </c>
      <c r="H136" s="67">
        <f t="shared" si="4"/>
        <v>38696</v>
      </c>
      <c r="I136" s="31"/>
      <c r="J136" s="44">
        <v>20</v>
      </c>
      <c r="K136" s="53">
        <v>81</v>
      </c>
      <c r="L136" s="54">
        <v>604369</v>
      </c>
      <c r="M136" s="77">
        <f t="shared" si="5"/>
        <v>7461.3456790123455</v>
      </c>
      <c r="N136" s="49"/>
      <c r="O136" s="10"/>
      <c r="P136" s="37"/>
    </row>
    <row r="137" spans="1:16" s="4" customFormat="1" ht="27" customHeight="1">
      <c r="A137" s="22"/>
      <c r="B137" s="55" t="s">
        <v>181</v>
      </c>
      <c r="C137" s="59">
        <v>133</v>
      </c>
      <c r="D137" s="65" t="s">
        <v>161</v>
      </c>
      <c r="E137" s="8">
        <v>10</v>
      </c>
      <c r="F137" s="8">
        <v>63</v>
      </c>
      <c r="G137" s="8">
        <v>367440</v>
      </c>
      <c r="H137" s="67">
        <f t="shared" si="4"/>
        <v>5832.380952380952</v>
      </c>
      <c r="I137" s="31"/>
      <c r="J137" s="44">
        <v>10</v>
      </c>
      <c r="K137" s="53">
        <v>70</v>
      </c>
      <c r="L137" s="54">
        <v>525800</v>
      </c>
      <c r="M137" s="77">
        <f t="shared" si="5"/>
        <v>7511.428571428572</v>
      </c>
      <c r="N137" s="49"/>
      <c r="O137" s="10"/>
      <c r="P137" s="37"/>
    </row>
    <row r="138" spans="1:16" s="4" customFormat="1" ht="27" customHeight="1">
      <c r="A138" s="22"/>
      <c r="B138" s="55" t="s">
        <v>181</v>
      </c>
      <c r="C138" s="59">
        <v>134</v>
      </c>
      <c r="D138" s="65" t="s">
        <v>162</v>
      </c>
      <c r="E138" s="8">
        <v>20</v>
      </c>
      <c r="F138" s="8">
        <v>243</v>
      </c>
      <c r="G138" s="8">
        <v>1080024</v>
      </c>
      <c r="H138" s="67">
        <f t="shared" si="4"/>
        <v>4444.543209876543</v>
      </c>
      <c r="I138" s="31"/>
      <c r="J138" s="44">
        <v>20</v>
      </c>
      <c r="K138" s="53">
        <v>252</v>
      </c>
      <c r="L138" s="54">
        <v>1270436</v>
      </c>
      <c r="M138" s="77">
        <f t="shared" si="5"/>
        <v>5041.412698412699</v>
      </c>
      <c r="N138" s="49"/>
      <c r="O138" s="10"/>
      <c r="P138" s="37"/>
    </row>
    <row r="139" spans="1:16" s="4" customFormat="1" ht="27" customHeight="1">
      <c r="A139" s="22"/>
      <c r="B139" s="55" t="s">
        <v>181</v>
      </c>
      <c r="C139" s="59">
        <v>135</v>
      </c>
      <c r="D139" s="65" t="s">
        <v>163</v>
      </c>
      <c r="E139" s="8">
        <v>25</v>
      </c>
      <c r="F139" s="8">
        <v>241</v>
      </c>
      <c r="G139" s="8">
        <v>2391600</v>
      </c>
      <c r="H139" s="67">
        <f t="shared" si="4"/>
        <v>9923.651452282158</v>
      </c>
      <c r="I139" s="31"/>
      <c r="J139" s="44">
        <v>25</v>
      </c>
      <c r="K139" s="53">
        <v>241</v>
      </c>
      <c r="L139" s="54">
        <v>2434050</v>
      </c>
      <c r="M139" s="77">
        <f t="shared" si="5"/>
        <v>10099.792531120333</v>
      </c>
      <c r="N139" s="49"/>
      <c r="O139" s="10"/>
      <c r="P139" s="37"/>
    </row>
    <row r="140" spans="1:16" s="4" customFormat="1" ht="27" customHeight="1">
      <c r="A140" s="22"/>
      <c r="B140" s="55" t="s">
        <v>181</v>
      </c>
      <c r="C140" s="59">
        <v>136</v>
      </c>
      <c r="D140" s="65" t="s">
        <v>164</v>
      </c>
      <c r="E140" s="8">
        <v>20</v>
      </c>
      <c r="F140" s="8">
        <v>70</v>
      </c>
      <c r="G140" s="8">
        <v>328600</v>
      </c>
      <c r="H140" s="67">
        <f t="shared" si="4"/>
        <v>4694.285714285715</v>
      </c>
      <c r="I140" s="31"/>
      <c r="J140" s="44">
        <v>20</v>
      </c>
      <c r="K140" s="53">
        <v>136</v>
      </c>
      <c r="L140" s="54">
        <v>588600</v>
      </c>
      <c r="M140" s="77">
        <f t="shared" si="5"/>
        <v>4327.941176470588</v>
      </c>
      <c r="N140" s="49"/>
      <c r="O140" s="10"/>
      <c r="P140" s="37"/>
    </row>
    <row r="141" spans="1:16" s="4" customFormat="1" ht="27" customHeight="1">
      <c r="A141" s="22"/>
      <c r="B141" s="55" t="s">
        <v>181</v>
      </c>
      <c r="C141" s="59">
        <v>137</v>
      </c>
      <c r="D141" s="65" t="s">
        <v>165</v>
      </c>
      <c r="E141" s="8">
        <v>20</v>
      </c>
      <c r="F141" s="8">
        <v>118</v>
      </c>
      <c r="G141" s="8">
        <v>1107560</v>
      </c>
      <c r="H141" s="67">
        <f t="shared" si="4"/>
        <v>9386.101694915254</v>
      </c>
      <c r="I141" s="31"/>
      <c r="J141" s="44">
        <v>20</v>
      </c>
      <c r="K141" s="53">
        <v>229</v>
      </c>
      <c r="L141" s="54">
        <v>2729078</v>
      </c>
      <c r="M141" s="77">
        <f t="shared" si="5"/>
        <v>11917.3711790393</v>
      </c>
      <c r="N141" s="49"/>
      <c r="O141" s="10"/>
      <c r="P141" s="37"/>
    </row>
    <row r="142" spans="1:16" s="4" customFormat="1" ht="27" customHeight="1">
      <c r="A142" s="22"/>
      <c r="B142" s="55" t="s">
        <v>181</v>
      </c>
      <c r="C142" s="59">
        <v>138</v>
      </c>
      <c r="D142" s="65" t="s">
        <v>166</v>
      </c>
      <c r="E142" s="8">
        <v>14</v>
      </c>
      <c r="F142" s="8">
        <v>176</v>
      </c>
      <c r="G142" s="8">
        <v>1698280</v>
      </c>
      <c r="H142" s="67">
        <f t="shared" si="4"/>
        <v>9649.318181818182</v>
      </c>
      <c r="I142" s="31"/>
      <c r="J142" s="44">
        <v>14</v>
      </c>
      <c r="K142" s="53">
        <v>317</v>
      </c>
      <c r="L142" s="54">
        <v>4238674</v>
      </c>
      <c r="M142" s="77">
        <f t="shared" si="5"/>
        <v>13371.211356466876</v>
      </c>
      <c r="N142" s="49"/>
      <c r="O142" s="10"/>
      <c r="P142" s="37"/>
    </row>
    <row r="143" spans="1:16" s="4" customFormat="1" ht="27" customHeight="1">
      <c r="A143" s="22"/>
      <c r="B143" s="55" t="s">
        <v>181</v>
      </c>
      <c r="C143" s="59">
        <v>139</v>
      </c>
      <c r="D143" s="65" t="s">
        <v>167</v>
      </c>
      <c r="E143" s="8">
        <v>20</v>
      </c>
      <c r="F143" s="8">
        <v>188</v>
      </c>
      <c r="G143" s="8">
        <v>4558650</v>
      </c>
      <c r="H143" s="67">
        <f t="shared" si="4"/>
        <v>24248.13829787234</v>
      </c>
      <c r="I143" s="31"/>
      <c r="J143" s="44">
        <v>20</v>
      </c>
      <c r="K143" s="53">
        <v>236</v>
      </c>
      <c r="L143" s="54">
        <v>5002230</v>
      </c>
      <c r="M143" s="77">
        <f t="shared" si="5"/>
        <v>21195.889830508473</v>
      </c>
      <c r="N143" s="49"/>
      <c r="O143" s="10"/>
      <c r="P143" s="37"/>
    </row>
    <row r="144" spans="1:16" s="4" customFormat="1" ht="27" customHeight="1">
      <c r="A144" s="22"/>
      <c r="B144" s="55" t="s">
        <v>181</v>
      </c>
      <c r="C144" s="59">
        <v>140</v>
      </c>
      <c r="D144" s="65" t="s">
        <v>168</v>
      </c>
      <c r="E144" s="8">
        <v>10</v>
      </c>
      <c r="F144" s="8">
        <v>71</v>
      </c>
      <c r="G144" s="8">
        <v>1025605</v>
      </c>
      <c r="H144" s="67">
        <f t="shared" si="4"/>
        <v>14445.140845070422</v>
      </c>
      <c r="I144" s="31"/>
      <c r="J144" s="44">
        <v>10</v>
      </c>
      <c r="K144" s="53">
        <v>114</v>
      </c>
      <c r="L144" s="54">
        <v>1693823</v>
      </c>
      <c r="M144" s="77">
        <f t="shared" si="5"/>
        <v>14858.09649122807</v>
      </c>
      <c r="N144" s="49"/>
      <c r="O144" s="10"/>
      <c r="P144" s="37"/>
    </row>
    <row r="145" spans="1:16" s="4" customFormat="1" ht="27" customHeight="1">
      <c r="A145" s="22"/>
      <c r="B145" s="55" t="s">
        <v>181</v>
      </c>
      <c r="C145" s="59">
        <v>141</v>
      </c>
      <c r="D145" s="65" t="s">
        <v>169</v>
      </c>
      <c r="E145" s="8">
        <v>40</v>
      </c>
      <c r="F145" s="8">
        <v>406</v>
      </c>
      <c r="G145" s="8">
        <v>2014000</v>
      </c>
      <c r="H145" s="67">
        <f t="shared" si="4"/>
        <v>4960.591133004926</v>
      </c>
      <c r="I145" s="31"/>
      <c r="J145" s="44">
        <v>40</v>
      </c>
      <c r="K145" s="53">
        <v>420</v>
      </c>
      <c r="L145" s="54">
        <v>2678450</v>
      </c>
      <c r="M145" s="77">
        <f t="shared" si="5"/>
        <v>6377.261904761905</v>
      </c>
      <c r="N145" s="49"/>
      <c r="O145" s="10"/>
      <c r="P145" s="37"/>
    </row>
    <row r="146" spans="1:16" s="4" customFormat="1" ht="27" customHeight="1">
      <c r="A146" s="22"/>
      <c r="B146" s="55" t="s">
        <v>181</v>
      </c>
      <c r="C146" s="59">
        <v>142</v>
      </c>
      <c r="D146" s="65" t="s">
        <v>170</v>
      </c>
      <c r="E146" s="8">
        <v>50</v>
      </c>
      <c r="F146" s="8">
        <v>400</v>
      </c>
      <c r="G146" s="8">
        <v>1040858</v>
      </c>
      <c r="H146" s="67">
        <f t="shared" si="4"/>
        <v>2602.145</v>
      </c>
      <c r="I146" s="31"/>
      <c r="J146" s="44">
        <v>50</v>
      </c>
      <c r="K146" s="53">
        <v>364</v>
      </c>
      <c r="L146" s="54">
        <v>1218000</v>
      </c>
      <c r="M146" s="77">
        <f t="shared" si="5"/>
        <v>3346.153846153846</v>
      </c>
      <c r="N146" s="49"/>
      <c r="O146" s="10"/>
      <c r="P146" s="37"/>
    </row>
    <row r="147" spans="1:16" s="4" customFormat="1" ht="27" customHeight="1">
      <c r="A147" s="22"/>
      <c r="B147" s="55" t="s">
        <v>181</v>
      </c>
      <c r="C147" s="59">
        <v>143</v>
      </c>
      <c r="D147" s="65" t="s">
        <v>171</v>
      </c>
      <c r="E147" s="8">
        <v>0</v>
      </c>
      <c r="F147" s="8">
        <v>0</v>
      </c>
      <c r="G147" s="8">
        <v>0</v>
      </c>
      <c r="H147" s="67">
        <f t="shared" si="4"/>
        <v>0</v>
      </c>
      <c r="I147" s="31"/>
      <c r="J147" s="44">
        <v>20</v>
      </c>
      <c r="K147" s="53">
        <v>92</v>
      </c>
      <c r="L147" s="54">
        <v>499680</v>
      </c>
      <c r="M147" s="77">
        <f t="shared" si="5"/>
        <v>5431.304347826087</v>
      </c>
      <c r="N147" s="49"/>
      <c r="O147" s="10"/>
      <c r="P147" s="37"/>
    </row>
    <row r="148" spans="1:16" s="4" customFormat="1" ht="27" customHeight="1">
      <c r="A148" s="22"/>
      <c r="B148" s="55" t="s">
        <v>181</v>
      </c>
      <c r="C148" s="59">
        <v>144</v>
      </c>
      <c r="D148" s="65" t="s">
        <v>172</v>
      </c>
      <c r="E148" s="8">
        <v>10</v>
      </c>
      <c r="F148" s="8">
        <v>132</v>
      </c>
      <c r="G148" s="8">
        <v>398924</v>
      </c>
      <c r="H148" s="67">
        <f t="shared" si="4"/>
        <v>3022.151515151515</v>
      </c>
      <c r="I148" s="31"/>
      <c r="J148" s="44">
        <v>10</v>
      </c>
      <c r="K148" s="53">
        <v>132</v>
      </c>
      <c r="L148" s="54">
        <v>563985</v>
      </c>
      <c r="M148" s="77">
        <f t="shared" si="5"/>
        <v>4272.613636363636</v>
      </c>
      <c r="N148" s="49"/>
      <c r="O148" s="10"/>
      <c r="P148" s="37"/>
    </row>
    <row r="149" spans="1:16" s="4" customFormat="1" ht="27" customHeight="1">
      <c r="A149" s="22"/>
      <c r="B149" s="55" t="s">
        <v>181</v>
      </c>
      <c r="C149" s="59">
        <v>145</v>
      </c>
      <c r="D149" s="65" t="s">
        <v>173</v>
      </c>
      <c r="E149" s="8">
        <v>20</v>
      </c>
      <c r="F149" s="8">
        <v>194</v>
      </c>
      <c r="G149" s="8">
        <v>1839626</v>
      </c>
      <c r="H149" s="67">
        <f t="shared" si="4"/>
        <v>9482.60824742268</v>
      </c>
      <c r="I149" s="31"/>
      <c r="J149" s="44">
        <v>20</v>
      </c>
      <c r="K149" s="53">
        <v>255</v>
      </c>
      <c r="L149" s="54">
        <v>2470556</v>
      </c>
      <c r="M149" s="77">
        <f t="shared" si="5"/>
        <v>9688.454901960784</v>
      </c>
      <c r="N149" s="49"/>
      <c r="O149" s="10"/>
      <c r="P149" s="37"/>
    </row>
    <row r="150" spans="1:16" s="4" customFormat="1" ht="27" customHeight="1">
      <c r="A150" s="22"/>
      <c r="B150" s="55" t="s">
        <v>181</v>
      </c>
      <c r="C150" s="59">
        <v>146</v>
      </c>
      <c r="D150" s="65" t="s">
        <v>174</v>
      </c>
      <c r="E150" s="8">
        <v>10</v>
      </c>
      <c r="F150" s="8">
        <v>14</v>
      </c>
      <c r="G150" s="8">
        <v>45500</v>
      </c>
      <c r="H150" s="67">
        <f t="shared" si="4"/>
        <v>3250</v>
      </c>
      <c r="I150" s="31"/>
      <c r="J150" s="44">
        <v>10</v>
      </c>
      <c r="K150" s="53">
        <v>108</v>
      </c>
      <c r="L150" s="54">
        <v>597500</v>
      </c>
      <c r="M150" s="77">
        <f t="shared" si="5"/>
        <v>5532.407407407408</v>
      </c>
      <c r="N150" s="49"/>
      <c r="O150" s="10"/>
      <c r="P150" s="37"/>
    </row>
    <row r="151" spans="1:16" s="4" customFormat="1" ht="27" customHeight="1">
      <c r="A151" s="22"/>
      <c r="B151" s="55" t="s">
        <v>181</v>
      </c>
      <c r="C151" s="59">
        <v>147</v>
      </c>
      <c r="D151" s="65" t="s">
        <v>175</v>
      </c>
      <c r="E151" s="8">
        <v>20</v>
      </c>
      <c r="F151" s="8">
        <v>155</v>
      </c>
      <c r="G151" s="8">
        <v>513300</v>
      </c>
      <c r="H151" s="67">
        <f t="shared" si="4"/>
        <v>3311.6129032258063</v>
      </c>
      <c r="I151" s="31"/>
      <c r="J151" s="44">
        <v>20</v>
      </c>
      <c r="K151" s="53">
        <v>209</v>
      </c>
      <c r="L151" s="54">
        <v>760800</v>
      </c>
      <c r="M151" s="77">
        <f t="shared" si="5"/>
        <v>3640.1913875598084</v>
      </c>
      <c r="N151" s="49"/>
      <c r="O151" s="10"/>
      <c r="P151" s="37"/>
    </row>
    <row r="152" spans="1:16" s="4" customFormat="1" ht="27" customHeight="1">
      <c r="A152" s="22"/>
      <c r="B152" s="55" t="s">
        <v>181</v>
      </c>
      <c r="C152" s="59">
        <v>148</v>
      </c>
      <c r="D152" s="65" t="s">
        <v>176</v>
      </c>
      <c r="E152" s="8">
        <v>20</v>
      </c>
      <c r="F152" s="8">
        <v>2</v>
      </c>
      <c r="G152" s="8">
        <v>7943</v>
      </c>
      <c r="H152" s="67">
        <f t="shared" si="4"/>
        <v>3971.5</v>
      </c>
      <c r="I152" s="31"/>
      <c r="J152" s="44">
        <v>20</v>
      </c>
      <c r="K152" s="53">
        <v>102</v>
      </c>
      <c r="L152" s="54">
        <v>449510</v>
      </c>
      <c r="M152" s="77">
        <f t="shared" si="5"/>
        <v>4406.9607843137255</v>
      </c>
      <c r="N152" s="49"/>
      <c r="O152" s="10"/>
      <c r="P152" s="37"/>
    </row>
    <row r="153" spans="1:16" s="4" customFormat="1" ht="27" customHeight="1">
      <c r="A153" s="22"/>
      <c r="B153" s="55" t="s">
        <v>181</v>
      </c>
      <c r="C153" s="59">
        <v>149</v>
      </c>
      <c r="D153" s="65" t="s">
        <v>177</v>
      </c>
      <c r="E153" s="8">
        <v>20</v>
      </c>
      <c r="F153" s="8">
        <v>110</v>
      </c>
      <c r="G153" s="8">
        <v>368866</v>
      </c>
      <c r="H153" s="67">
        <f t="shared" si="4"/>
        <v>3353.327272727273</v>
      </c>
      <c r="I153" s="31"/>
      <c r="J153" s="44">
        <v>20</v>
      </c>
      <c r="K153" s="53">
        <v>182</v>
      </c>
      <c r="L153" s="54">
        <v>368084</v>
      </c>
      <c r="M153" s="77">
        <f t="shared" si="5"/>
        <v>2022.4395604395604</v>
      </c>
      <c r="N153" s="49"/>
      <c r="O153" s="10"/>
      <c r="P153" s="37"/>
    </row>
    <row r="154" spans="1:16" s="4" customFormat="1" ht="27" customHeight="1">
      <c r="A154" s="22"/>
      <c r="B154" s="55" t="s">
        <v>181</v>
      </c>
      <c r="C154" s="59">
        <v>150</v>
      </c>
      <c r="D154" s="65" t="s">
        <v>178</v>
      </c>
      <c r="E154" s="8">
        <v>20</v>
      </c>
      <c r="F154" s="8">
        <v>217</v>
      </c>
      <c r="G154" s="8">
        <v>1138918</v>
      </c>
      <c r="H154" s="67">
        <f t="shared" si="4"/>
        <v>5248.470046082949</v>
      </c>
      <c r="I154" s="31"/>
      <c r="J154" s="44">
        <v>20</v>
      </c>
      <c r="K154" s="53">
        <v>271</v>
      </c>
      <c r="L154" s="54">
        <v>1172100</v>
      </c>
      <c r="M154" s="77">
        <f t="shared" si="5"/>
        <v>4325.092250922509</v>
      </c>
      <c r="N154" s="49"/>
      <c r="O154" s="10"/>
      <c r="P154" s="37"/>
    </row>
    <row r="155" spans="1:16" s="4" customFormat="1" ht="27" customHeight="1">
      <c r="A155" s="22"/>
      <c r="B155" s="55" t="s">
        <v>181</v>
      </c>
      <c r="C155" s="59">
        <v>151</v>
      </c>
      <c r="D155" s="65" t="s">
        <v>179</v>
      </c>
      <c r="E155" s="8">
        <v>30</v>
      </c>
      <c r="F155" s="8">
        <v>364</v>
      </c>
      <c r="G155" s="8">
        <v>2739165</v>
      </c>
      <c r="H155" s="67">
        <f t="shared" si="4"/>
        <v>7525.178571428572</v>
      </c>
      <c r="I155" s="31"/>
      <c r="J155" s="44">
        <v>0</v>
      </c>
      <c r="K155" s="53">
        <v>0</v>
      </c>
      <c r="L155" s="54">
        <v>0</v>
      </c>
      <c r="M155" s="77">
        <f t="shared" si="5"/>
        <v>0</v>
      </c>
      <c r="N155" s="49"/>
      <c r="O155" s="10" t="s">
        <v>225</v>
      </c>
      <c r="P155" s="37"/>
    </row>
    <row r="156" spans="1:16" s="4" customFormat="1" ht="27" customHeight="1">
      <c r="A156" s="22"/>
      <c r="B156" s="55" t="s">
        <v>181</v>
      </c>
      <c r="C156" s="59">
        <v>152</v>
      </c>
      <c r="D156" s="65" t="s">
        <v>180</v>
      </c>
      <c r="E156" s="8">
        <v>20</v>
      </c>
      <c r="F156" s="8">
        <v>29</v>
      </c>
      <c r="G156" s="8">
        <v>598000</v>
      </c>
      <c r="H156" s="67">
        <f t="shared" si="4"/>
        <v>20620.689655172413</v>
      </c>
      <c r="I156" s="31"/>
      <c r="J156" s="44">
        <v>20</v>
      </c>
      <c r="K156" s="46">
        <v>54</v>
      </c>
      <c r="L156" s="8">
        <v>878000</v>
      </c>
      <c r="M156" s="77">
        <f t="shared" si="5"/>
        <v>16259.25925925926</v>
      </c>
      <c r="N156" s="49"/>
      <c r="O156" s="10"/>
      <c r="P156" s="37"/>
    </row>
    <row r="157" spans="1:16" s="4" customFormat="1" ht="27" customHeight="1">
      <c r="A157" s="22"/>
      <c r="B157" s="55" t="s">
        <v>181</v>
      </c>
      <c r="C157" s="59">
        <v>153</v>
      </c>
      <c r="D157" s="58" t="s">
        <v>229</v>
      </c>
      <c r="E157" s="78">
        <v>30</v>
      </c>
      <c r="F157" s="38">
        <v>281</v>
      </c>
      <c r="G157" s="38">
        <v>2176000</v>
      </c>
      <c r="H157" s="51">
        <v>7743.772241992882</v>
      </c>
      <c r="I157" s="31"/>
      <c r="J157" s="44">
        <v>30</v>
      </c>
      <c r="K157" s="46">
        <v>298</v>
      </c>
      <c r="L157" s="8">
        <v>2460000</v>
      </c>
      <c r="M157" s="77">
        <f t="shared" si="5"/>
        <v>8255.03355704698</v>
      </c>
      <c r="N157" s="49"/>
      <c r="O157" s="10"/>
      <c r="P157" s="37"/>
    </row>
    <row r="158" spans="1:16" s="4" customFormat="1" ht="27" customHeight="1">
      <c r="A158" s="22"/>
      <c r="B158" s="55" t="s">
        <v>181</v>
      </c>
      <c r="C158" s="59">
        <v>154</v>
      </c>
      <c r="D158" s="63" t="s">
        <v>230</v>
      </c>
      <c r="E158" s="8">
        <v>20</v>
      </c>
      <c r="F158" s="8">
        <v>324</v>
      </c>
      <c r="G158" s="8">
        <v>2302042</v>
      </c>
      <c r="H158" s="9">
        <v>7105.067901234568</v>
      </c>
      <c r="I158" s="31"/>
      <c r="J158" s="44">
        <v>20</v>
      </c>
      <c r="K158" s="46">
        <v>324</v>
      </c>
      <c r="L158" s="8">
        <v>2477550</v>
      </c>
      <c r="M158" s="77">
        <f t="shared" si="5"/>
        <v>7646.759259259259</v>
      </c>
      <c r="N158" s="49"/>
      <c r="O158" s="10"/>
      <c r="P158" s="37"/>
    </row>
    <row r="159" spans="1:16" s="4" customFormat="1" ht="27" customHeight="1">
      <c r="A159" s="22"/>
      <c r="B159" s="55" t="s">
        <v>181</v>
      </c>
      <c r="C159" s="59">
        <v>155</v>
      </c>
      <c r="D159" s="71" t="s">
        <v>187</v>
      </c>
      <c r="E159" s="8"/>
      <c r="F159" s="8"/>
      <c r="G159" s="8"/>
      <c r="H159" s="67">
        <f t="shared" si="4"/>
        <v>0</v>
      </c>
      <c r="I159" s="31"/>
      <c r="J159" s="44">
        <v>40</v>
      </c>
      <c r="K159" s="46">
        <v>469</v>
      </c>
      <c r="L159" s="8">
        <v>4641573</v>
      </c>
      <c r="M159" s="77">
        <f t="shared" si="5"/>
        <v>9896.744136460555</v>
      </c>
      <c r="N159" s="49" t="s">
        <v>222</v>
      </c>
      <c r="O159" s="10"/>
      <c r="P159" s="37"/>
    </row>
    <row r="160" spans="1:16" s="4" customFormat="1" ht="27" customHeight="1">
      <c r="A160" s="22"/>
      <c r="B160" s="55" t="s">
        <v>181</v>
      </c>
      <c r="C160" s="59">
        <v>156</v>
      </c>
      <c r="D160" s="71" t="s">
        <v>207</v>
      </c>
      <c r="E160" s="8"/>
      <c r="F160" s="8"/>
      <c r="G160" s="8"/>
      <c r="H160" s="67">
        <f t="shared" si="4"/>
        <v>0</v>
      </c>
      <c r="I160" s="31"/>
      <c r="J160" s="44">
        <v>25</v>
      </c>
      <c r="K160" s="46">
        <v>375</v>
      </c>
      <c r="L160" s="8">
        <v>3597630</v>
      </c>
      <c r="M160" s="77">
        <f t="shared" si="5"/>
        <v>9593.68</v>
      </c>
      <c r="N160" s="49" t="s">
        <v>222</v>
      </c>
      <c r="O160" s="10"/>
      <c r="P160" s="37"/>
    </row>
    <row r="161" spans="1:16" s="4" customFormat="1" ht="27" customHeight="1">
      <c r="A161" s="22"/>
      <c r="B161" s="55" t="s">
        <v>181</v>
      </c>
      <c r="C161" s="59">
        <v>157</v>
      </c>
      <c r="D161" s="71" t="s">
        <v>208</v>
      </c>
      <c r="E161" s="8"/>
      <c r="F161" s="8"/>
      <c r="G161" s="8"/>
      <c r="H161" s="67">
        <f t="shared" si="4"/>
        <v>0</v>
      </c>
      <c r="I161" s="31"/>
      <c r="J161" s="44">
        <v>24</v>
      </c>
      <c r="K161" s="46">
        <v>189</v>
      </c>
      <c r="L161" s="8">
        <v>2760360</v>
      </c>
      <c r="M161" s="77">
        <f t="shared" si="5"/>
        <v>14605.079365079366</v>
      </c>
      <c r="N161" s="49" t="s">
        <v>222</v>
      </c>
      <c r="O161" s="10"/>
      <c r="P161" s="37"/>
    </row>
    <row r="162" spans="1:16" s="4" customFormat="1" ht="27" customHeight="1">
      <c r="A162" s="22"/>
      <c r="B162" s="55" t="s">
        <v>181</v>
      </c>
      <c r="C162" s="59">
        <v>158</v>
      </c>
      <c r="D162" s="71" t="s">
        <v>209</v>
      </c>
      <c r="E162" s="8"/>
      <c r="F162" s="8"/>
      <c r="G162" s="8"/>
      <c r="H162" s="67">
        <f t="shared" si="4"/>
        <v>0</v>
      </c>
      <c r="I162" s="31"/>
      <c r="J162" s="44">
        <v>20</v>
      </c>
      <c r="K162" s="46">
        <v>145</v>
      </c>
      <c r="L162" s="8">
        <v>1162710</v>
      </c>
      <c r="M162" s="77">
        <f t="shared" si="5"/>
        <v>8018.689655172414</v>
      </c>
      <c r="N162" s="49" t="s">
        <v>222</v>
      </c>
      <c r="O162" s="10"/>
      <c r="P162" s="37"/>
    </row>
    <row r="163" spans="1:16" s="4" customFormat="1" ht="27" customHeight="1">
      <c r="A163" s="22"/>
      <c r="B163" s="55" t="s">
        <v>181</v>
      </c>
      <c r="C163" s="59">
        <v>159</v>
      </c>
      <c r="D163" s="71" t="s">
        <v>210</v>
      </c>
      <c r="E163" s="8"/>
      <c r="F163" s="8"/>
      <c r="G163" s="8"/>
      <c r="H163" s="67">
        <f t="shared" si="4"/>
        <v>0</v>
      </c>
      <c r="I163" s="31"/>
      <c r="J163" s="44">
        <v>20</v>
      </c>
      <c r="K163" s="46">
        <v>234</v>
      </c>
      <c r="L163" s="8">
        <v>1224050</v>
      </c>
      <c r="M163" s="77">
        <f t="shared" si="5"/>
        <v>5230.982905982906</v>
      </c>
      <c r="N163" s="49" t="s">
        <v>222</v>
      </c>
      <c r="O163" s="10"/>
      <c r="P163" s="37"/>
    </row>
    <row r="164" spans="1:16" s="4" customFormat="1" ht="27" customHeight="1">
      <c r="A164" s="22"/>
      <c r="B164" s="55" t="s">
        <v>181</v>
      </c>
      <c r="C164" s="59">
        <v>160</v>
      </c>
      <c r="D164" s="71" t="s">
        <v>188</v>
      </c>
      <c r="E164" s="8"/>
      <c r="F164" s="8"/>
      <c r="G164" s="8"/>
      <c r="H164" s="67">
        <f t="shared" si="4"/>
        <v>0</v>
      </c>
      <c r="I164" s="31"/>
      <c r="J164" s="44">
        <v>30</v>
      </c>
      <c r="K164" s="46">
        <v>417</v>
      </c>
      <c r="L164" s="8">
        <v>7920175</v>
      </c>
      <c r="M164" s="77">
        <f t="shared" si="5"/>
        <v>18993.225419664268</v>
      </c>
      <c r="N164" s="49" t="s">
        <v>222</v>
      </c>
      <c r="O164" s="10"/>
      <c r="P164" s="37"/>
    </row>
    <row r="165" spans="1:16" s="4" customFormat="1" ht="27" customHeight="1">
      <c r="A165" s="22"/>
      <c r="B165" s="55" t="s">
        <v>181</v>
      </c>
      <c r="C165" s="59">
        <v>161</v>
      </c>
      <c r="D165" s="71" t="s">
        <v>189</v>
      </c>
      <c r="E165" s="8"/>
      <c r="F165" s="8"/>
      <c r="G165" s="8"/>
      <c r="H165" s="67">
        <f t="shared" si="4"/>
        <v>0</v>
      </c>
      <c r="I165" s="31"/>
      <c r="J165" s="44">
        <v>20</v>
      </c>
      <c r="K165" s="46">
        <v>209</v>
      </c>
      <c r="L165" s="8">
        <v>1806417</v>
      </c>
      <c r="M165" s="77">
        <f t="shared" si="5"/>
        <v>8643.143540669857</v>
      </c>
      <c r="N165" s="49" t="s">
        <v>222</v>
      </c>
      <c r="O165" s="10"/>
      <c r="P165" s="37"/>
    </row>
    <row r="166" spans="1:16" s="4" customFormat="1" ht="27" customHeight="1">
      <c r="A166" s="22"/>
      <c r="B166" s="55" t="s">
        <v>181</v>
      </c>
      <c r="C166" s="59">
        <v>162</v>
      </c>
      <c r="D166" s="71" t="s">
        <v>190</v>
      </c>
      <c r="E166" s="8"/>
      <c r="F166" s="8"/>
      <c r="G166" s="8"/>
      <c r="H166" s="67">
        <f t="shared" si="4"/>
        <v>0</v>
      </c>
      <c r="I166" s="31"/>
      <c r="J166" s="44">
        <v>20</v>
      </c>
      <c r="K166" s="46">
        <v>253</v>
      </c>
      <c r="L166" s="8">
        <v>6982758</v>
      </c>
      <c r="M166" s="77">
        <f t="shared" si="5"/>
        <v>27599.83399209486</v>
      </c>
      <c r="N166" s="49" t="s">
        <v>222</v>
      </c>
      <c r="O166" s="10"/>
      <c r="P166" s="37"/>
    </row>
    <row r="167" spans="1:16" s="4" customFormat="1" ht="27" customHeight="1">
      <c r="A167" s="22"/>
      <c r="B167" s="55" t="s">
        <v>181</v>
      </c>
      <c r="C167" s="59">
        <v>163</v>
      </c>
      <c r="D167" s="71" t="s">
        <v>191</v>
      </c>
      <c r="E167" s="8"/>
      <c r="F167" s="8"/>
      <c r="G167" s="8"/>
      <c r="H167" s="67">
        <f t="shared" si="4"/>
        <v>0</v>
      </c>
      <c r="I167" s="31"/>
      <c r="J167" s="44">
        <v>20</v>
      </c>
      <c r="K167" s="46">
        <v>209</v>
      </c>
      <c r="L167" s="8">
        <v>645500</v>
      </c>
      <c r="M167" s="77">
        <f t="shared" si="5"/>
        <v>3088.5167464114834</v>
      </c>
      <c r="N167" s="49" t="s">
        <v>222</v>
      </c>
      <c r="O167" s="10"/>
      <c r="P167" s="37"/>
    </row>
    <row r="168" spans="1:16" s="4" customFormat="1" ht="27" customHeight="1">
      <c r="A168" s="22"/>
      <c r="B168" s="55" t="s">
        <v>181</v>
      </c>
      <c r="C168" s="59">
        <v>164</v>
      </c>
      <c r="D168" s="71" t="s">
        <v>192</v>
      </c>
      <c r="E168" s="8"/>
      <c r="F168" s="8"/>
      <c r="G168" s="8"/>
      <c r="H168" s="67">
        <f t="shared" si="4"/>
        <v>0</v>
      </c>
      <c r="I168" s="31"/>
      <c r="J168" s="44">
        <v>20</v>
      </c>
      <c r="K168" s="46">
        <v>217</v>
      </c>
      <c r="L168" s="8">
        <v>982406</v>
      </c>
      <c r="M168" s="77">
        <f t="shared" si="5"/>
        <v>4527.216589861751</v>
      </c>
      <c r="N168" s="49" t="s">
        <v>222</v>
      </c>
      <c r="O168" s="10"/>
      <c r="P168" s="37"/>
    </row>
    <row r="169" spans="1:16" s="4" customFormat="1" ht="27" customHeight="1">
      <c r="A169" s="22"/>
      <c r="B169" s="55" t="s">
        <v>181</v>
      </c>
      <c r="C169" s="59">
        <v>165</v>
      </c>
      <c r="D169" s="71" t="s">
        <v>193</v>
      </c>
      <c r="E169" s="8"/>
      <c r="F169" s="8"/>
      <c r="G169" s="8"/>
      <c r="H169" s="67">
        <f t="shared" si="4"/>
        <v>0</v>
      </c>
      <c r="I169" s="31"/>
      <c r="J169" s="44">
        <v>20</v>
      </c>
      <c r="K169" s="46">
        <v>147</v>
      </c>
      <c r="L169" s="8">
        <v>1332305</v>
      </c>
      <c r="M169" s="77">
        <f t="shared" si="5"/>
        <v>9063.299319727892</v>
      </c>
      <c r="N169" s="49" t="s">
        <v>222</v>
      </c>
      <c r="O169" s="10"/>
      <c r="P169" s="37"/>
    </row>
    <row r="170" spans="1:16" s="4" customFormat="1" ht="27" customHeight="1">
      <c r="A170" s="22"/>
      <c r="B170" s="55" t="s">
        <v>181</v>
      </c>
      <c r="C170" s="59">
        <v>166</v>
      </c>
      <c r="D170" s="71" t="s">
        <v>211</v>
      </c>
      <c r="E170" s="8"/>
      <c r="F170" s="8"/>
      <c r="G170" s="8"/>
      <c r="H170" s="67">
        <f aca="true" t="shared" si="6" ref="H170:H181">IF(AND(F170&gt;0,G170&gt;0),G170/F170,0)</f>
        <v>0</v>
      </c>
      <c r="I170" s="31"/>
      <c r="J170" s="44">
        <v>20</v>
      </c>
      <c r="K170" s="46">
        <v>110</v>
      </c>
      <c r="L170" s="8">
        <v>1110620</v>
      </c>
      <c r="M170" s="77">
        <f t="shared" si="5"/>
        <v>10096.545454545454</v>
      </c>
      <c r="N170" s="49" t="s">
        <v>222</v>
      </c>
      <c r="O170" s="10"/>
      <c r="P170" s="37"/>
    </row>
    <row r="171" spans="1:16" s="4" customFormat="1" ht="27" customHeight="1">
      <c r="A171" s="22"/>
      <c r="B171" s="55" t="s">
        <v>181</v>
      </c>
      <c r="C171" s="59">
        <v>167</v>
      </c>
      <c r="D171" s="71" t="s">
        <v>212</v>
      </c>
      <c r="E171" s="8"/>
      <c r="F171" s="8"/>
      <c r="G171" s="8"/>
      <c r="H171" s="67">
        <f t="shared" si="6"/>
        <v>0</v>
      </c>
      <c r="I171" s="31"/>
      <c r="J171" s="44">
        <v>20</v>
      </c>
      <c r="K171" s="46">
        <v>154</v>
      </c>
      <c r="L171" s="8">
        <v>1631000</v>
      </c>
      <c r="M171" s="77">
        <f t="shared" si="5"/>
        <v>10590.90909090909</v>
      </c>
      <c r="N171" s="49" t="s">
        <v>222</v>
      </c>
      <c r="O171" s="10"/>
      <c r="P171" s="37"/>
    </row>
    <row r="172" spans="1:16" s="4" customFormat="1" ht="27" customHeight="1">
      <c r="A172" s="22"/>
      <c r="B172" s="55" t="s">
        <v>181</v>
      </c>
      <c r="C172" s="59">
        <v>168</v>
      </c>
      <c r="D172" s="71" t="s">
        <v>194</v>
      </c>
      <c r="E172" s="8"/>
      <c r="F172" s="8"/>
      <c r="G172" s="8"/>
      <c r="H172" s="67">
        <f t="shared" si="6"/>
        <v>0</v>
      </c>
      <c r="I172" s="31"/>
      <c r="J172" s="44">
        <v>40</v>
      </c>
      <c r="K172" s="46">
        <v>510</v>
      </c>
      <c r="L172" s="8">
        <v>9330695</v>
      </c>
      <c r="M172" s="77">
        <f t="shared" si="5"/>
        <v>18295.480392156864</v>
      </c>
      <c r="N172" s="49" t="s">
        <v>222</v>
      </c>
      <c r="O172" s="10"/>
      <c r="P172" s="37"/>
    </row>
    <row r="173" spans="1:16" s="4" customFormat="1" ht="27" customHeight="1">
      <c r="A173" s="22"/>
      <c r="B173" s="55" t="s">
        <v>181</v>
      </c>
      <c r="C173" s="59">
        <v>169</v>
      </c>
      <c r="D173" s="71" t="s">
        <v>195</v>
      </c>
      <c r="E173" s="8"/>
      <c r="F173" s="8"/>
      <c r="G173" s="8"/>
      <c r="H173" s="67">
        <f t="shared" si="6"/>
        <v>0</v>
      </c>
      <c r="I173" s="31"/>
      <c r="J173" s="44">
        <v>20</v>
      </c>
      <c r="K173" s="46">
        <v>174</v>
      </c>
      <c r="L173" s="8">
        <v>2319860</v>
      </c>
      <c r="M173" s="77">
        <f t="shared" si="5"/>
        <v>13332.528735632184</v>
      </c>
      <c r="N173" s="49" t="s">
        <v>222</v>
      </c>
      <c r="O173" s="10"/>
      <c r="P173" s="37"/>
    </row>
    <row r="174" spans="1:16" s="4" customFormat="1" ht="27" customHeight="1">
      <c r="A174" s="22"/>
      <c r="B174" s="55" t="s">
        <v>181</v>
      </c>
      <c r="C174" s="59">
        <v>170</v>
      </c>
      <c r="D174" s="71" t="s">
        <v>196</v>
      </c>
      <c r="E174" s="8"/>
      <c r="F174" s="8"/>
      <c r="G174" s="8"/>
      <c r="H174" s="67">
        <f t="shared" si="6"/>
        <v>0</v>
      </c>
      <c r="I174" s="31"/>
      <c r="J174" s="44">
        <v>14</v>
      </c>
      <c r="K174" s="46">
        <v>175</v>
      </c>
      <c r="L174" s="8">
        <v>1748052</v>
      </c>
      <c r="M174" s="77">
        <f t="shared" si="5"/>
        <v>9988.868571428571</v>
      </c>
      <c r="N174" s="49" t="s">
        <v>222</v>
      </c>
      <c r="O174" s="10"/>
      <c r="P174" s="37"/>
    </row>
    <row r="175" spans="1:16" s="4" customFormat="1" ht="27" customHeight="1">
      <c r="A175" s="22"/>
      <c r="B175" s="55" t="s">
        <v>181</v>
      </c>
      <c r="C175" s="59">
        <v>171</v>
      </c>
      <c r="D175" s="71" t="s">
        <v>213</v>
      </c>
      <c r="E175" s="8"/>
      <c r="F175" s="8"/>
      <c r="G175" s="8"/>
      <c r="H175" s="67">
        <f t="shared" si="6"/>
        <v>0</v>
      </c>
      <c r="I175" s="31"/>
      <c r="J175" s="44">
        <v>10</v>
      </c>
      <c r="K175" s="46">
        <v>100</v>
      </c>
      <c r="L175" s="8">
        <v>666597</v>
      </c>
      <c r="M175" s="77">
        <f t="shared" si="5"/>
        <v>6665.97</v>
      </c>
      <c r="N175" s="49" t="s">
        <v>222</v>
      </c>
      <c r="O175" s="10"/>
      <c r="P175" s="37"/>
    </row>
    <row r="176" spans="1:16" s="4" customFormat="1" ht="27" customHeight="1">
      <c r="A176" s="22"/>
      <c r="B176" s="55" t="s">
        <v>181</v>
      </c>
      <c r="C176" s="59">
        <v>172</v>
      </c>
      <c r="D176" s="71" t="s">
        <v>197</v>
      </c>
      <c r="E176" s="8"/>
      <c r="F176" s="8"/>
      <c r="G176" s="8"/>
      <c r="H176" s="67">
        <f t="shared" si="6"/>
        <v>0</v>
      </c>
      <c r="I176" s="31"/>
      <c r="J176" s="44">
        <v>10</v>
      </c>
      <c r="K176" s="46">
        <v>193</v>
      </c>
      <c r="L176" s="8">
        <v>1844857</v>
      </c>
      <c r="M176" s="77">
        <f t="shared" si="5"/>
        <v>9558.844559585492</v>
      </c>
      <c r="N176" s="49" t="s">
        <v>222</v>
      </c>
      <c r="O176" s="10"/>
      <c r="P176" s="37"/>
    </row>
    <row r="177" spans="1:16" s="4" customFormat="1" ht="27" customHeight="1">
      <c r="A177" s="22"/>
      <c r="B177" s="55" t="s">
        <v>181</v>
      </c>
      <c r="C177" s="59">
        <v>173</v>
      </c>
      <c r="D177" s="71" t="s">
        <v>214</v>
      </c>
      <c r="E177" s="8"/>
      <c r="F177" s="8"/>
      <c r="G177" s="8"/>
      <c r="H177" s="67">
        <f t="shared" si="6"/>
        <v>0</v>
      </c>
      <c r="I177" s="31"/>
      <c r="J177" s="44">
        <v>10</v>
      </c>
      <c r="K177" s="46">
        <v>17</v>
      </c>
      <c r="L177" s="8">
        <v>162932</v>
      </c>
      <c r="M177" s="77">
        <f t="shared" si="5"/>
        <v>9584.235294117647</v>
      </c>
      <c r="N177" s="49" t="s">
        <v>222</v>
      </c>
      <c r="O177" s="10"/>
      <c r="P177" s="37"/>
    </row>
    <row r="178" spans="1:16" s="4" customFormat="1" ht="27" customHeight="1">
      <c r="A178" s="22"/>
      <c r="B178" s="55" t="s">
        <v>181</v>
      </c>
      <c r="C178" s="59">
        <v>174</v>
      </c>
      <c r="D178" s="71" t="s">
        <v>198</v>
      </c>
      <c r="E178" s="8"/>
      <c r="F178" s="8"/>
      <c r="G178" s="8"/>
      <c r="H178" s="67">
        <f t="shared" si="6"/>
        <v>0</v>
      </c>
      <c r="I178" s="31"/>
      <c r="J178" s="44">
        <v>20</v>
      </c>
      <c r="K178" s="46">
        <v>18</v>
      </c>
      <c r="L178" s="8">
        <v>143757</v>
      </c>
      <c r="M178" s="77">
        <f t="shared" si="5"/>
        <v>7986.5</v>
      </c>
      <c r="N178" s="49" t="s">
        <v>222</v>
      </c>
      <c r="O178" s="10"/>
      <c r="P178" s="37"/>
    </row>
    <row r="179" spans="1:16" s="4" customFormat="1" ht="27" customHeight="1">
      <c r="A179" s="22"/>
      <c r="B179" s="55" t="s">
        <v>181</v>
      </c>
      <c r="C179" s="59">
        <v>175</v>
      </c>
      <c r="D179" s="71" t="s">
        <v>199</v>
      </c>
      <c r="E179" s="8"/>
      <c r="F179" s="8"/>
      <c r="G179" s="8"/>
      <c r="H179" s="67">
        <f t="shared" si="6"/>
        <v>0</v>
      </c>
      <c r="I179" s="31"/>
      <c r="J179" s="44">
        <v>20</v>
      </c>
      <c r="K179" s="46">
        <v>77</v>
      </c>
      <c r="L179" s="8">
        <v>762975</v>
      </c>
      <c r="M179" s="77">
        <f t="shared" si="5"/>
        <v>9908.766233766233</v>
      </c>
      <c r="N179" s="49" t="s">
        <v>222</v>
      </c>
      <c r="O179" s="10"/>
      <c r="P179" s="37"/>
    </row>
    <row r="180" spans="1:16" s="4" customFormat="1" ht="27" customHeight="1">
      <c r="A180" s="22"/>
      <c r="B180" s="55" t="s">
        <v>181</v>
      </c>
      <c r="C180" s="59">
        <v>176</v>
      </c>
      <c r="D180" s="71" t="s">
        <v>215</v>
      </c>
      <c r="E180" s="8"/>
      <c r="F180" s="8"/>
      <c r="G180" s="8"/>
      <c r="H180" s="67">
        <f t="shared" si="6"/>
        <v>0</v>
      </c>
      <c r="I180" s="31"/>
      <c r="J180" s="44">
        <v>20</v>
      </c>
      <c r="K180" s="46">
        <v>131</v>
      </c>
      <c r="L180" s="8">
        <v>559082.5</v>
      </c>
      <c r="M180" s="77">
        <f t="shared" si="5"/>
        <v>4267.805343511451</v>
      </c>
      <c r="N180" s="49" t="s">
        <v>222</v>
      </c>
      <c r="O180" s="10"/>
      <c r="P180" s="37"/>
    </row>
    <row r="181" spans="1:16" s="4" customFormat="1" ht="27" customHeight="1">
      <c r="A181" s="22"/>
      <c r="B181" s="55" t="s">
        <v>181</v>
      </c>
      <c r="C181" s="59">
        <v>177</v>
      </c>
      <c r="D181" s="71" t="s">
        <v>200</v>
      </c>
      <c r="E181" s="8"/>
      <c r="F181" s="8"/>
      <c r="G181" s="8"/>
      <c r="H181" s="67">
        <f t="shared" si="6"/>
        <v>0</v>
      </c>
      <c r="I181" s="31"/>
      <c r="J181" s="44">
        <v>20</v>
      </c>
      <c r="K181" s="46">
        <v>51</v>
      </c>
      <c r="L181" s="8">
        <v>538317</v>
      </c>
      <c r="M181" s="77">
        <f t="shared" si="5"/>
        <v>10555.235294117647</v>
      </c>
      <c r="N181" s="49" t="s">
        <v>222</v>
      </c>
      <c r="O181" s="10"/>
      <c r="P181" s="37"/>
    </row>
    <row r="182" spans="1:16" s="4" customFormat="1" ht="27" customHeight="1">
      <c r="A182" s="22"/>
      <c r="B182" s="55" t="s">
        <v>181</v>
      </c>
      <c r="C182" s="59">
        <v>178</v>
      </c>
      <c r="D182" s="71" t="s">
        <v>216</v>
      </c>
      <c r="E182" s="8"/>
      <c r="F182" s="8"/>
      <c r="G182" s="8"/>
      <c r="H182" s="67">
        <f aca="true" t="shared" si="7" ref="H182:H191">IF(AND(F182&gt;0,G182&gt;0),G182/F182,0)</f>
        <v>0</v>
      </c>
      <c r="I182" s="31"/>
      <c r="J182" s="44">
        <v>20</v>
      </c>
      <c r="K182" s="46">
        <v>166</v>
      </c>
      <c r="L182" s="8">
        <v>1234000</v>
      </c>
      <c r="M182" s="77">
        <f t="shared" si="5"/>
        <v>7433.734939759036</v>
      </c>
      <c r="N182" s="49" t="s">
        <v>222</v>
      </c>
      <c r="O182" s="10"/>
      <c r="P182" s="37"/>
    </row>
    <row r="183" spans="1:16" s="4" customFormat="1" ht="27" customHeight="1">
      <c r="A183" s="22"/>
      <c r="B183" s="55" t="s">
        <v>181</v>
      </c>
      <c r="C183" s="59">
        <v>179</v>
      </c>
      <c r="D183" s="71" t="s">
        <v>217</v>
      </c>
      <c r="E183" s="8"/>
      <c r="F183" s="8"/>
      <c r="G183" s="8"/>
      <c r="H183" s="67">
        <f t="shared" si="7"/>
        <v>0</v>
      </c>
      <c r="I183" s="31"/>
      <c r="J183" s="44">
        <v>25</v>
      </c>
      <c r="K183" s="46">
        <v>30</v>
      </c>
      <c r="L183" s="8">
        <v>471900</v>
      </c>
      <c r="M183" s="77">
        <f t="shared" si="5"/>
        <v>15730</v>
      </c>
      <c r="N183" s="49" t="s">
        <v>222</v>
      </c>
      <c r="O183" s="10"/>
      <c r="P183" s="37"/>
    </row>
    <row r="184" spans="1:16" s="4" customFormat="1" ht="27" customHeight="1">
      <c r="A184" s="22"/>
      <c r="B184" s="55" t="s">
        <v>181</v>
      </c>
      <c r="C184" s="59">
        <v>180</v>
      </c>
      <c r="D184" s="71" t="s">
        <v>201</v>
      </c>
      <c r="E184" s="8"/>
      <c r="F184" s="8"/>
      <c r="G184" s="8"/>
      <c r="H184" s="67">
        <f t="shared" si="7"/>
        <v>0</v>
      </c>
      <c r="I184" s="31"/>
      <c r="J184" s="44">
        <v>20</v>
      </c>
      <c r="K184" s="46">
        <v>10</v>
      </c>
      <c r="L184" s="8">
        <v>82760</v>
      </c>
      <c r="M184" s="77">
        <f t="shared" si="5"/>
        <v>8276</v>
      </c>
      <c r="N184" s="49" t="s">
        <v>222</v>
      </c>
      <c r="O184" s="10"/>
      <c r="P184" s="37"/>
    </row>
    <row r="185" spans="1:16" s="4" customFormat="1" ht="27" customHeight="1">
      <c r="A185" s="22"/>
      <c r="B185" s="55" t="s">
        <v>181</v>
      </c>
      <c r="C185" s="59">
        <v>181</v>
      </c>
      <c r="D185" s="71" t="s">
        <v>218</v>
      </c>
      <c r="E185" s="8"/>
      <c r="F185" s="8"/>
      <c r="G185" s="8"/>
      <c r="H185" s="67">
        <f t="shared" si="7"/>
        <v>0</v>
      </c>
      <c r="I185" s="31"/>
      <c r="J185" s="44">
        <v>20</v>
      </c>
      <c r="K185" s="46">
        <v>14</v>
      </c>
      <c r="L185" s="8">
        <v>21600</v>
      </c>
      <c r="M185" s="77">
        <f t="shared" si="5"/>
        <v>1542.857142857143</v>
      </c>
      <c r="N185" s="49" t="s">
        <v>222</v>
      </c>
      <c r="O185" s="10"/>
      <c r="P185" s="37"/>
    </row>
    <row r="186" spans="1:16" s="4" customFormat="1" ht="27" customHeight="1">
      <c r="A186" s="22"/>
      <c r="B186" s="55" t="s">
        <v>181</v>
      </c>
      <c r="C186" s="59">
        <v>182</v>
      </c>
      <c r="D186" s="71" t="s">
        <v>202</v>
      </c>
      <c r="E186" s="8"/>
      <c r="F186" s="8"/>
      <c r="G186" s="8"/>
      <c r="H186" s="67">
        <f t="shared" si="7"/>
        <v>0</v>
      </c>
      <c r="I186" s="31"/>
      <c r="J186" s="44">
        <v>20</v>
      </c>
      <c r="K186" s="46">
        <v>13</v>
      </c>
      <c r="L186" s="8">
        <v>91529</v>
      </c>
      <c r="M186" s="77">
        <f t="shared" si="5"/>
        <v>7040.692307692308</v>
      </c>
      <c r="N186" s="49" t="s">
        <v>222</v>
      </c>
      <c r="O186" s="10"/>
      <c r="P186" s="37"/>
    </row>
    <row r="187" spans="1:16" s="4" customFormat="1" ht="27" customHeight="1">
      <c r="A187" s="22"/>
      <c r="B187" s="55" t="s">
        <v>181</v>
      </c>
      <c r="C187" s="59">
        <v>183</v>
      </c>
      <c r="D187" s="64" t="s">
        <v>219</v>
      </c>
      <c r="E187" s="8"/>
      <c r="F187" s="8"/>
      <c r="G187" s="8"/>
      <c r="H187" s="67">
        <f t="shared" si="7"/>
        <v>0</v>
      </c>
      <c r="I187" s="31"/>
      <c r="J187" s="44">
        <v>14</v>
      </c>
      <c r="K187" s="46">
        <v>3</v>
      </c>
      <c r="L187" s="8">
        <v>5700</v>
      </c>
      <c r="M187" s="77">
        <f t="shared" si="5"/>
        <v>1900</v>
      </c>
      <c r="N187" s="49" t="s">
        <v>222</v>
      </c>
      <c r="O187" s="10"/>
      <c r="P187" s="37"/>
    </row>
    <row r="188" spans="1:16" s="4" customFormat="1" ht="27" customHeight="1">
      <c r="A188" s="22"/>
      <c r="B188" s="55" t="s">
        <v>181</v>
      </c>
      <c r="C188" s="59">
        <v>184</v>
      </c>
      <c r="D188" s="65" t="s">
        <v>231</v>
      </c>
      <c r="E188" s="8"/>
      <c r="F188" s="8"/>
      <c r="G188" s="8"/>
      <c r="H188" s="67">
        <f t="shared" si="7"/>
        <v>0</v>
      </c>
      <c r="I188" s="31"/>
      <c r="J188" s="44">
        <v>20</v>
      </c>
      <c r="K188" s="46">
        <v>60</v>
      </c>
      <c r="L188" s="8">
        <v>738975</v>
      </c>
      <c r="M188" s="77">
        <f t="shared" si="5"/>
        <v>12316.25</v>
      </c>
      <c r="N188" s="49" t="s">
        <v>222</v>
      </c>
      <c r="O188" s="10"/>
      <c r="P188" s="37"/>
    </row>
    <row r="189" spans="1:16" s="4" customFormat="1" ht="27" customHeight="1">
      <c r="A189" s="22"/>
      <c r="B189" s="55" t="s">
        <v>181</v>
      </c>
      <c r="C189" s="59">
        <v>185</v>
      </c>
      <c r="D189" s="65" t="s">
        <v>232</v>
      </c>
      <c r="E189" s="8"/>
      <c r="F189" s="8"/>
      <c r="G189" s="8"/>
      <c r="H189" s="67">
        <f t="shared" si="7"/>
        <v>0</v>
      </c>
      <c r="I189" s="31"/>
      <c r="J189" s="44">
        <v>8</v>
      </c>
      <c r="K189" s="46">
        <v>48</v>
      </c>
      <c r="L189" s="8">
        <v>216789</v>
      </c>
      <c r="M189" s="77">
        <f t="shared" si="5"/>
        <v>4516.4375</v>
      </c>
      <c r="N189" s="49" t="s">
        <v>222</v>
      </c>
      <c r="O189" s="10"/>
      <c r="P189" s="37"/>
    </row>
    <row r="190" spans="1:16" s="4" customFormat="1" ht="27" customHeight="1">
      <c r="A190" s="22"/>
      <c r="B190" s="55" t="s">
        <v>181</v>
      </c>
      <c r="C190" s="59">
        <v>186</v>
      </c>
      <c r="D190" s="65" t="s">
        <v>233</v>
      </c>
      <c r="E190" s="8"/>
      <c r="F190" s="8"/>
      <c r="G190" s="8"/>
      <c r="H190" s="67">
        <f t="shared" si="7"/>
        <v>0</v>
      </c>
      <c r="I190" s="31"/>
      <c r="J190" s="44">
        <v>20</v>
      </c>
      <c r="K190" s="46">
        <v>9</v>
      </c>
      <c r="L190" s="8">
        <v>85600</v>
      </c>
      <c r="M190" s="77">
        <f t="shared" si="5"/>
        <v>9511.111111111111</v>
      </c>
      <c r="N190" s="49" t="s">
        <v>222</v>
      </c>
      <c r="O190" s="10"/>
      <c r="P190" s="37"/>
    </row>
    <row r="191" spans="1:16" s="4" customFormat="1" ht="27" customHeight="1">
      <c r="A191" s="22"/>
      <c r="B191" s="55" t="s">
        <v>181</v>
      </c>
      <c r="C191" s="59">
        <v>187</v>
      </c>
      <c r="D191" s="65" t="s">
        <v>234</v>
      </c>
      <c r="E191" s="8"/>
      <c r="F191" s="8"/>
      <c r="G191" s="8"/>
      <c r="H191" s="67">
        <f t="shared" si="7"/>
        <v>0</v>
      </c>
      <c r="I191" s="31"/>
      <c r="J191" s="44">
        <v>10</v>
      </c>
      <c r="K191" s="46">
        <v>31</v>
      </c>
      <c r="L191" s="8">
        <v>196400</v>
      </c>
      <c r="M191" s="77">
        <f t="shared" si="5"/>
        <v>6335.4838709677415</v>
      </c>
      <c r="N191" s="49" t="s">
        <v>222</v>
      </c>
      <c r="O191" s="10"/>
      <c r="P191" s="37"/>
    </row>
    <row r="192" spans="1:16" s="4" customFormat="1" ht="27" customHeight="1">
      <c r="A192" s="22"/>
      <c r="B192" s="55" t="s">
        <v>181</v>
      </c>
      <c r="C192" s="59">
        <v>188</v>
      </c>
      <c r="D192" s="65" t="s">
        <v>235</v>
      </c>
      <c r="E192" s="8"/>
      <c r="F192" s="8"/>
      <c r="G192" s="8"/>
      <c r="H192" s="67">
        <f>IF(AND(F192&gt;0,G192&gt;0),G192/F192,0)</f>
        <v>0</v>
      </c>
      <c r="I192" s="31"/>
      <c r="J192" s="44">
        <v>10</v>
      </c>
      <c r="K192" s="46">
        <v>120</v>
      </c>
      <c r="L192" s="8">
        <v>970000</v>
      </c>
      <c r="M192" s="77">
        <f>IF(AND(K192&gt;0,L192&gt;0),L192/K192,0)</f>
        <v>8083.333333333333</v>
      </c>
      <c r="N192" s="49" t="s">
        <v>222</v>
      </c>
      <c r="O192" s="10"/>
      <c r="P192" s="37"/>
    </row>
    <row r="193" spans="1:16" s="4" customFormat="1" ht="27" customHeight="1">
      <c r="A193" s="22"/>
      <c r="B193" s="55" t="s">
        <v>181</v>
      </c>
      <c r="C193" s="59">
        <v>189</v>
      </c>
      <c r="D193" s="65" t="s">
        <v>236</v>
      </c>
      <c r="E193" s="8"/>
      <c r="F193" s="8"/>
      <c r="G193" s="8"/>
      <c r="H193" s="67">
        <f>IF(AND(F193&gt;0,G193&gt;0),G193/F193,0)</f>
        <v>0</v>
      </c>
      <c r="I193" s="31"/>
      <c r="J193" s="44">
        <v>20</v>
      </c>
      <c r="K193" s="46">
        <v>102</v>
      </c>
      <c r="L193" s="8">
        <v>532840</v>
      </c>
      <c r="M193" s="77">
        <f>IF(AND(K193&gt;0,L193&gt;0),L193/K193,0)</f>
        <v>5223.921568627451</v>
      </c>
      <c r="N193" s="49" t="s">
        <v>222</v>
      </c>
      <c r="O193" s="10"/>
      <c r="P193" s="37"/>
    </row>
    <row r="194" spans="1:16" s="4" customFormat="1" ht="27" customHeight="1">
      <c r="A194" s="22"/>
      <c r="B194" s="55"/>
      <c r="C194" s="59"/>
      <c r="D194" s="65"/>
      <c r="E194" s="8"/>
      <c r="F194" s="8"/>
      <c r="G194" s="8"/>
      <c r="H194" s="67">
        <f>IF(AND(F194&gt;0,G194&gt;0),G194/F194,0)</f>
        <v>0</v>
      </c>
      <c r="I194" s="31"/>
      <c r="J194" s="44"/>
      <c r="K194" s="46"/>
      <c r="L194" s="8"/>
      <c r="M194" s="77">
        <f>IF(AND(K194&gt;0,L194&gt;0),L194/K194,0)</f>
        <v>0</v>
      </c>
      <c r="N194" s="49" t="s">
        <v>222</v>
      </c>
      <c r="O194" s="10"/>
      <c r="P194" s="37"/>
    </row>
    <row r="195" spans="1:16" s="4" customFormat="1" ht="27" customHeight="1">
      <c r="A195" s="22"/>
      <c r="B195" s="55"/>
      <c r="C195" s="59"/>
      <c r="D195" s="65"/>
      <c r="E195" s="8"/>
      <c r="F195" s="8"/>
      <c r="G195" s="8"/>
      <c r="H195" s="67">
        <f>IF(AND(F195&gt;0,G195&gt;0),G195/F195,0)</f>
        <v>0</v>
      </c>
      <c r="I195" s="31"/>
      <c r="J195" s="44"/>
      <c r="K195" s="46"/>
      <c r="L195" s="8"/>
      <c r="M195" s="77">
        <f>IF(AND(K195&gt;0,L195&gt;0),L195/K195,0)</f>
        <v>0</v>
      </c>
      <c r="N195" s="49"/>
      <c r="O195" s="10"/>
      <c r="P195" s="37"/>
    </row>
    <row r="196" spans="1:13" s="4" customFormat="1" ht="15" customHeight="1">
      <c r="A196" s="24"/>
      <c r="D196" s="25"/>
      <c r="E196" s="26">
        <f>SUM(E5:E195)</f>
        <v>3391</v>
      </c>
      <c r="F196" s="26">
        <f>SUM(F5:F195)</f>
        <v>38341.67</v>
      </c>
      <c r="G196" s="26">
        <f>SUM(G5:G195)</f>
        <v>466371342</v>
      </c>
      <c r="H196" s="28">
        <f>IF(AND(F196&gt;0,G196&gt;0),G196/F196,0)</f>
        <v>12163.563611079016</v>
      </c>
      <c r="I196" s="32"/>
      <c r="J196" s="26">
        <f>SUM(J5:J195)</f>
        <v>4124</v>
      </c>
      <c r="K196" s="26">
        <f>SUM(K5:K195)</f>
        <v>46125</v>
      </c>
      <c r="L196" s="26">
        <f>SUM(L5:L195)</f>
        <v>591280692.5</v>
      </c>
      <c r="M196" s="28">
        <f>IF(AND(K196&gt;0,L196&gt;0),L196/K196,0)</f>
        <v>12819.093604336043</v>
      </c>
    </row>
    <row r="197" spans="1:13" s="4" customFormat="1" ht="15" customHeight="1">
      <c r="A197" s="24"/>
      <c r="D197" s="25"/>
      <c r="E197" s="26"/>
      <c r="F197" s="26"/>
      <c r="G197" s="26"/>
      <c r="H197" s="27"/>
      <c r="I197" s="29"/>
      <c r="J197" s="26"/>
      <c r="K197" s="26"/>
      <c r="L197" s="26"/>
      <c r="M197" s="27"/>
    </row>
    <row r="198" spans="1:13" s="4" customFormat="1" ht="15" customHeight="1">
      <c r="A198" s="24"/>
      <c r="C198" s="4">
        <f>COUNT(C5:C195)</f>
        <v>189</v>
      </c>
      <c r="D198" s="25"/>
      <c r="E198" s="26"/>
      <c r="F198" s="26"/>
      <c r="G198" s="26"/>
      <c r="H198" s="27"/>
      <c r="I198" s="29"/>
      <c r="J198" s="26">
        <f>COUNTA(J5:J195)</f>
        <v>189</v>
      </c>
      <c r="K198" s="26"/>
      <c r="L198" s="26"/>
      <c r="M198" s="27"/>
    </row>
    <row r="199" spans="1:13" s="4" customFormat="1" ht="15" customHeight="1">
      <c r="A199" s="24"/>
      <c r="D199" s="25"/>
      <c r="E199" s="26"/>
      <c r="F199" s="26"/>
      <c r="G199" s="26"/>
      <c r="H199" s="27"/>
      <c r="I199" s="29"/>
      <c r="J199" s="26"/>
      <c r="K199" s="26"/>
      <c r="L199" s="26"/>
      <c r="M199" s="27"/>
    </row>
    <row r="200" spans="1:13" s="4" customFormat="1" ht="15" customHeight="1">
      <c r="A200" s="24"/>
      <c r="D200" s="25"/>
      <c r="E200" s="26"/>
      <c r="F200" s="26"/>
      <c r="G200" s="26"/>
      <c r="H200" s="27"/>
      <c r="I200" s="29"/>
      <c r="J200" s="26"/>
      <c r="K200" s="26"/>
      <c r="L200" s="26"/>
      <c r="M200" s="27"/>
    </row>
    <row r="201" spans="1:13" s="4" customFormat="1" ht="15" customHeight="1">
      <c r="A201" s="24"/>
      <c r="D201" s="25"/>
      <c r="E201" s="26"/>
      <c r="F201" s="26"/>
      <c r="G201" s="26"/>
      <c r="H201" s="27"/>
      <c r="I201" s="29"/>
      <c r="J201" s="26"/>
      <c r="K201" s="26"/>
      <c r="L201" s="26"/>
      <c r="M201" s="27"/>
    </row>
    <row r="202" spans="1:13" s="4" customFormat="1" ht="15" customHeight="1">
      <c r="A202" s="24"/>
      <c r="D202" s="25"/>
      <c r="E202" s="26"/>
      <c r="F202" s="26"/>
      <c r="G202" s="26"/>
      <c r="H202" s="27"/>
      <c r="I202" s="29"/>
      <c r="J202" s="26"/>
      <c r="K202" s="26"/>
      <c r="L202" s="26"/>
      <c r="M202" s="27"/>
    </row>
    <row r="203" spans="1:13" s="4" customFormat="1" ht="15" customHeight="1">
      <c r="A203" s="24"/>
      <c r="D203" s="25"/>
      <c r="E203" s="26"/>
      <c r="F203" s="26"/>
      <c r="G203" s="26"/>
      <c r="H203" s="27"/>
      <c r="I203" s="29"/>
      <c r="J203" s="26"/>
      <c r="K203" s="26"/>
      <c r="L203" s="26"/>
      <c r="M203" s="27"/>
    </row>
    <row r="204" spans="1:13" s="4" customFormat="1" ht="15" customHeight="1">
      <c r="A204" s="24"/>
      <c r="D204" s="25"/>
      <c r="E204" s="26"/>
      <c r="F204" s="26"/>
      <c r="G204" s="26"/>
      <c r="H204" s="27"/>
      <c r="I204" s="29"/>
      <c r="J204" s="26"/>
      <c r="K204" s="26"/>
      <c r="L204" s="26"/>
      <c r="M204" s="27"/>
    </row>
    <row r="205" spans="1:13" s="4" customFormat="1" ht="15" customHeight="1">
      <c r="A205" s="24"/>
      <c r="D205" s="25"/>
      <c r="E205" s="26"/>
      <c r="F205" s="26"/>
      <c r="G205" s="26"/>
      <c r="H205" s="27"/>
      <c r="I205" s="29"/>
      <c r="J205" s="26"/>
      <c r="K205" s="26"/>
      <c r="L205" s="26"/>
      <c r="M205" s="27"/>
    </row>
    <row r="206" spans="1:13" s="4" customFormat="1" ht="15" customHeight="1">
      <c r="A206" s="24"/>
      <c r="D206" s="25"/>
      <c r="E206" s="26"/>
      <c r="F206" s="26"/>
      <c r="G206" s="26"/>
      <c r="H206" s="27"/>
      <c r="I206" s="29"/>
      <c r="J206" s="26"/>
      <c r="K206" s="26"/>
      <c r="L206" s="26"/>
      <c r="M206" s="27"/>
    </row>
    <row r="207" spans="1:13" s="4" customFormat="1" ht="15" customHeight="1">
      <c r="A207" s="24"/>
      <c r="D207" s="25"/>
      <c r="E207" s="26"/>
      <c r="F207" s="26"/>
      <c r="G207" s="26"/>
      <c r="H207" s="27"/>
      <c r="I207" s="29"/>
      <c r="J207" s="26"/>
      <c r="K207" s="26"/>
      <c r="L207" s="26"/>
      <c r="M207" s="27"/>
    </row>
    <row r="208" spans="1:13" s="4" customFormat="1" ht="15" customHeight="1">
      <c r="A208" s="24"/>
      <c r="D208" s="25"/>
      <c r="E208" s="26"/>
      <c r="F208" s="26"/>
      <c r="G208" s="26"/>
      <c r="H208" s="27"/>
      <c r="I208" s="29"/>
      <c r="J208" s="26"/>
      <c r="K208" s="26"/>
      <c r="L208" s="26"/>
      <c r="M208" s="27"/>
    </row>
    <row r="209" spans="1:13" s="4" customFormat="1" ht="15" customHeight="1">
      <c r="A209" s="24"/>
      <c r="D209" s="25"/>
      <c r="E209" s="26"/>
      <c r="F209" s="26"/>
      <c r="G209" s="26"/>
      <c r="H209" s="27"/>
      <c r="I209" s="29"/>
      <c r="J209" s="26"/>
      <c r="K209" s="26"/>
      <c r="L209" s="26"/>
      <c r="M209" s="27"/>
    </row>
    <row r="210" spans="1:13" s="4" customFormat="1" ht="15" customHeight="1">
      <c r="A210" s="24"/>
      <c r="D210" s="25"/>
      <c r="E210" s="26"/>
      <c r="F210" s="26"/>
      <c r="G210" s="26"/>
      <c r="H210" s="27"/>
      <c r="I210" s="29"/>
      <c r="J210" s="26"/>
      <c r="K210" s="26"/>
      <c r="L210" s="26"/>
      <c r="M210" s="27"/>
    </row>
    <row r="211" spans="1:13" s="4" customFormat="1" ht="15" customHeight="1">
      <c r="A211" s="24"/>
      <c r="D211" s="25"/>
      <c r="E211" s="26"/>
      <c r="F211" s="26"/>
      <c r="G211" s="26"/>
      <c r="H211" s="27"/>
      <c r="I211" s="29"/>
      <c r="J211" s="26"/>
      <c r="K211" s="26"/>
      <c r="L211" s="26"/>
      <c r="M211" s="27"/>
    </row>
    <row r="212" spans="1:13" s="4" customFormat="1" ht="15" customHeight="1">
      <c r="A212" s="24"/>
      <c r="D212" s="25"/>
      <c r="E212" s="26"/>
      <c r="F212" s="26"/>
      <c r="G212" s="26"/>
      <c r="H212" s="27"/>
      <c r="I212" s="29"/>
      <c r="J212" s="26"/>
      <c r="K212" s="26"/>
      <c r="L212" s="26"/>
      <c r="M212" s="27"/>
    </row>
    <row r="213" spans="1:13" s="4" customFormat="1" ht="15" customHeight="1">
      <c r="A213" s="24"/>
      <c r="D213" s="25"/>
      <c r="E213" s="26"/>
      <c r="F213" s="26"/>
      <c r="G213" s="26"/>
      <c r="H213" s="27"/>
      <c r="I213" s="29"/>
      <c r="J213" s="26"/>
      <c r="K213" s="26"/>
      <c r="L213" s="26"/>
      <c r="M213" s="27"/>
    </row>
    <row r="214" spans="1:13" s="4" customFormat="1" ht="15" customHeight="1">
      <c r="A214" s="24"/>
      <c r="D214" s="25"/>
      <c r="E214" s="26"/>
      <c r="F214" s="26"/>
      <c r="G214" s="26"/>
      <c r="H214" s="27"/>
      <c r="I214" s="29"/>
      <c r="J214" s="26"/>
      <c r="K214" s="26"/>
      <c r="L214" s="26"/>
      <c r="M214" s="27"/>
    </row>
    <row r="215" spans="1:13" s="4" customFormat="1" ht="15" customHeight="1">
      <c r="A215" s="24"/>
      <c r="D215" s="25"/>
      <c r="E215" s="26"/>
      <c r="F215" s="26"/>
      <c r="G215" s="26"/>
      <c r="H215" s="27"/>
      <c r="I215" s="29"/>
      <c r="J215" s="26"/>
      <c r="K215" s="26"/>
      <c r="L215" s="26"/>
      <c r="M215" s="27"/>
    </row>
    <row r="216" spans="1:13" s="4" customFormat="1" ht="15" customHeight="1">
      <c r="A216" s="24"/>
      <c r="D216" s="25"/>
      <c r="E216" s="26"/>
      <c r="F216" s="26"/>
      <c r="G216" s="26"/>
      <c r="H216" s="27"/>
      <c r="I216" s="29"/>
      <c r="J216" s="26"/>
      <c r="K216" s="26"/>
      <c r="L216" s="26"/>
      <c r="M216" s="27"/>
    </row>
    <row r="217" spans="1:13" s="4" customFormat="1" ht="15" customHeight="1">
      <c r="A217" s="24"/>
      <c r="D217" s="25"/>
      <c r="E217" s="26"/>
      <c r="F217" s="26"/>
      <c r="G217" s="26"/>
      <c r="H217" s="27"/>
      <c r="I217" s="29"/>
      <c r="J217" s="26"/>
      <c r="K217" s="26"/>
      <c r="L217" s="26"/>
      <c r="M217" s="27"/>
    </row>
    <row r="218" spans="1:13" s="4" customFormat="1" ht="15" customHeight="1">
      <c r="A218" s="24"/>
      <c r="D218" s="25"/>
      <c r="E218" s="26"/>
      <c r="F218" s="26"/>
      <c r="G218" s="26"/>
      <c r="H218" s="27"/>
      <c r="I218" s="29"/>
      <c r="J218" s="26"/>
      <c r="K218" s="26"/>
      <c r="L218" s="26"/>
      <c r="M218" s="27"/>
    </row>
    <row r="219" spans="1:13" s="4" customFormat="1" ht="15" customHeight="1">
      <c r="A219" s="24"/>
      <c r="D219" s="25"/>
      <c r="E219" s="26"/>
      <c r="F219" s="26"/>
      <c r="G219" s="26"/>
      <c r="H219" s="27"/>
      <c r="I219" s="29"/>
      <c r="J219" s="26"/>
      <c r="K219" s="26"/>
      <c r="L219" s="26"/>
      <c r="M219" s="27"/>
    </row>
    <row r="220" spans="1:13" s="4" customFormat="1" ht="15" customHeight="1">
      <c r="A220" s="24"/>
      <c r="D220" s="25"/>
      <c r="E220" s="26"/>
      <c r="F220" s="26"/>
      <c r="G220" s="26"/>
      <c r="H220" s="27"/>
      <c r="I220" s="29"/>
      <c r="J220" s="26"/>
      <c r="K220" s="26"/>
      <c r="L220" s="26"/>
      <c r="M220" s="27"/>
    </row>
    <row r="221" spans="1:13" s="4" customFormat="1" ht="15" customHeight="1">
      <c r="A221" s="24"/>
      <c r="D221" s="25"/>
      <c r="E221" s="26"/>
      <c r="F221" s="26"/>
      <c r="G221" s="26"/>
      <c r="H221" s="27"/>
      <c r="I221" s="29"/>
      <c r="J221" s="26"/>
      <c r="K221" s="26"/>
      <c r="L221" s="26"/>
      <c r="M221" s="27"/>
    </row>
    <row r="222" spans="1:13" s="4" customFormat="1" ht="15" customHeight="1">
      <c r="A222" s="24"/>
      <c r="D222" s="25"/>
      <c r="E222" s="26"/>
      <c r="F222" s="26"/>
      <c r="G222" s="26"/>
      <c r="H222" s="27"/>
      <c r="I222" s="29"/>
      <c r="J222" s="26"/>
      <c r="K222" s="26"/>
      <c r="L222" s="26"/>
      <c r="M222" s="27"/>
    </row>
    <row r="223" spans="1:13" s="4" customFormat="1" ht="15" customHeight="1">
      <c r="A223" s="24"/>
      <c r="D223" s="25"/>
      <c r="E223" s="26"/>
      <c r="F223" s="26"/>
      <c r="G223" s="26"/>
      <c r="H223" s="27"/>
      <c r="I223" s="29"/>
      <c r="J223" s="26"/>
      <c r="K223" s="26"/>
      <c r="L223" s="26"/>
      <c r="M223" s="27"/>
    </row>
    <row r="224" spans="1:13" s="4" customFormat="1" ht="15" customHeight="1">
      <c r="A224" s="24"/>
      <c r="D224" s="25"/>
      <c r="E224" s="26"/>
      <c r="F224" s="26"/>
      <c r="G224" s="26"/>
      <c r="H224" s="27"/>
      <c r="I224" s="29"/>
      <c r="J224" s="26"/>
      <c r="K224" s="26"/>
      <c r="L224" s="26"/>
      <c r="M224" s="27"/>
    </row>
    <row r="225" spans="1:13" s="4" customFormat="1" ht="15" customHeight="1">
      <c r="A225" s="24"/>
      <c r="D225" s="25"/>
      <c r="E225" s="26"/>
      <c r="F225" s="26"/>
      <c r="G225" s="26"/>
      <c r="H225" s="27"/>
      <c r="I225" s="29"/>
      <c r="J225" s="26"/>
      <c r="K225" s="26"/>
      <c r="L225" s="26"/>
      <c r="M225" s="27"/>
    </row>
    <row r="226" spans="1:13" s="4" customFormat="1" ht="15" customHeight="1">
      <c r="A226" s="24"/>
      <c r="D226" s="25"/>
      <c r="E226" s="26"/>
      <c r="F226" s="26"/>
      <c r="G226" s="26"/>
      <c r="H226" s="27"/>
      <c r="I226" s="29"/>
      <c r="J226" s="26"/>
      <c r="K226" s="26"/>
      <c r="L226" s="26"/>
      <c r="M226" s="27"/>
    </row>
    <row r="227" spans="1:13" s="4" customFormat="1" ht="15" customHeight="1">
      <c r="A227" s="24"/>
      <c r="D227" s="25"/>
      <c r="E227" s="26"/>
      <c r="F227" s="26"/>
      <c r="G227" s="26"/>
      <c r="H227" s="27"/>
      <c r="I227" s="29"/>
      <c r="J227" s="26"/>
      <c r="K227" s="26"/>
      <c r="L227" s="26"/>
      <c r="M227" s="27"/>
    </row>
    <row r="228" spans="1:13" s="4" customFormat="1" ht="15" customHeight="1">
      <c r="A228" s="24"/>
      <c r="D228" s="25"/>
      <c r="E228" s="26"/>
      <c r="F228" s="26"/>
      <c r="G228" s="26"/>
      <c r="H228" s="27"/>
      <c r="I228" s="29"/>
      <c r="J228" s="26"/>
      <c r="K228" s="26"/>
      <c r="L228" s="26"/>
      <c r="M228" s="27"/>
    </row>
    <row r="229" spans="1:13" s="4" customFormat="1" ht="15" customHeight="1">
      <c r="A229" s="24"/>
      <c r="D229" s="25"/>
      <c r="E229" s="26"/>
      <c r="F229" s="26"/>
      <c r="G229" s="26"/>
      <c r="H229" s="27"/>
      <c r="I229" s="29"/>
      <c r="J229" s="26"/>
      <c r="K229" s="26"/>
      <c r="L229" s="26"/>
      <c r="M229" s="27"/>
    </row>
    <row r="230" spans="1:13" s="4" customFormat="1" ht="15" customHeight="1">
      <c r="A230" s="24"/>
      <c r="D230" s="25"/>
      <c r="E230" s="26"/>
      <c r="F230" s="26"/>
      <c r="G230" s="26"/>
      <c r="H230" s="27"/>
      <c r="I230" s="29"/>
      <c r="J230" s="26"/>
      <c r="K230" s="26"/>
      <c r="L230" s="26"/>
      <c r="M230" s="27"/>
    </row>
    <row r="231" spans="1:13" s="4" customFormat="1" ht="15" customHeight="1">
      <c r="A231" s="24"/>
      <c r="D231" s="25"/>
      <c r="E231" s="26"/>
      <c r="F231" s="26"/>
      <c r="G231" s="26"/>
      <c r="H231" s="27"/>
      <c r="I231" s="29"/>
      <c r="J231" s="26"/>
      <c r="K231" s="26"/>
      <c r="L231" s="26"/>
      <c r="M231" s="27"/>
    </row>
    <row r="232" spans="1:13" s="4" customFormat="1" ht="15" customHeight="1">
      <c r="A232" s="24"/>
      <c r="D232" s="25"/>
      <c r="E232" s="26"/>
      <c r="F232" s="26"/>
      <c r="G232" s="26"/>
      <c r="H232" s="27"/>
      <c r="I232" s="29"/>
      <c r="J232" s="26"/>
      <c r="K232" s="26"/>
      <c r="L232" s="26"/>
      <c r="M232" s="27"/>
    </row>
    <row r="233" spans="1:13" s="4" customFormat="1" ht="15" customHeight="1">
      <c r="A233" s="24"/>
      <c r="D233" s="25"/>
      <c r="E233" s="26"/>
      <c r="F233" s="26"/>
      <c r="G233" s="26"/>
      <c r="H233" s="27"/>
      <c r="I233" s="29"/>
      <c r="J233" s="26"/>
      <c r="K233" s="26"/>
      <c r="L233" s="26"/>
      <c r="M233" s="27"/>
    </row>
    <row r="234" spans="1:13" s="4" customFormat="1" ht="15" customHeight="1">
      <c r="A234" s="24"/>
      <c r="D234" s="25"/>
      <c r="E234" s="26"/>
      <c r="F234" s="26"/>
      <c r="G234" s="26"/>
      <c r="H234" s="27"/>
      <c r="I234" s="29"/>
      <c r="J234" s="26"/>
      <c r="K234" s="26"/>
      <c r="L234" s="26"/>
      <c r="M234" s="27"/>
    </row>
    <row r="235" spans="1:13" s="4" customFormat="1" ht="15" customHeight="1">
      <c r="A235" s="24"/>
      <c r="D235" s="25"/>
      <c r="E235" s="26"/>
      <c r="F235" s="26"/>
      <c r="G235" s="26"/>
      <c r="H235" s="27"/>
      <c r="I235" s="29"/>
      <c r="J235" s="26"/>
      <c r="K235" s="26"/>
      <c r="L235" s="26"/>
      <c r="M235" s="27"/>
    </row>
    <row r="236" spans="1:13" s="4" customFormat="1" ht="15" customHeight="1">
      <c r="A236" s="24"/>
      <c r="D236" s="25"/>
      <c r="E236" s="26"/>
      <c r="F236" s="26"/>
      <c r="G236" s="26"/>
      <c r="H236" s="27"/>
      <c r="I236" s="29"/>
      <c r="J236" s="26"/>
      <c r="K236" s="26"/>
      <c r="L236" s="26"/>
      <c r="M236" s="27"/>
    </row>
    <row r="237" spans="1:13" s="4" customFormat="1" ht="15" customHeight="1">
      <c r="A237" s="24"/>
      <c r="D237" s="25"/>
      <c r="E237" s="26"/>
      <c r="F237" s="26"/>
      <c r="G237" s="26"/>
      <c r="H237" s="27"/>
      <c r="I237" s="29"/>
      <c r="J237" s="26"/>
      <c r="K237" s="26"/>
      <c r="L237" s="26"/>
      <c r="M237" s="27"/>
    </row>
    <row r="238" spans="1:13" s="4" customFormat="1" ht="15" customHeight="1">
      <c r="A238" s="24"/>
      <c r="D238" s="25"/>
      <c r="E238" s="26"/>
      <c r="F238" s="26"/>
      <c r="G238" s="26"/>
      <c r="H238" s="27"/>
      <c r="I238" s="29"/>
      <c r="J238" s="26"/>
      <c r="K238" s="26"/>
      <c r="L238" s="26"/>
      <c r="M238" s="27"/>
    </row>
    <row r="239" spans="1:13" s="4" customFormat="1" ht="15" customHeight="1">
      <c r="A239" s="24"/>
      <c r="D239" s="25"/>
      <c r="E239" s="26"/>
      <c r="F239" s="26"/>
      <c r="G239" s="26"/>
      <c r="H239" s="27"/>
      <c r="I239" s="29"/>
      <c r="J239" s="26"/>
      <c r="K239" s="26"/>
      <c r="L239" s="26"/>
      <c r="M239" s="27"/>
    </row>
    <row r="240" spans="1:13" s="4" customFormat="1" ht="15" customHeight="1">
      <c r="A240" s="24"/>
      <c r="D240" s="25"/>
      <c r="E240" s="26"/>
      <c r="F240" s="26"/>
      <c r="G240" s="26"/>
      <c r="H240" s="27"/>
      <c r="I240" s="29"/>
      <c r="J240" s="26"/>
      <c r="K240" s="26"/>
      <c r="L240" s="26"/>
      <c r="M240" s="27"/>
    </row>
    <row r="241" spans="1:13" s="4" customFormat="1" ht="15" customHeight="1">
      <c r="A241" s="24"/>
      <c r="D241" s="25"/>
      <c r="E241" s="26"/>
      <c r="F241" s="26"/>
      <c r="G241" s="26"/>
      <c r="H241" s="27"/>
      <c r="I241" s="29"/>
      <c r="J241" s="26"/>
      <c r="K241" s="26"/>
      <c r="L241" s="26"/>
      <c r="M241" s="27"/>
    </row>
    <row r="242" spans="1:13" s="4" customFormat="1" ht="15" customHeight="1">
      <c r="A242" s="24"/>
      <c r="D242" s="25"/>
      <c r="E242" s="26"/>
      <c r="F242" s="26"/>
      <c r="G242" s="26"/>
      <c r="H242" s="27"/>
      <c r="I242" s="29"/>
      <c r="J242" s="26"/>
      <c r="K242" s="26"/>
      <c r="L242" s="26"/>
      <c r="M242" s="27"/>
    </row>
    <row r="243" spans="1:13" s="4" customFormat="1" ht="15" customHeight="1">
      <c r="A243" s="24"/>
      <c r="D243" s="25"/>
      <c r="E243" s="26"/>
      <c r="F243" s="26"/>
      <c r="G243" s="26"/>
      <c r="H243" s="27"/>
      <c r="I243" s="29"/>
      <c r="J243" s="26"/>
      <c r="K243" s="26"/>
      <c r="L243" s="26"/>
      <c r="M243" s="27"/>
    </row>
    <row r="244" spans="1:13" s="4" customFormat="1" ht="15" customHeight="1">
      <c r="A244" s="24"/>
      <c r="D244" s="25"/>
      <c r="E244" s="26"/>
      <c r="F244" s="26"/>
      <c r="G244" s="26"/>
      <c r="H244" s="27"/>
      <c r="I244" s="29"/>
      <c r="J244" s="26"/>
      <c r="K244" s="26"/>
      <c r="L244" s="26"/>
      <c r="M244" s="27"/>
    </row>
    <row r="245" spans="1:13" s="4" customFormat="1" ht="15" customHeight="1">
      <c r="A245" s="24"/>
      <c r="D245" s="25"/>
      <c r="E245" s="26"/>
      <c r="F245" s="26"/>
      <c r="G245" s="26"/>
      <c r="H245" s="27"/>
      <c r="I245" s="29"/>
      <c r="J245" s="26"/>
      <c r="K245" s="26"/>
      <c r="L245" s="26"/>
      <c r="M245" s="27"/>
    </row>
    <row r="246" spans="1:13" s="4" customFormat="1" ht="15" customHeight="1">
      <c r="A246" s="24"/>
      <c r="D246" s="25"/>
      <c r="E246" s="26"/>
      <c r="F246" s="26"/>
      <c r="G246" s="26"/>
      <c r="H246" s="27"/>
      <c r="I246" s="29"/>
      <c r="J246" s="26"/>
      <c r="K246" s="26"/>
      <c r="L246" s="26"/>
      <c r="M246" s="27"/>
    </row>
    <row r="247" spans="1:13" s="4" customFormat="1" ht="15" customHeight="1">
      <c r="A247" s="24"/>
      <c r="D247" s="25"/>
      <c r="E247" s="26"/>
      <c r="F247" s="26"/>
      <c r="G247" s="26"/>
      <c r="H247" s="27"/>
      <c r="I247" s="29"/>
      <c r="J247" s="26"/>
      <c r="K247" s="26"/>
      <c r="L247" s="26"/>
      <c r="M247" s="27"/>
    </row>
    <row r="248" spans="1:13" s="4" customFormat="1" ht="15" customHeight="1">
      <c r="A248" s="24"/>
      <c r="D248" s="25"/>
      <c r="E248" s="26"/>
      <c r="F248" s="26"/>
      <c r="G248" s="26"/>
      <c r="H248" s="27"/>
      <c r="I248" s="29"/>
      <c r="J248" s="26"/>
      <c r="K248" s="26"/>
      <c r="L248" s="26"/>
      <c r="M248" s="27"/>
    </row>
    <row r="249" spans="1:13" s="4" customFormat="1" ht="15" customHeight="1">
      <c r="A249" s="24"/>
      <c r="D249" s="25"/>
      <c r="E249" s="26"/>
      <c r="F249" s="26"/>
      <c r="G249" s="26"/>
      <c r="H249" s="27"/>
      <c r="I249" s="29"/>
      <c r="J249" s="26"/>
      <c r="K249" s="26"/>
      <c r="L249" s="26"/>
      <c r="M249" s="27"/>
    </row>
    <row r="250" spans="1:13" s="4" customFormat="1" ht="15" customHeight="1">
      <c r="A250" s="24"/>
      <c r="D250" s="25"/>
      <c r="E250" s="26"/>
      <c r="F250" s="26"/>
      <c r="G250" s="26"/>
      <c r="H250" s="27"/>
      <c r="I250" s="29"/>
      <c r="J250" s="26"/>
      <c r="K250" s="26"/>
      <c r="L250" s="26"/>
      <c r="M250" s="27"/>
    </row>
    <row r="251" spans="1:13" s="4" customFormat="1" ht="15" customHeight="1">
      <c r="A251" s="24"/>
      <c r="D251" s="25"/>
      <c r="E251" s="26"/>
      <c r="F251" s="26"/>
      <c r="G251" s="26"/>
      <c r="H251" s="27"/>
      <c r="I251" s="29"/>
      <c r="J251" s="26"/>
      <c r="K251" s="26"/>
      <c r="L251" s="26"/>
      <c r="M251" s="27"/>
    </row>
    <row r="252" spans="1:13" s="4" customFormat="1" ht="15" customHeight="1">
      <c r="A252" s="24"/>
      <c r="D252" s="25"/>
      <c r="E252" s="26"/>
      <c r="F252" s="26"/>
      <c r="G252" s="26"/>
      <c r="H252" s="27"/>
      <c r="I252" s="29"/>
      <c r="J252" s="26"/>
      <c r="K252" s="26"/>
      <c r="L252" s="26"/>
      <c r="M252" s="27"/>
    </row>
    <row r="253" spans="1:13" s="4" customFormat="1" ht="15" customHeight="1">
      <c r="A253" s="24"/>
      <c r="D253" s="25"/>
      <c r="E253" s="26"/>
      <c r="F253" s="26"/>
      <c r="G253" s="26"/>
      <c r="H253" s="27"/>
      <c r="I253" s="29"/>
      <c r="J253" s="26"/>
      <c r="K253" s="26"/>
      <c r="L253" s="26"/>
      <c r="M253" s="27"/>
    </row>
    <row r="254" spans="1:13" s="4" customFormat="1" ht="15" customHeight="1">
      <c r="A254" s="24"/>
      <c r="D254" s="25"/>
      <c r="E254" s="26"/>
      <c r="F254" s="26"/>
      <c r="G254" s="26"/>
      <c r="H254" s="27"/>
      <c r="I254" s="29"/>
      <c r="J254" s="26"/>
      <c r="K254" s="26"/>
      <c r="L254" s="26"/>
      <c r="M254" s="27"/>
    </row>
    <row r="255" spans="1:13" s="4" customFormat="1" ht="15" customHeight="1">
      <c r="A255" s="24"/>
      <c r="D255" s="25"/>
      <c r="E255" s="26"/>
      <c r="F255" s="26"/>
      <c r="G255" s="26"/>
      <c r="H255" s="27"/>
      <c r="I255" s="29"/>
      <c r="J255" s="26"/>
      <c r="K255" s="26"/>
      <c r="L255" s="26"/>
      <c r="M255" s="27"/>
    </row>
    <row r="256" spans="1:13" s="4" customFormat="1" ht="15" customHeight="1">
      <c r="A256" s="24"/>
      <c r="D256" s="25"/>
      <c r="E256" s="26"/>
      <c r="F256" s="26"/>
      <c r="G256" s="26"/>
      <c r="H256" s="27"/>
      <c r="I256" s="29"/>
      <c r="J256" s="26"/>
      <c r="K256" s="26"/>
      <c r="L256" s="26"/>
      <c r="M256" s="27"/>
    </row>
    <row r="257" spans="1:13" s="4" customFormat="1" ht="15" customHeight="1">
      <c r="A257" s="24"/>
      <c r="D257" s="25"/>
      <c r="E257" s="26"/>
      <c r="F257" s="26"/>
      <c r="G257" s="26"/>
      <c r="H257" s="27"/>
      <c r="I257" s="29"/>
      <c r="J257" s="26"/>
      <c r="K257" s="26"/>
      <c r="L257" s="26"/>
      <c r="M257" s="27"/>
    </row>
    <row r="258" spans="1:13" s="4" customFormat="1" ht="15" customHeight="1">
      <c r="A258" s="24"/>
      <c r="D258" s="25"/>
      <c r="E258" s="26"/>
      <c r="F258" s="26"/>
      <c r="G258" s="26"/>
      <c r="H258" s="27"/>
      <c r="I258" s="29"/>
      <c r="J258" s="26"/>
      <c r="K258" s="26"/>
      <c r="L258" s="26"/>
      <c r="M258" s="27"/>
    </row>
    <row r="259" spans="1:13" s="4" customFormat="1" ht="15" customHeight="1">
      <c r="A259" s="24"/>
      <c r="D259" s="25"/>
      <c r="E259" s="26"/>
      <c r="F259" s="26"/>
      <c r="G259" s="26"/>
      <c r="H259" s="27"/>
      <c r="I259" s="29"/>
      <c r="J259" s="26"/>
      <c r="K259" s="26"/>
      <c r="L259" s="26"/>
      <c r="M259" s="27"/>
    </row>
    <row r="260" spans="1:13" s="4" customFormat="1" ht="15" customHeight="1">
      <c r="A260" s="24"/>
      <c r="D260" s="25"/>
      <c r="E260" s="26"/>
      <c r="F260" s="26"/>
      <c r="G260" s="26"/>
      <c r="H260" s="27"/>
      <c r="I260" s="29"/>
      <c r="J260" s="26"/>
      <c r="K260" s="26"/>
      <c r="L260" s="26"/>
      <c r="M260" s="27"/>
    </row>
    <row r="261" spans="1:13" s="4" customFormat="1" ht="15" customHeight="1">
      <c r="A261" s="24"/>
      <c r="D261" s="25"/>
      <c r="E261" s="26"/>
      <c r="F261" s="26"/>
      <c r="G261" s="26"/>
      <c r="H261" s="27"/>
      <c r="I261" s="29"/>
      <c r="J261" s="26"/>
      <c r="K261" s="26"/>
      <c r="L261" s="26"/>
      <c r="M261" s="27"/>
    </row>
    <row r="262" spans="1:13" s="4" customFormat="1" ht="15" customHeight="1">
      <c r="A262" s="24"/>
      <c r="D262" s="25"/>
      <c r="E262" s="26"/>
      <c r="F262" s="26"/>
      <c r="G262" s="26"/>
      <c r="H262" s="27"/>
      <c r="I262" s="29"/>
      <c r="J262" s="26"/>
      <c r="K262" s="26"/>
      <c r="L262" s="26"/>
      <c r="M262" s="27"/>
    </row>
    <row r="263" spans="1:13" s="4" customFormat="1" ht="15" customHeight="1">
      <c r="A263" s="24"/>
      <c r="D263" s="25"/>
      <c r="E263" s="26"/>
      <c r="F263" s="26"/>
      <c r="G263" s="26"/>
      <c r="H263" s="27"/>
      <c r="I263" s="29"/>
      <c r="J263" s="26"/>
      <c r="K263" s="26"/>
      <c r="L263" s="26"/>
      <c r="M263" s="27"/>
    </row>
    <row r="264" spans="1:13" s="4" customFormat="1" ht="15" customHeight="1">
      <c r="A264" s="24"/>
      <c r="D264" s="25"/>
      <c r="E264" s="26"/>
      <c r="F264" s="26"/>
      <c r="G264" s="26"/>
      <c r="H264" s="27"/>
      <c r="I264" s="29"/>
      <c r="J264" s="26"/>
      <c r="K264" s="26"/>
      <c r="L264" s="26"/>
      <c r="M264" s="27"/>
    </row>
    <row r="265" spans="1:13" s="4" customFormat="1" ht="15" customHeight="1">
      <c r="A265" s="24"/>
      <c r="D265" s="25"/>
      <c r="E265" s="26"/>
      <c r="F265" s="26"/>
      <c r="G265" s="26"/>
      <c r="H265" s="27"/>
      <c r="I265" s="29"/>
      <c r="J265" s="26"/>
      <c r="K265" s="26"/>
      <c r="L265" s="26"/>
      <c r="M265" s="27"/>
    </row>
    <row r="266" spans="1:13" s="4" customFormat="1" ht="15" customHeight="1">
      <c r="A266" s="24"/>
      <c r="D266" s="25"/>
      <c r="E266" s="26"/>
      <c r="F266" s="26"/>
      <c r="G266" s="26"/>
      <c r="H266" s="27"/>
      <c r="I266" s="29"/>
      <c r="J266" s="26"/>
      <c r="K266" s="26"/>
      <c r="L266" s="26"/>
      <c r="M266" s="27"/>
    </row>
    <row r="267" spans="1:13" s="4" customFormat="1" ht="15" customHeight="1">
      <c r="A267" s="24"/>
      <c r="D267" s="25"/>
      <c r="E267" s="26"/>
      <c r="F267" s="26"/>
      <c r="G267" s="26"/>
      <c r="H267" s="27"/>
      <c r="I267" s="29"/>
      <c r="J267" s="26"/>
      <c r="K267" s="26"/>
      <c r="L267" s="26"/>
      <c r="M267" s="27"/>
    </row>
    <row r="268" spans="1:13" s="4" customFormat="1" ht="15" customHeight="1">
      <c r="A268" s="24"/>
      <c r="D268" s="25"/>
      <c r="E268" s="26"/>
      <c r="F268" s="26"/>
      <c r="G268" s="26"/>
      <c r="H268" s="27"/>
      <c r="I268" s="29"/>
      <c r="J268" s="26"/>
      <c r="K268" s="26"/>
      <c r="L268" s="26"/>
      <c r="M268" s="27"/>
    </row>
    <row r="269" spans="1:13" s="4" customFormat="1" ht="15" customHeight="1">
      <c r="A269" s="24"/>
      <c r="D269" s="25"/>
      <c r="E269" s="26"/>
      <c r="F269" s="26"/>
      <c r="G269" s="26"/>
      <c r="H269" s="27"/>
      <c r="I269" s="29"/>
      <c r="J269" s="26"/>
      <c r="K269" s="26"/>
      <c r="L269" s="26"/>
      <c r="M269" s="27"/>
    </row>
    <row r="270" spans="1:13" s="4" customFormat="1" ht="15" customHeight="1">
      <c r="A270" s="24"/>
      <c r="D270" s="25"/>
      <c r="E270" s="26"/>
      <c r="F270" s="26"/>
      <c r="G270" s="26"/>
      <c r="H270" s="27"/>
      <c r="I270" s="29"/>
      <c r="J270" s="26"/>
      <c r="K270" s="26"/>
      <c r="L270" s="26"/>
      <c r="M270" s="27"/>
    </row>
    <row r="271" spans="1:13" s="4" customFormat="1" ht="15" customHeight="1">
      <c r="A271" s="24"/>
      <c r="D271" s="25"/>
      <c r="E271" s="26"/>
      <c r="F271" s="26"/>
      <c r="G271" s="26"/>
      <c r="H271" s="27"/>
      <c r="I271" s="29"/>
      <c r="J271" s="26"/>
      <c r="K271" s="26"/>
      <c r="L271" s="26"/>
      <c r="M271" s="27"/>
    </row>
    <row r="272" spans="1:13" s="4" customFormat="1" ht="15" customHeight="1">
      <c r="A272" s="24"/>
      <c r="D272" s="25"/>
      <c r="E272" s="26"/>
      <c r="F272" s="26"/>
      <c r="G272" s="26"/>
      <c r="H272" s="27"/>
      <c r="I272" s="29"/>
      <c r="J272" s="26"/>
      <c r="K272" s="26"/>
      <c r="L272" s="26"/>
      <c r="M272" s="27"/>
    </row>
    <row r="273" spans="1:13" s="4" customFormat="1" ht="15" customHeight="1">
      <c r="A273" s="24"/>
      <c r="D273" s="25"/>
      <c r="E273" s="26"/>
      <c r="F273" s="26"/>
      <c r="G273" s="26"/>
      <c r="H273" s="27"/>
      <c r="I273" s="29"/>
      <c r="J273" s="26"/>
      <c r="K273" s="26"/>
      <c r="L273" s="26"/>
      <c r="M273" s="27"/>
    </row>
    <row r="274" spans="1:13" s="4" customFormat="1" ht="15" customHeight="1">
      <c r="A274" s="24"/>
      <c r="D274" s="25"/>
      <c r="E274" s="26"/>
      <c r="F274" s="26"/>
      <c r="G274" s="26"/>
      <c r="H274" s="27"/>
      <c r="I274" s="29"/>
      <c r="J274" s="26"/>
      <c r="K274" s="26"/>
      <c r="L274" s="26"/>
      <c r="M274" s="27"/>
    </row>
    <row r="275" spans="1:13" s="4" customFormat="1" ht="15" customHeight="1">
      <c r="A275" s="24"/>
      <c r="D275" s="25"/>
      <c r="E275" s="26"/>
      <c r="F275" s="26"/>
      <c r="G275" s="26"/>
      <c r="H275" s="27"/>
      <c r="I275" s="29"/>
      <c r="J275" s="26"/>
      <c r="K275" s="26"/>
      <c r="L275" s="26"/>
      <c r="M275" s="27"/>
    </row>
    <row r="276" spans="1:13" s="4" customFormat="1" ht="15" customHeight="1">
      <c r="A276" s="24"/>
      <c r="D276" s="25"/>
      <c r="E276" s="26"/>
      <c r="F276" s="26"/>
      <c r="G276" s="26"/>
      <c r="H276" s="27"/>
      <c r="I276" s="29"/>
      <c r="J276" s="26"/>
      <c r="K276" s="26"/>
      <c r="L276" s="26"/>
      <c r="M276" s="27"/>
    </row>
    <row r="277" spans="1:13" s="4" customFormat="1" ht="15" customHeight="1">
      <c r="A277" s="24"/>
      <c r="D277" s="25"/>
      <c r="E277" s="26"/>
      <c r="F277" s="26"/>
      <c r="G277" s="26"/>
      <c r="H277" s="27"/>
      <c r="I277" s="29"/>
      <c r="J277" s="26"/>
      <c r="K277" s="26"/>
      <c r="L277" s="26"/>
      <c r="M277" s="27"/>
    </row>
    <row r="278" spans="1:13" s="4" customFormat="1" ht="15" customHeight="1">
      <c r="A278" s="24"/>
      <c r="D278" s="25"/>
      <c r="E278" s="26"/>
      <c r="F278" s="26"/>
      <c r="G278" s="26"/>
      <c r="H278" s="27"/>
      <c r="I278" s="29"/>
      <c r="J278" s="26"/>
      <c r="K278" s="26"/>
      <c r="L278" s="26"/>
      <c r="M278" s="27"/>
    </row>
    <row r="279" spans="1:13" s="4" customFormat="1" ht="15" customHeight="1">
      <c r="A279" s="24"/>
      <c r="D279" s="25"/>
      <c r="E279" s="26"/>
      <c r="F279" s="26"/>
      <c r="G279" s="26"/>
      <c r="H279" s="27"/>
      <c r="I279" s="29"/>
      <c r="J279" s="26"/>
      <c r="K279" s="26"/>
      <c r="L279" s="26"/>
      <c r="M279" s="27"/>
    </row>
    <row r="280" spans="1:13" s="4" customFormat="1" ht="15" customHeight="1">
      <c r="A280" s="24"/>
      <c r="D280" s="25"/>
      <c r="E280" s="26"/>
      <c r="F280" s="26"/>
      <c r="G280" s="26"/>
      <c r="H280" s="27"/>
      <c r="I280" s="29"/>
      <c r="J280" s="26"/>
      <c r="K280" s="26"/>
      <c r="L280" s="26"/>
      <c r="M280" s="27"/>
    </row>
    <row r="281" spans="1:13" s="4" customFormat="1" ht="15" customHeight="1">
      <c r="A281" s="24"/>
      <c r="D281" s="25"/>
      <c r="E281" s="26"/>
      <c r="F281" s="26"/>
      <c r="G281" s="26"/>
      <c r="H281" s="27"/>
      <c r="I281" s="29"/>
      <c r="J281" s="26"/>
      <c r="K281" s="26"/>
      <c r="L281" s="26"/>
      <c r="M281" s="27"/>
    </row>
    <row r="282" spans="1:13" s="4" customFormat="1" ht="15" customHeight="1">
      <c r="A282" s="24"/>
      <c r="D282" s="25"/>
      <c r="E282" s="26"/>
      <c r="F282" s="26"/>
      <c r="G282" s="26"/>
      <c r="H282" s="27"/>
      <c r="I282" s="29"/>
      <c r="J282" s="26"/>
      <c r="K282" s="26"/>
      <c r="L282" s="26"/>
      <c r="M282" s="27"/>
    </row>
    <row r="283" spans="1:13" s="4" customFormat="1" ht="15" customHeight="1">
      <c r="A283" s="24"/>
      <c r="D283" s="25"/>
      <c r="E283" s="26"/>
      <c r="F283" s="26"/>
      <c r="G283" s="26"/>
      <c r="H283" s="27"/>
      <c r="I283" s="29"/>
      <c r="J283" s="26"/>
      <c r="K283" s="26"/>
      <c r="L283" s="26"/>
      <c r="M283" s="27"/>
    </row>
    <row r="284" spans="1:13" s="4" customFormat="1" ht="15" customHeight="1">
      <c r="A284" s="24"/>
      <c r="D284" s="25"/>
      <c r="E284" s="26"/>
      <c r="F284" s="26"/>
      <c r="G284" s="26"/>
      <c r="H284" s="27"/>
      <c r="I284" s="29"/>
      <c r="J284" s="26"/>
      <c r="K284" s="26"/>
      <c r="L284" s="26"/>
      <c r="M284" s="27"/>
    </row>
    <row r="285" spans="1:13" s="4" customFormat="1" ht="15" customHeight="1">
      <c r="A285" s="24"/>
      <c r="D285" s="25"/>
      <c r="E285" s="26"/>
      <c r="F285" s="26"/>
      <c r="G285" s="26"/>
      <c r="H285" s="27"/>
      <c r="I285" s="29"/>
      <c r="J285" s="26"/>
      <c r="K285" s="26"/>
      <c r="L285" s="26"/>
      <c r="M285" s="27"/>
    </row>
    <row r="286" spans="1:13" s="4" customFormat="1" ht="15" customHeight="1">
      <c r="A286" s="24"/>
      <c r="D286" s="25"/>
      <c r="E286" s="26"/>
      <c r="F286" s="26"/>
      <c r="G286" s="26"/>
      <c r="H286" s="27"/>
      <c r="I286" s="29"/>
      <c r="J286" s="26"/>
      <c r="K286" s="26"/>
      <c r="L286" s="26"/>
      <c r="M286" s="27"/>
    </row>
    <row r="287" spans="1:13" s="4" customFormat="1" ht="15" customHeight="1">
      <c r="A287" s="24"/>
      <c r="D287" s="25"/>
      <c r="E287" s="26"/>
      <c r="F287" s="26"/>
      <c r="G287" s="26"/>
      <c r="H287" s="27"/>
      <c r="I287" s="29"/>
      <c r="J287" s="26"/>
      <c r="K287" s="26"/>
      <c r="L287" s="26"/>
      <c r="M287" s="27"/>
    </row>
    <row r="288" spans="1:13" s="4" customFormat="1" ht="15" customHeight="1">
      <c r="A288" s="24"/>
      <c r="D288" s="25"/>
      <c r="E288" s="26"/>
      <c r="F288" s="26"/>
      <c r="G288" s="26"/>
      <c r="H288" s="27"/>
      <c r="I288" s="29"/>
      <c r="J288" s="26"/>
      <c r="K288" s="26"/>
      <c r="L288" s="26"/>
      <c r="M288" s="27"/>
    </row>
    <row r="289" spans="1:13" s="4" customFormat="1" ht="15" customHeight="1">
      <c r="A289" s="24"/>
      <c r="D289" s="25"/>
      <c r="E289" s="26"/>
      <c r="F289" s="26"/>
      <c r="G289" s="26"/>
      <c r="H289" s="27"/>
      <c r="I289" s="29"/>
      <c r="J289" s="26"/>
      <c r="K289" s="26"/>
      <c r="L289" s="26"/>
      <c r="M289" s="27"/>
    </row>
    <row r="290" spans="1:13" s="4" customFormat="1" ht="15" customHeight="1">
      <c r="A290" s="24"/>
      <c r="D290" s="25"/>
      <c r="E290" s="26"/>
      <c r="F290" s="26"/>
      <c r="G290" s="26"/>
      <c r="H290" s="27"/>
      <c r="I290" s="29"/>
      <c r="J290" s="26"/>
      <c r="K290" s="26"/>
      <c r="L290" s="26"/>
      <c r="M290" s="27"/>
    </row>
    <row r="291" spans="1:13" s="4" customFormat="1" ht="15" customHeight="1">
      <c r="A291" s="24"/>
      <c r="D291" s="25"/>
      <c r="E291" s="26"/>
      <c r="F291" s="26"/>
      <c r="G291" s="26"/>
      <c r="H291" s="27"/>
      <c r="I291" s="29"/>
      <c r="J291" s="26"/>
      <c r="K291" s="26"/>
      <c r="L291" s="26"/>
      <c r="M291" s="27"/>
    </row>
    <row r="292" spans="1:13" s="4" customFormat="1" ht="15" customHeight="1">
      <c r="A292" s="24"/>
      <c r="D292" s="25"/>
      <c r="E292" s="26"/>
      <c r="F292" s="26"/>
      <c r="G292" s="26"/>
      <c r="H292" s="27"/>
      <c r="I292" s="29"/>
      <c r="J292" s="26"/>
      <c r="K292" s="26"/>
      <c r="L292" s="26"/>
      <c r="M292" s="27"/>
    </row>
    <row r="293" spans="1:13" s="4" customFormat="1" ht="15" customHeight="1">
      <c r="A293" s="24"/>
      <c r="D293" s="25"/>
      <c r="E293" s="26"/>
      <c r="F293" s="26"/>
      <c r="G293" s="26"/>
      <c r="H293" s="27"/>
      <c r="I293" s="29"/>
      <c r="J293" s="26"/>
      <c r="K293" s="26"/>
      <c r="L293" s="26"/>
      <c r="M293" s="27"/>
    </row>
    <row r="294" spans="1:13" s="4" customFormat="1" ht="15" customHeight="1">
      <c r="A294" s="24"/>
      <c r="D294" s="25"/>
      <c r="E294" s="26"/>
      <c r="F294" s="26"/>
      <c r="G294" s="26"/>
      <c r="H294" s="27"/>
      <c r="I294" s="29"/>
      <c r="J294" s="26"/>
      <c r="K294" s="26"/>
      <c r="L294" s="26"/>
      <c r="M294" s="27"/>
    </row>
    <row r="295" spans="1:13" s="4" customFormat="1" ht="15" customHeight="1">
      <c r="A295" s="24"/>
      <c r="D295" s="25"/>
      <c r="E295" s="26"/>
      <c r="F295" s="26"/>
      <c r="G295" s="26"/>
      <c r="H295" s="27"/>
      <c r="I295" s="29"/>
      <c r="J295" s="26"/>
      <c r="K295" s="26"/>
      <c r="L295" s="26"/>
      <c r="M295" s="27"/>
    </row>
    <row r="296" spans="1:13" s="4" customFormat="1" ht="15" customHeight="1">
      <c r="A296" s="24"/>
      <c r="D296" s="25"/>
      <c r="E296" s="26"/>
      <c r="F296" s="26"/>
      <c r="G296" s="26"/>
      <c r="H296" s="27"/>
      <c r="I296" s="29"/>
      <c r="J296" s="26"/>
      <c r="K296" s="26"/>
      <c r="L296" s="26"/>
      <c r="M296" s="27"/>
    </row>
    <row r="297" spans="1:13" s="4" customFormat="1" ht="15" customHeight="1">
      <c r="A297" s="24"/>
      <c r="D297" s="25"/>
      <c r="E297" s="26"/>
      <c r="F297" s="26"/>
      <c r="G297" s="26"/>
      <c r="H297" s="27"/>
      <c r="I297" s="29"/>
      <c r="J297" s="26"/>
      <c r="K297" s="26"/>
      <c r="L297" s="26"/>
      <c r="M297" s="27"/>
    </row>
    <row r="298" spans="1:13" s="4" customFormat="1" ht="15" customHeight="1">
      <c r="A298" s="24"/>
      <c r="D298" s="25"/>
      <c r="E298" s="26"/>
      <c r="F298" s="26"/>
      <c r="G298" s="26"/>
      <c r="H298" s="27"/>
      <c r="I298" s="29"/>
      <c r="J298" s="26"/>
      <c r="K298" s="26"/>
      <c r="L298" s="26"/>
      <c r="M298" s="27"/>
    </row>
    <row r="299" spans="1:13" s="4" customFormat="1" ht="15" customHeight="1">
      <c r="A299" s="24"/>
      <c r="D299" s="25"/>
      <c r="E299" s="26"/>
      <c r="F299" s="26"/>
      <c r="G299" s="26"/>
      <c r="H299" s="27"/>
      <c r="I299" s="29"/>
      <c r="J299" s="26"/>
      <c r="K299" s="26"/>
      <c r="L299" s="26"/>
      <c r="M299" s="27"/>
    </row>
    <row r="300" spans="1:13" s="4" customFormat="1" ht="15" customHeight="1">
      <c r="A300" s="24"/>
      <c r="D300" s="25"/>
      <c r="E300" s="26"/>
      <c r="F300" s="26"/>
      <c r="G300" s="26"/>
      <c r="H300" s="27"/>
      <c r="I300" s="29"/>
      <c r="J300" s="26"/>
      <c r="K300" s="26"/>
      <c r="L300" s="26"/>
      <c r="M300" s="27"/>
    </row>
    <row r="301" spans="1:13" s="4" customFormat="1" ht="15" customHeight="1">
      <c r="A301" s="24"/>
      <c r="D301" s="25"/>
      <c r="E301" s="26"/>
      <c r="F301" s="26"/>
      <c r="G301" s="26"/>
      <c r="H301" s="27"/>
      <c r="I301" s="29"/>
      <c r="J301" s="26"/>
      <c r="K301" s="26"/>
      <c r="L301" s="26"/>
      <c r="M301" s="27"/>
    </row>
    <row r="302" spans="1:13" s="4" customFormat="1" ht="15" customHeight="1">
      <c r="A302" s="24"/>
      <c r="D302" s="25"/>
      <c r="E302" s="26"/>
      <c r="F302" s="26"/>
      <c r="G302" s="26"/>
      <c r="H302" s="27"/>
      <c r="I302" s="29"/>
      <c r="J302" s="26"/>
      <c r="K302" s="26"/>
      <c r="L302" s="26"/>
      <c r="M302" s="27"/>
    </row>
    <row r="303" spans="1:13" s="4" customFormat="1" ht="15" customHeight="1">
      <c r="A303" s="24"/>
      <c r="D303" s="25"/>
      <c r="E303" s="26"/>
      <c r="F303" s="26"/>
      <c r="G303" s="26"/>
      <c r="H303" s="27"/>
      <c r="I303" s="29"/>
      <c r="J303" s="26"/>
      <c r="K303" s="26"/>
      <c r="L303" s="26"/>
      <c r="M303" s="27"/>
    </row>
    <row r="304" spans="1:13" s="4" customFormat="1" ht="15" customHeight="1">
      <c r="A304" s="24"/>
      <c r="D304" s="25"/>
      <c r="E304" s="26"/>
      <c r="F304" s="26"/>
      <c r="G304" s="26"/>
      <c r="H304" s="27"/>
      <c r="I304" s="29"/>
      <c r="J304" s="26"/>
      <c r="K304" s="26"/>
      <c r="L304" s="26"/>
      <c r="M304" s="27"/>
    </row>
    <row r="305" spans="1:13" s="4" customFormat="1" ht="15" customHeight="1">
      <c r="A305" s="24"/>
      <c r="D305" s="25"/>
      <c r="E305" s="26"/>
      <c r="F305" s="26"/>
      <c r="G305" s="26"/>
      <c r="H305" s="27"/>
      <c r="I305" s="29"/>
      <c r="J305" s="26"/>
      <c r="K305" s="26"/>
      <c r="L305" s="26"/>
      <c r="M305" s="27"/>
    </row>
    <row r="306" spans="1:13" s="4" customFormat="1" ht="15" customHeight="1">
      <c r="A306" s="24"/>
      <c r="D306" s="25"/>
      <c r="E306" s="26"/>
      <c r="F306" s="26"/>
      <c r="G306" s="26"/>
      <c r="H306" s="27"/>
      <c r="I306" s="29"/>
      <c r="J306" s="26"/>
      <c r="K306" s="26"/>
      <c r="L306" s="26"/>
      <c r="M306" s="27"/>
    </row>
    <row r="307" spans="1:13" s="4" customFormat="1" ht="15" customHeight="1">
      <c r="A307" s="24"/>
      <c r="D307" s="25"/>
      <c r="E307" s="26"/>
      <c r="F307" s="26"/>
      <c r="G307" s="26"/>
      <c r="H307" s="27"/>
      <c r="I307" s="29"/>
      <c r="J307" s="26"/>
      <c r="K307" s="26"/>
      <c r="L307" s="26"/>
      <c r="M307" s="27"/>
    </row>
    <row r="308" spans="1:13" s="4" customFormat="1" ht="15" customHeight="1">
      <c r="A308" s="24"/>
      <c r="D308" s="25"/>
      <c r="E308" s="26"/>
      <c r="F308" s="26"/>
      <c r="G308" s="26"/>
      <c r="H308" s="27"/>
      <c r="I308" s="29"/>
      <c r="J308" s="26"/>
      <c r="K308" s="26"/>
      <c r="L308" s="26"/>
      <c r="M308" s="27"/>
    </row>
    <row r="309" spans="1:13" s="4" customFormat="1" ht="15" customHeight="1">
      <c r="A309" s="24"/>
      <c r="D309" s="25"/>
      <c r="E309" s="26"/>
      <c r="F309" s="26"/>
      <c r="G309" s="26"/>
      <c r="H309" s="27"/>
      <c r="I309" s="29"/>
      <c r="J309" s="26"/>
      <c r="K309" s="26"/>
      <c r="L309" s="26"/>
      <c r="M309" s="27"/>
    </row>
    <row r="310" spans="1:13" s="4" customFormat="1" ht="15" customHeight="1">
      <c r="A310" s="24"/>
      <c r="D310" s="25"/>
      <c r="E310" s="26"/>
      <c r="F310" s="26"/>
      <c r="G310" s="26"/>
      <c r="H310" s="27"/>
      <c r="I310" s="29"/>
      <c r="J310" s="26"/>
      <c r="K310" s="26"/>
      <c r="L310" s="26"/>
      <c r="M310" s="27"/>
    </row>
    <row r="311" spans="1:13" s="4" customFormat="1" ht="15" customHeight="1">
      <c r="A311" s="24"/>
      <c r="D311" s="25"/>
      <c r="E311" s="26"/>
      <c r="F311" s="26"/>
      <c r="G311" s="26"/>
      <c r="H311" s="27"/>
      <c r="I311" s="29"/>
      <c r="J311" s="26"/>
      <c r="K311" s="26"/>
      <c r="L311" s="26"/>
      <c r="M311" s="27"/>
    </row>
    <row r="312" spans="1:13" s="4" customFormat="1" ht="15" customHeight="1">
      <c r="A312" s="24"/>
      <c r="D312" s="25"/>
      <c r="E312" s="26"/>
      <c r="F312" s="26"/>
      <c r="G312" s="26"/>
      <c r="H312" s="27"/>
      <c r="I312" s="29"/>
      <c r="J312" s="26"/>
      <c r="K312" s="26"/>
      <c r="L312" s="26"/>
      <c r="M312" s="27"/>
    </row>
    <row r="313" spans="1:13" s="4" customFormat="1" ht="15" customHeight="1">
      <c r="A313" s="24"/>
      <c r="D313" s="25"/>
      <c r="E313" s="26"/>
      <c r="F313" s="26"/>
      <c r="G313" s="26"/>
      <c r="H313" s="27"/>
      <c r="I313" s="29"/>
      <c r="J313" s="26"/>
      <c r="K313" s="26"/>
      <c r="L313" s="26"/>
      <c r="M313" s="27"/>
    </row>
    <row r="314" spans="1:13" s="4" customFormat="1" ht="15" customHeight="1">
      <c r="A314" s="24"/>
      <c r="D314" s="25"/>
      <c r="E314" s="26"/>
      <c r="F314" s="26"/>
      <c r="G314" s="26"/>
      <c r="H314" s="27"/>
      <c r="I314" s="29"/>
      <c r="J314" s="26"/>
      <c r="K314" s="26"/>
      <c r="L314" s="26"/>
      <c r="M314" s="27"/>
    </row>
    <row r="315" spans="1:13" s="4" customFormat="1" ht="15" customHeight="1">
      <c r="A315" s="24"/>
      <c r="D315" s="25"/>
      <c r="E315" s="26"/>
      <c r="F315" s="26"/>
      <c r="G315" s="26"/>
      <c r="H315" s="27"/>
      <c r="I315" s="29"/>
      <c r="J315" s="26"/>
      <c r="K315" s="26"/>
      <c r="L315" s="26"/>
      <c r="M315" s="27"/>
    </row>
    <row r="316" spans="1:13" s="4" customFormat="1" ht="15" customHeight="1">
      <c r="A316" s="24"/>
      <c r="D316" s="25"/>
      <c r="E316" s="26"/>
      <c r="F316" s="26"/>
      <c r="G316" s="26"/>
      <c r="H316" s="27"/>
      <c r="I316" s="29"/>
      <c r="J316" s="26"/>
      <c r="K316" s="26"/>
      <c r="L316" s="26"/>
      <c r="M316" s="27"/>
    </row>
    <row r="317" spans="1:13" s="4" customFormat="1" ht="15" customHeight="1">
      <c r="A317" s="24"/>
      <c r="D317" s="25"/>
      <c r="E317" s="26"/>
      <c r="F317" s="26"/>
      <c r="G317" s="26"/>
      <c r="H317" s="27"/>
      <c r="I317" s="29"/>
      <c r="J317" s="26"/>
      <c r="K317" s="26"/>
      <c r="L317" s="26"/>
      <c r="M317" s="27"/>
    </row>
    <row r="318" spans="1:13" s="4" customFormat="1" ht="15" customHeight="1">
      <c r="A318" s="24"/>
      <c r="D318" s="25"/>
      <c r="E318" s="26"/>
      <c r="F318" s="26"/>
      <c r="G318" s="26"/>
      <c r="H318" s="27"/>
      <c r="I318" s="29"/>
      <c r="J318" s="26"/>
      <c r="K318" s="26"/>
      <c r="L318" s="26"/>
      <c r="M318" s="27"/>
    </row>
    <row r="319" spans="1:13" s="4" customFormat="1" ht="15" customHeight="1">
      <c r="A319" s="24"/>
      <c r="D319" s="25"/>
      <c r="E319" s="26"/>
      <c r="F319" s="26"/>
      <c r="G319" s="26"/>
      <c r="H319" s="27"/>
      <c r="I319" s="29"/>
      <c r="J319" s="26"/>
      <c r="K319" s="26"/>
      <c r="L319" s="26"/>
      <c r="M319" s="27"/>
    </row>
    <row r="320" spans="1:13" s="4" customFormat="1" ht="15" customHeight="1">
      <c r="A320" s="24"/>
      <c r="D320" s="25"/>
      <c r="E320" s="26"/>
      <c r="F320" s="26"/>
      <c r="G320" s="26"/>
      <c r="H320" s="27"/>
      <c r="I320" s="29"/>
      <c r="J320" s="26"/>
      <c r="K320" s="26"/>
      <c r="L320" s="26"/>
      <c r="M320" s="27"/>
    </row>
    <row r="321" spans="1:13" s="4" customFormat="1" ht="15" customHeight="1">
      <c r="A321" s="24"/>
      <c r="D321" s="25"/>
      <c r="E321" s="26"/>
      <c r="F321" s="26"/>
      <c r="G321" s="26"/>
      <c r="H321" s="27"/>
      <c r="I321" s="29"/>
      <c r="J321" s="26"/>
      <c r="K321" s="26"/>
      <c r="L321" s="26"/>
      <c r="M321" s="27"/>
    </row>
    <row r="322" spans="1:13" s="4" customFormat="1" ht="15" customHeight="1">
      <c r="A322" s="24"/>
      <c r="D322" s="25"/>
      <c r="E322" s="26"/>
      <c r="F322" s="26"/>
      <c r="G322" s="26"/>
      <c r="H322" s="27"/>
      <c r="I322" s="29"/>
      <c r="J322" s="26"/>
      <c r="K322" s="26"/>
      <c r="L322" s="26"/>
      <c r="M322" s="27"/>
    </row>
    <row r="323" spans="1:13" s="4" customFormat="1" ht="15" customHeight="1">
      <c r="A323" s="24"/>
      <c r="D323" s="25"/>
      <c r="E323" s="26"/>
      <c r="F323" s="26"/>
      <c r="G323" s="26"/>
      <c r="H323" s="27"/>
      <c r="I323" s="29"/>
      <c r="J323" s="26"/>
      <c r="K323" s="26"/>
      <c r="L323" s="26"/>
      <c r="M323" s="27"/>
    </row>
    <row r="324" spans="1:13" s="4" customFormat="1" ht="15" customHeight="1">
      <c r="A324" s="24"/>
      <c r="D324" s="25"/>
      <c r="E324" s="26"/>
      <c r="F324" s="26"/>
      <c r="G324" s="26"/>
      <c r="H324" s="27"/>
      <c r="I324" s="29"/>
      <c r="J324" s="26"/>
      <c r="K324" s="26"/>
      <c r="L324" s="26"/>
      <c r="M324" s="27"/>
    </row>
    <row r="325" spans="1:13" s="4" customFormat="1" ht="15" customHeight="1">
      <c r="A325" s="24"/>
      <c r="D325" s="25"/>
      <c r="E325" s="26"/>
      <c r="F325" s="26"/>
      <c r="G325" s="26"/>
      <c r="H325" s="27"/>
      <c r="I325" s="29"/>
      <c r="J325" s="26"/>
      <c r="K325" s="26"/>
      <c r="L325" s="26"/>
      <c r="M325" s="27"/>
    </row>
    <row r="326" spans="1:13" s="4" customFormat="1" ht="15" customHeight="1">
      <c r="A326" s="24"/>
      <c r="D326" s="25"/>
      <c r="E326" s="26"/>
      <c r="F326" s="26"/>
      <c r="G326" s="26"/>
      <c r="H326" s="27"/>
      <c r="I326" s="29"/>
      <c r="J326" s="26"/>
      <c r="K326" s="26"/>
      <c r="L326" s="26"/>
      <c r="M326" s="27"/>
    </row>
    <row r="327" spans="1:13" s="4" customFormat="1" ht="15" customHeight="1">
      <c r="A327" s="24"/>
      <c r="D327" s="25"/>
      <c r="E327" s="26"/>
      <c r="F327" s="26"/>
      <c r="G327" s="26"/>
      <c r="H327" s="27"/>
      <c r="I327" s="29"/>
      <c r="J327" s="26"/>
      <c r="K327" s="26"/>
      <c r="L327" s="26"/>
      <c r="M327" s="27"/>
    </row>
    <row r="328" spans="1:13" s="4" customFormat="1" ht="15" customHeight="1">
      <c r="A328" s="24"/>
      <c r="D328" s="25"/>
      <c r="E328" s="26"/>
      <c r="F328" s="26"/>
      <c r="G328" s="26"/>
      <c r="H328" s="27"/>
      <c r="I328" s="29"/>
      <c r="J328" s="26"/>
      <c r="K328" s="26"/>
      <c r="L328" s="26"/>
      <c r="M328" s="27"/>
    </row>
    <row r="329" spans="1:13" s="4" customFormat="1" ht="15" customHeight="1">
      <c r="A329" s="24"/>
      <c r="D329" s="25"/>
      <c r="E329" s="26"/>
      <c r="F329" s="26"/>
      <c r="G329" s="26"/>
      <c r="H329" s="27"/>
      <c r="I329" s="29"/>
      <c r="J329" s="26"/>
      <c r="K329" s="26"/>
      <c r="L329" s="26"/>
      <c r="M329" s="27"/>
    </row>
    <row r="330" spans="1:13" s="4" customFormat="1" ht="15" customHeight="1">
      <c r="A330" s="24"/>
      <c r="D330" s="25"/>
      <c r="E330" s="26"/>
      <c r="F330" s="26"/>
      <c r="G330" s="26"/>
      <c r="H330" s="27"/>
      <c r="I330" s="29"/>
      <c r="J330" s="26"/>
      <c r="K330" s="26"/>
      <c r="L330" s="26"/>
      <c r="M330" s="27"/>
    </row>
    <row r="331" spans="1:13" s="4" customFormat="1" ht="15" customHeight="1">
      <c r="A331" s="24"/>
      <c r="D331" s="25"/>
      <c r="E331" s="26"/>
      <c r="F331" s="26"/>
      <c r="G331" s="26"/>
      <c r="H331" s="27"/>
      <c r="I331" s="29"/>
      <c r="J331" s="26"/>
      <c r="K331" s="26"/>
      <c r="L331" s="26"/>
      <c r="M331" s="27"/>
    </row>
    <row r="332" spans="1:13" s="4" customFormat="1" ht="15" customHeight="1">
      <c r="A332" s="24"/>
      <c r="D332" s="25"/>
      <c r="E332" s="26"/>
      <c r="F332" s="26"/>
      <c r="G332" s="26"/>
      <c r="H332" s="27"/>
      <c r="I332" s="29"/>
      <c r="J332" s="26"/>
      <c r="K332" s="26"/>
      <c r="L332" s="26"/>
      <c r="M332" s="27"/>
    </row>
    <row r="333" spans="1:13" s="4" customFormat="1" ht="15" customHeight="1">
      <c r="A333" s="24"/>
      <c r="D333" s="25"/>
      <c r="E333" s="26"/>
      <c r="F333" s="26"/>
      <c r="G333" s="26"/>
      <c r="H333" s="27"/>
      <c r="I333" s="29"/>
      <c r="J333" s="26"/>
      <c r="K333" s="26"/>
      <c r="L333" s="26"/>
      <c r="M333" s="27"/>
    </row>
    <row r="334" spans="1:13" s="4" customFormat="1" ht="15" customHeight="1">
      <c r="A334" s="24"/>
      <c r="D334" s="25"/>
      <c r="E334" s="26"/>
      <c r="F334" s="26"/>
      <c r="G334" s="26"/>
      <c r="H334" s="27"/>
      <c r="I334" s="29"/>
      <c r="J334" s="26"/>
      <c r="K334" s="26"/>
      <c r="L334" s="26"/>
      <c r="M334" s="27"/>
    </row>
    <row r="335" spans="1:13" s="4" customFormat="1" ht="15" customHeight="1">
      <c r="A335" s="24"/>
      <c r="D335" s="25"/>
      <c r="E335" s="26"/>
      <c r="F335" s="26"/>
      <c r="G335" s="26"/>
      <c r="H335" s="27"/>
      <c r="I335" s="29"/>
      <c r="J335" s="26"/>
      <c r="K335" s="26"/>
      <c r="L335" s="26"/>
      <c r="M335" s="27"/>
    </row>
    <row r="336" spans="1:13" s="4" customFormat="1" ht="15" customHeight="1">
      <c r="A336" s="24"/>
      <c r="D336" s="25"/>
      <c r="E336" s="26"/>
      <c r="F336" s="26"/>
      <c r="G336" s="26"/>
      <c r="H336" s="27"/>
      <c r="I336" s="29"/>
      <c r="J336" s="26"/>
      <c r="K336" s="26"/>
      <c r="L336" s="26"/>
      <c r="M336" s="27"/>
    </row>
    <row r="337" spans="1:13" s="4" customFormat="1" ht="15" customHeight="1">
      <c r="A337" s="24"/>
      <c r="D337" s="25"/>
      <c r="E337" s="26"/>
      <c r="F337" s="26"/>
      <c r="G337" s="26"/>
      <c r="H337" s="27"/>
      <c r="I337" s="29"/>
      <c r="J337" s="26"/>
      <c r="K337" s="26"/>
      <c r="L337" s="26"/>
      <c r="M337" s="27"/>
    </row>
    <row r="338" spans="1:13" s="4" customFormat="1" ht="15" customHeight="1">
      <c r="A338" s="24"/>
      <c r="D338" s="25"/>
      <c r="E338" s="26"/>
      <c r="F338" s="26"/>
      <c r="G338" s="26"/>
      <c r="H338" s="27"/>
      <c r="I338" s="29"/>
      <c r="J338" s="26"/>
      <c r="K338" s="26"/>
      <c r="L338" s="26"/>
      <c r="M338" s="27"/>
    </row>
    <row r="339" spans="1:13" s="4" customFormat="1" ht="15" customHeight="1">
      <c r="A339" s="24"/>
      <c r="D339" s="25"/>
      <c r="E339" s="26"/>
      <c r="F339" s="26"/>
      <c r="G339" s="26"/>
      <c r="H339" s="27"/>
      <c r="I339" s="29"/>
      <c r="J339" s="26"/>
      <c r="K339" s="26"/>
      <c r="L339" s="26"/>
      <c r="M339" s="27"/>
    </row>
    <row r="340" spans="1:13" s="4" customFormat="1" ht="15" customHeight="1">
      <c r="A340" s="24"/>
      <c r="D340" s="25"/>
      <c r="E340" s="26"/>
      <c r="F340" s="26"/>
      <c r="G340" s="26"/>
      <c r="H340" s="27"/>
      <c r="I340" s="29"/>
      <c r="J340" s="26"/>
      <c r="K340" s="26"/>
      <c r="L340" s="26"/>
      <c r="M340" s="27"/>
    </row>
    <row r="341" spans="1:13" s="4" customFormat="1" ht="15" customHeight="1">
      <c r="A341" s="24"/>
      <c r="D341" s="25"/>
      <c r="E341" s="26"/>
      <c r="F341" s="26"/>
      <c r="G341" s="26"/>
      <c r="H341" s="27"/>
      <c r="I341" s="29"/>
      <c r="J341" s="26"/>
      <c r="K341" s="26"/>
      <c r="L341" s="26"/>
      <c r="M341" s="27"/>
    </row>
    <row r="342" spans="1:13" s="4" customFormat="1" ht="15" customHeight="1">
      <c r="A342" s="24"/>
      <c r="D342" s="25"/>
      <c r="E342" s="26"/>
      <c r="F342" s="26"/>
      <c r="G342" s="26"/>
      <c r="H342" s="27"/>
      <c r="I342" s="29"/>
      <c r="J342" s="26"/>
      <c r="K342" s="26"/>
      <c r="L342" s="26"/>
      <c r="M342" s="27"/>
    </row>
    <row r="343" spans="1:13" s="4" customFormat="1" ht="15" customHeight="1">
      <c r="A343" s="24"/>
      <c r="D343" s="25"/>
      <c r="E343" s="26"/>
      <c r="F343" s="26"/>
      <c r="G343" s="26"/>
      <c r="H343" s="27"/>
      <c r="I343" s="29"/>
      <c r="J343" s="26"/>
      <c r="K343" s="26"/>
      <c r="L343" s="26"/>
      <c r="M343" s="27"/>
    </row>
    <row r="344" spans="1:13" s="4" customFormat="1" ht="15" customHeight="1">
      <c r="A344" s="24"/>
      <c r="D344" s="25"/>
      <c r="E344" s="26"/>
      <c r="F344" s="26"/>
      <c r="G344" s="26"/>
      <c r="H344" s="27"/>
      <c r="I344" s="29"/>
      <c r="J344" s="26"/>
      <c r="K344" s="26"/>
      <c r="L344" s="26"/>
      <c r="M344" s="27"/>
    </row>
    <row r="345" spans="1:13" s="4" customFormat="1" ht="15" customHeight="1">
      <c r="A345" s="24"/>
      <c r="D345" s="25"/>
      <c r="E345" s="26"/>
      <c r="F345" s="26"/>
      <c r="G345" s="26"/>
      <c r="H345" s="27"/>
      <c r="I345" s="29"/>
      <c r="J345" s="26"/>
      <c r="K345" s="26"/>
      <c r="L345" s="26"/>
      <c r="M345" s="27"/>
    </row>
    <row r="346" spans="1:13" s="4" customFormat="1" ht="15" customHeight="1">
      <c r="A346" s="24"/>
      <c r="D346" s="25"/>
      <c r="E346" s="26"/>
      <c r="F346" s="26"/>
      <c r="G346" s="26"/>
      <c r="H346" s="27"/>
      <c r="I346" s="29"/>
      <c r="J346" s="26"/>
      <c r="K346" s="26"/>
      <c r="L346" s="26"/>
      <c r="M346" s="27"/>
    </row>
    <row r="347" spans="1:13" s="4" customFormat="1" ht="15" customHeight="1">
      <c r="A347" s="24"/>
      <c r="D347" s="25"/>
      <c r="E347" s="26"/>
      <c r="F347" s="26"/>
      <c r="G347" s="26"/>
      <c r="H347" s="27"/>
      <c r="I347" s="29"/>
      <c r="J347" s="26"/>
      <c r="K347" s="26"/>
      <c r="L347" s="26"/>
      <c r="M347" s="27"/>
    </row>
    <row r="348" spans="1:13" s="4" customFormat="1" ht="15" customHeight="1">
      <c r="A348" s="24"/>
      <c r="D348" s="25"/>
      <c r="E348" s="26"/>
      <c r="F348" s="26"/>
      <c r="G348" s="26"/>
      <c r="H348" s="27"/>
      <c r="I348" s="29"/>
      <c r="J348" s="26"/>
      <c r="K348" s="26"/>
      <c r="L348" s="26"/>
      <c r="M348" s="27"/>
    </row>
    <row r="349" spans="1:13" s="4" customFormat="1" ht="15" customHeight="1">
      <c r="A349" s="24"/>
      <c r="D349" s="25"/>
      <c r="E349" s="26"/>
      <c r="F349" s="26"/>
      <c r="G349" s="26"/>
      <c r="H349" s="27"/>
      <c r="I349" s="29"/>
      <c r="J349" s="26"/>
      <c r="K349" s="26"/>
      <c r="L349" s="26"/>
      <c r="M349" s="27"/>
    </row>
    <row r="350" spans="1:13" s="4" customFormat="1" ht="15" customHeight="1">
      <c r="A350" s="24"/>
      <c r="D350" s="25"/>
      <c r="E350" s="26"/>
      <c r="F350" s="26"/>
      <c r="G350" s="26"/>
      <c r="H350" s="27"/>
      <c r="I350" s="29"/>
      <c r="J350" s="26"/>
      <c r="K350" s="26"/>
      <c r="L350" s="26"/>
      <c r="M350" s="27"/>
    </row>
    <row r="351" spans="1:13" s="4" customFormat="1" ht="15" customHeight="1">
      <c r="A351" s="24"/>
      <c r="D351" s="25"/>
      <c r="E351" s="26"/>
      <c r="F351" s="26"/>
      <c r="G351" s="26"/>
      <c r="H351" s="27"/>
      <c r="I351" s="29"/>
      <c r="J351" s="26"/>
      <c r="K351" s="26"/>
      <c r="L351" s="26"/>
      <c r="M351" s="27"/>
    </row>
    <row r="352" spans="1:13" s="4" customFormat="1" ht="15" customHeight="1">
      <c r="A352" s="24"/>
      <c r="D352" s="25"/>
      <c r="E352" s="26"/>
      <c r="F352" s="26"/>
      <c r="G352" s="26"/>
      <c r="H352" s="27"/>
      <c r="I352" s="29"/>
      <c r="J352" s="26"/>
      <c r="K352" s="26"/>
      <c r="L352" s="26"/>
      <c r="M352" s="27"/>
    </row>
    <row r="353" spans="1:13" s="4" customFormat="1" ht="15" customHeight="1">
      <c r="A353" s="24"/>
      <c r="D353" s="25"/>
      <c r="E353" s="26"/>
      <c r="F353" s="26"/>
      <c r="G353" s="26"/>
      <c r="H353" s="27"/>
      <c r="I353" s="29"/>
      <c r="J353" s="26"/>
      <c r="K353" s="26"/>
      <c r="L353" s="26"/>
      <c r="M353" s="27"/>
    </row>
    <row r="354" spans="1:13" s="4" customFormat="1" ht="15" customHeight="1">
      <c r="A354" s="24"/>
      <c r="D354" s="25"/>
      <c r="E354" s="26"/>
      <c r="F354" s="26"/>
      <c r="G354" s="26"/>
      <c r="H354" s="27"/>
      <c r="I354" s="29"/>
      <c r="J354" s="26"/>
      <c r="K354" s="26"/>
      <c r="L354" s="26"/>
      <c r="M354" s="27"/>
    </row>
    <row r="355" spans="1:13" s="4" customFormat="1" ht="15" customHeight="1">
      <c r="A355" s="24"/>
      <c r="D355" s="25"/>
      <c r="E355" s="26"/>
      <c r="F355" s="26"/>
      <c r="G355" s="26"/>
      <c r="H355" s="27"/>
      <c r="I355" s="29"/>
      <c r="J355" s="26"/>
      <c r="K355" s="26"/>
      <c r="L355" s="26"/>
      <c r="M355" s="27"/>
    </row>
    <row r="356" spans="1:13" s="4" customFormat="1" ht="15" customHeight="1">
      <c r="A356" s="24"/>
      <c r="D356" s="25"/>
      <c r="E356" s="26"/>
      <c r="F356" s="26"/>
      <c r="G356" s="26"/>
      <c r="H356" s="27"/>
      <c r="I356" s="29"/>
      <c r="J356" s="26"/>
      <c r="K356" s="26"/>
      <c r="L356" s="26"/>
      <c r="M356" s="27"/>
    </row>
    <row r="357" spans="1:13" s="4" customFormat="1" ht="15" customHeight="1">
      <c r="A357" s="24"/>
      <c r="D357" s="25"/>
      <c r="E357" s="26"/>
      <c r="F357" s="26"/>
      <c r="G357" s="26"/>
      <c r="H357" s="27"/>
      <c r="I357" s="29"/>
      <c r="J357" s="26"/>
      <c r="K357" s="26"/>
      <c r="L357" s="26"/>
      <c r="M357" s="27"/>
    </row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</sheetData>
  <sheetProtection/>
  <autoFilter ref="A1:N857"/>
  <mergeCells count="8">
    <mergeCell ref="O2:O4"/>
    <mergeCell ref="K3:M3"/>
    <mergeCell ref="A2:A4"/>
    <mergeCell ref="B2:B4"/>
    <mergeCell ref="C2:D4"/>
    <mergeCell ref="E2:H3"/>
    <mergeCell ref="J2:M2"/>
    <mergeCell ref="N2:N4"/>
  </mergeCell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51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2013-06-10T12:11:08Z</cp:lastPrinted>
  <dcterms:created xsi:type="dcterms:W3CDTF">2006-12-11T05:48:40Z</dcterms:created>
  <dcterms:modified xsi:type="dcterms:W3CDTF">2013-09-30T01:57:21Z</dcterms:modified>
  <cp:category/>
  <cp:version/>
  <cp:contentType/>
  <cp:contentStatus/>
</cp:coreProperties>
</file>