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0320" windowHeight="6630" tabRatio="837" activeTab="0"/>
  </bookViews>
  <sheets>
    <sheet name="平均工賃（月額）" sheetId="1" r:id="rId1"/>
    <sheet name="平均工賃（時間額）" sheetId="2" r:id="rId2"/>
    <sheet name="施設数" sheetId="3" r:id="rId3"/>
    <sheet name="就労Ａ型" sheetId="4" r:id="rId4"/>
    <sheet name="就労B型" sheetId="5" r:id="rId5"/>
  </sheets>
  <definedNames>
    <definedName name="_20030502_daicho_saishin" localSheetId="3">#REF!</definedName>
    <definedName name="_20030502_daicho_saishin" localSheetId="4">#REF!</definedName>
    <definedName name="_xlnm._FilterDatabase" localSheetId="3" hidden="1">'就労Ａ型'!$A$1:$L$697</definedName>
    <definedName name="_xlnm._FilterDatabase" localSheetId="4" hidden="1">'就労B型'!$A$1:$L$877</definedName>
    <definedName name="_xlnm.Print_Area" localSheetId="3">'就労Ａ型'!$B$1:$W$38</definedName>
    <definedName name="_xlnm.Print_Area" localSheetId="4">'就労B型'!$A$1:$W$218</definedName>
    <definedName name="_xlnm.Print_Titles" localSheetId="3">'就労Ａ型'!$B:$D,'就労Ａ型'!$1:$4</definedName>
    <definedName name="_xlnm.Print_Titles" localSheetId="4">'就労B型'!$B:$D,'就労B型'!$1:$4</definedName>
  </definedNames>
  <calcPr fullCalcOnLoad="1"/>
</workbook>
</file>

<file path=xl/sharedStrings.xml><?xml version="1.0" encoding="utf-8"?>
<sst xmlns="http://schemas.openxmlformats.org/spreadsheetml/2006/main" count="601" uniqueCount="267">
  <si>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</si>
  <si>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</si>
  <si>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</si>
  <si>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</si>
  <si>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</si>
  <si>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</si>
  <si>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</si>
  <si>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</si>
  <si>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</si>
  <si>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</si>
  <si>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</si>
  <si>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</si>
  <si>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</si>
  <si>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</si>
  <si>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</si>
  <si>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</si>
  <si>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時間額</t>
  </si>
  <si>
    <t>月額</t>
  </si>
  <si>
    <t>平成24年度</t>
  </si>
  <si>
    <t>事業所名</t>
  </si>
  <si>
    <t>備考</t>
  </si>
  <si>
    <t>平成25年度</t>
  </si>
  <si>
    <t>事業所数</t>
  </si>
  <si>
    <t>平成25年度各施設種別平均工賃一覧（月額）</t>
  </si>
  <si>
    <t>平成25年度各施設種別平均工賃一覧（時間額）</t>
  </si>
  <si>
    <t>千葉県</t>
  </si>
  <si>
    <t>千葉市
はつらつ道場</t>
  </si>
  <si>
    <t>日本園芸療法士協会関東支部</t>
  </si>
  <si>
    <t>ＰＡＬ稲毛</t>
  </si>
  <si>
    <t>桜木</t>
  </si>
  <si>
    <t>セットアップ</t>
  </si>
  <si>
    <t>ワークアイ・ジョブサポート</t>
  </si>
  <si>
    <t>ハッピーウェーイ</t>
  </si>
  <si>
    <t>リバーサル市川</t>
  </si>
  <si>
    <t>アースプロテクト</t>
  </si>
  <si>
    <t>サークル</t>
  </si>
  <si>
    <t>リーブカンパニー</t>
  </si>
  <si>
    <t>かるのこ事業所</t>
  </si>
  <si>
    <t>EOSファーム船橋</t>
  </si>
  <si>
    <t>ハッピーアベニュー</t>
  </si>
  <si>
    <t>合同会社環境福祉サービス千葉事業所</t>
  </si>
  <si>
    <t>ハッピーストリート</t>
  </si>
  <si>
    <t>ビーアンビシャス</t>
  </si>
  <si>
    <t>ぽぴあ仕事センターライズ</t>
  </si>
  <si>
    <t>タオ工房</t>
  </si>
  <si>
    <t>就労継続支援A型事業所　栗源協働支援センター</t>
  </si>
  <si>
    <t>きのこ栽培農園</t>
  </si>
  <si>
    <t>ユアポート</t>
  </si>
  <si>
    <t>株式会社CBS</t>
  </si>
  <si>
    <t>さつき台の家</t>
  </si>
  <si>
    <t>ユーカリワークス</t>
  </si>
  <si>
    <t>松里福祉作業所</t>
  </si>
  <si>
    <t>アルファー工房</t>
  </si>
  <si>
    <t>いぶき</t>
  </si>
  <si>
    <t>障害者の働く場　もえぎ</t>
  </si>
  <si>
    <t>ひまわり工房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</si>
  <si>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</si>
  <si>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</si>
  <si>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</si>
  <si>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</si>
  <si>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</si>
  <si>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</si>
  <si>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</si>
  <si>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</si>
  <si>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</si>
  <si>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</si>
  <si>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</si>
  <si>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</si>
  <si>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</si>
  <si>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</si>
  <si>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</si>
  <si>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</si>
  <si>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</si>
  <si>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</si>
  <si>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</si>
  <si>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</si>
  <si>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</si>
  <si>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</si>
  <si>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</si>
  <si>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</si>
  <si>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</si>
  <si>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</si>
  <si>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</si>
  <si>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</si>
  <si>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</si>
  <si>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</si>
  <si>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</si>
  <si>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</si>
  <si>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</si>
  <si>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</si>
  <si>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佐倉市よもぎの園指定管理者社会福祉法人愛光</t>
  </si>
  <si>
    <t>タオ</t>
  </si>
  <si>
    <t>かりん</t>
  </si>
  <si>
    <t>あゆみ会作業所</t>
  </si>
  <si>
    <t>山の家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</si>
  <si>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</si>
  <si>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</si>
  <si>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</si>
  <si>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</si>
  <si>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</si>
  <si>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</si>
  <si>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</si>
  <si>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もくまお</t>
  </si>
  <si>
    <t>オリーブハウス</t>
  </si>
  <si>
    <t>ステップ　ちば</t>
  </si>
  <si>
    <t>就労生活支援センター　トライアングル西千葉</t>
  </si>
  <si>
    <t>ＮＰＯ法人ペイ・フォワード歩論館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</si>
  <si>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</si>
  <si>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</si>
  <si>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</si>
  <si>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</si>
  <si>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</si>
  <si>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紙好き工房空と海</t>
  </si>
  <si>
    <t>花の実園</t>
  </si>
  <si>
    <t>成田市のぞみの園</t>
  </si>
  <si>
    <t>生活援助センター　工房スノードロップ</t>
  </si>
  <si>
    <t>福祉アシストワーク協会</t>
  </si>
  <si>
    <t>あくあ</t>
  </si>
  <si>
    <t>オーヴェル</t>
  </si>
  <si>
    <t>市川市チャレンジ国分</t>
  </si>
  <si>
    <t>はばたき職業センター</t>
  </si>
  <si>
    <t>ラポール</t>
  </si>
  <si>
    <t>ワーク・かなえ</t>
  </si>
  <si>
    <t>三芳ワークセンター</t>
  </si>
  <si>
    <t>市川市南八幡ワークス</t>
  </si>
  <si>
    <t>ワークジョイまつどセンター</t>
  </si>
  <si>
    <t>沼南育成園</t>
  </si>
  <si>
    <t>美南園</t>
  </si>
  <si>
    <t>野田市立あすなろ職業指導所</t>
  </si>
  <si>
    <t>はるか</t>
  </si>
  <si>
    <t>ハピネス行徳</t>
  </si>
  <si>
    <t>おおばん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</si>
  <si>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</si>
  <si>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</si>
  <si>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</si>
  <si>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</si>
  <si>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</si>
  <si>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</si>
  <si>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コッペ</t>
  </si>
  <si>
    <t>つばさ</t>
  </si>
  <si>
    <t>石陶房</t>
  </si>
  <si>
    <t>就労継続支援Ｂ型事業所　かりん</t>
  </si>
  <si>
    <t>あいらんど</t>
  </si>
  <si>
    <t>キャンバス</t>
  </si>
  <si>
    <t>ジョブハウス・もみの木</t>
  </si>
  <si>
    <t>ふる里学舎木更津</t>
  </si>
  <si>
    <t>羽の郷</t>
  </si>
  <si>
    <t>ねむの里</t>
  </si>
  <si>
    <t>夢工房まごめざわ</t>
  </si>
  <si>
    <t>かたぐるま</t>
  </si>
  <si>
    <t>地域作業所hana</t>
  </si>
  <si>
    <t>コスモ</t>
  </si>
  <si>
    <t>三愛ワークス御料</t>
  </si>
  <si>
    <t>ペーターの丘</t>
  </si>
  <si>
    <t>木更津市あけぼの園</t>
  </si>
  <si>
    <t>わたの実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</si>
  <si>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</si>
  <si>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</si>
  <si>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</si>
  <si>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</si>
  <si>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千葉市療育センターいずみの家</t>
  </si>
  <si>
    <t>柏市立朋生園</t>
  </si>
  <si>
    <t>父の樹園</t>
  </si>
  <si>
    <t>あすか園</t>
  </si>
  <si>
    <t>笹川なずな工房</t>
  </si>
  <si>
    <t>柏市立青和園</t>
  </si>
  <si>
    <t>千葉光の村授産園</t>
  </si>
  <si>
    <t>千葉市亥鼻福祉作業所</t>
  </si>
  <si>
    <t xml:space="preserve"> ｉ工房ｃ･ｓ･ｄ</t>
  </si>
  <si>
    <t>ARUKU</t>
  </si>
  <si>
    <t>カフェテラスエスレ</t>
  </si>
  <si>
    <t>就労支援センタージョブくらなみ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</si>
  <si>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</si>
  <si>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</si>
  <si>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</si>
  <si>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</si>
  <si>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</si>
  <si>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</si>
  <si>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</si>
  <si>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</si>
  <si>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</si>
  <si>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市原市五井福祉作業所</t>
  </si>
  <si>
    <t>市原市三和福祉作業所</t>
  </si>
  <si>
    <t>障がい者活動支援センター　通所部</t>
  </si>
  <si>
    <t>生活クラブ風の村とんぼ舎さくら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</si>
  <si>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</si>
  <si>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</si>
  <si>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</si>
  <si>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</si>
  <si>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</si>
  <si>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</si>
  <si>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ふれあいハウス</t>
  </si>
  <si>
    <t>あさひの丘</t>
  </si>
  <si>
    <t>まあるい広場</t>
  </si>
  <si>
    <t>望みの門新生舎</t>
  </si>
  <si>
    <t>しおさい</t>
  </si>
  <si>
    <t>あるば</t>
  </si>
  <si>
    <t>ワルツ</t>
  </si>
  <si>
    <t>のぞみ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</si>
  <si>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</si>
  <si>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</si>
  <si>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</si>
  <si>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</si>
  <si>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</si>
  <si>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</si>
  <si>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ぽけっと</t>
  </si>
  <si>
    <t>キッチンせいしょう</t>
  </si>
  <si>
    <t>流山市心身障害者福祉作業所さつき園</t>
  </si>
  <si>
    <t>福祉支援の家　ビーいちかわ</t>
  </si>
  <si>
    <t>医療法人社団透光会ひだまり</t>
  </si>
  <si>
    <t>ぽらりす</t>
  </si>
  <si>
    <t>ときわぎ工舎</t>
  </si>
  <si>
    <t>なゆたぐりん</t>
  </si>
  <si>
    <t>たぶだちの村・ふれあい通り</t>
  </si>
  <si>
    <t>青空協同組合</t>
  </si>
  <si>
    <t>たんぽぽハウス</t>
  </si>
  <si>
    <t>アンゴラ王国作業所</t>
  </si>
  <si>
    <t>コミュニティカフェ　れんげ＆ラッキーハウス</t>
  </si>
  <si>
    <t>ひだまり</t>
  </si>
  <si>
    <t>ワークショップ四街道</t>
  </si>
  <si>
    <t>ヒバリワークショップ</t>
  </si>
  <si>
    <t>就労継続支援B型　富浦作業所</t>
  </si>
  <si>
    <t>明日の種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</si>
  <si>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</si>
  <si>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</si>
  <si>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</si>
  <si>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</si>
  <si>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</si>
  <si>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</si>
  <si>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</si>
  <si>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</si>
  <si>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</si>
  <si>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</si>
  <si>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</si>
  <si>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夢の笛　作業所</t>
  </si>
  <si>
    <t>ユニバース</t>
  </si>
  <si>
    <t>○</t>
  </si>
  <si>
    <t>取消</t>
  </si>
  <si>
    <t>回答なし</t>
  </si>
  <si>
    <t>定員（雇用有10名・無5名）</t>
  </si>
  <si>
    <t>羽の郷野田</t>
  </si>
  <si>
    <t>三愛ワークス成田</t>
  </si>
  <si>
    <t>就労継続支援B型事業所　みのり</t>
  </si>
  <si>
    <t>ひかり学園アネックスながさく台</t>
  </si>
  <si>
    <t>オリーブファームかずさ</t>
  </si>
  <si>
    <t>多機能型事業所ステップ初石工房</t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</si>
  <si>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</si>
  <si>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</si>
  <si>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</si>
  <si>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</si>
  <si>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</si>
  <si>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</si>
  <si>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</si>
  <si>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あさひ工房</t>
  </si>
  <si>
    <t>ワークショップ茂原</t>
  </si>
  <si>
    <t>しいのみ園こころ</t>
  </si>
  <si>
    <t>でい・さくさべ</t>
  </si>
  <si>
    <t>NPO法人カフェ・バルコニーの家</t>
  </si>
  <si>
    <t>障害福祉サービス事業所ちばりよ～</t>
  </si>
  <si>
    <t>羽の郷千葉</t>
  </si>
  <si>
    <t>オーク＆ライフ</t>
  </si>
  <si>
    <t>ろーずまりー</t>
  </si>
  <si>
    <t>やちゃぼう</t>
  </si>
  <si>
    <t>そよ風ひろば　はぐくみ</t>
  </si>
  <si>
    <t>生活クラブ風の村とんぼ舎かしわ</t>
  </si>
  <si>
    <t>○</t>
  </si>
  <si>
    <t>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</si>
</sst>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Courier New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177" fontId="0" fillId="0" borderId="10" xfId="43" applyNumberFormat="1" applyFont="1" applyFill="1" applyBorder="1" applyAlignment="1" applyProtection="1">
      <alignment vertical="center"/>
      <protection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77" fontId="4" fillId="0" borderId="10" xfId="49" applyNumberFormat="1" applyFont="1" applyFill="1" applyBorder="1" applyAlignment="1">
      <alignment vertical="center"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177" fontId="0" fillId="0" borderId="10" xfId="0" applyNumberFormat="1" applyFont="1" applyFill="1" applyBorder="1" applyAlignment="1">
      <alignment vertical="center"/>
    </xf>
    <xf numFmtId="0" fontId="0" fillId="35" borderId="13" xfId="0" applyFill="1" applyBorder="1" applyAlignment="1">
      <alignment vertical="center" shrinkToFit="1"/>
    </xf>
    <xf numFmtId="177" fontId="0" fillId="35" borderId="14" xfId="0" applyNumberForma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vertical="center"/>
    </xf>
    <xf numFmtId="177" fontId="0" fillId="36" borderId="15" xfId="0" applyNumberFormat="1" applyFont="1" applyFill="1" applyBorder="1" applyAlignment="1">
      <alignment horizontal="center" vertical="center" shrinkToFit="1"/>
    </xf>
    <xf numFmtId="177" fontId="0" fillId="36" borderId="16" xfId="0" applyNumberFormat="1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202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202" fontId="0" fillId="0" borderId="2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202" fontId="0" fillId="0" borderId="17" xfId="0" applyNumberFormat="1" applyFont="1" applyFill="1" applyBorder="1" applyAlignment="1">
      <alignment vertical="center"/>
    </xf>
    <xf numFmtId="177" fontId="0" fillId="37" borderId="22" xfId="0" applyNumberFormat="1" applyFont="1" applyFill="1" applyBorder="1" applyAlignment="1">
      <alignment horizontal="center" vertical="center" shrinkToFit="1"/>
    </xf>
    <xf numFmtId="177" fontId="0" fillId="37" borderId="16" xfId="0" applyNumberFormat="1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center" vertical="center" shrinkToFit="1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202" fontId="0" fillId="0" borderId="2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202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202" fontId="0" fillId="0" borderId="14" xfId="0" applyNumberFormat="1" applyFont="1" applyFill="1" applyBorder="1" applyAlignment="1">
      <alignment vertical="center"/>
    </xf>
    <xf numFmtId="0" fontId="0" fillId="37" borderId="2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vertical="center"/>
    </xf>
    <xf numFmtId="202" fontId="0" fillId="0" borderId="19" xfId="0" applyNumberFormat="1" applyFont="1" applyFill="1" applyBorder="1" applyAlignment="1">
      <alignment vertical="center"/>
    </xf>
    <xf numFmtId="202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202" fontId="0" fillId="0" borderId="3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202" fontId="0" fillId="0" borderId="3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202" fontId="0" fillId="0" borderId="32" xfId="0" applyNumberFormat="1" applyFont="1" applyFill="1" applyBorder="1" applyAlignment="1">
      <alignment horizontal="right" vertical="center"/>
    </xf>
    <xf numFmtId="202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61" applyFont="1" applyFill="1" applyBorder="1" applyAlignment="1">
      <alignment vertical="center" wrapText="1"/>
      <protection/>
    </xf>
    <xf numFmtId="202" fontId="0" fillId="0" borderId="21" xfId="0" applyNumberFormat="1" applyFon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176" fontId="6" fillId="34" borderId="2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33" borderId="29" xfId="0" applyNumberFormat="1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6" fontId="6" fillId="33" borderId="33" xfId="0" applyNumberFormat="1" applyFont="1" applyFill="1" applyBorder="1" applyAlignment="1">
      <alignment horizontal="center" vertical="center" wrapText="1" shrinkToFit="1"/>
    </xf>
    <xf numFmtId="0" fontId="0" fillId="33" borderId="3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35" borderId="33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7" borderId="38" xfId="0" applyFont="1" applyFill="1" applyBorder="1" applyAlignment="1">
      <alignment horizontal="center" vertical="center" shrinkToFit="1"/>
    </xf>
    <xf numFmtId="0" fontId="0" fillId="37" borderId="39" xfId="0" applyFont="1" applyFill="1" applyBorder="1" applyAlignment="1">
      <alignment horizontal="center" vertical="center" shrinkToFit="1"/>
    </xf>
    <xf numFmtId="0" fontId="0" fillId="36" borderId="40" xfId="0" applyFill="1" applyBorder="1" applyAlignment="1">
      <alignment horizontal="center" vertical="center" shrinkToFit="1"/>
    </xf>
    <xf numFmtId="0" fontId="0" fillId="36" borderId="38" xfId="0" applyFont="1" applyFill="1" applyBorder="1" applyAlignment="1">
      <alignment horizontal="center" vertical="center" shrinkToFit="1"/>
    </xf>
    <xf numFmtId="0" fontId="0" fillId="36" borderId="3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shrinkToFit="1"/>
    </xf>
    <xf numFmtId="177" fontId="0" fillId="35" borderId="29" xfId="0" applyNumberFormat="1" applyFont="1" applyFill="1" applyBorder="1" applyAlignment="1">
      <alignment horizontal="center" vertical="center"/>
    </xf>
    <xf numFmtId="177" fontId="0" fillId="35" borderId="12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 shrinkToFit="1"/>
    </xf>
    <xf numFmtId="177" fontId="0" fillId="35" borderId="29" xfId="0" applyNumberFormat="1" applyFont="1" applyFill="1" applyBorder="1" applyAlignment="1">
      <alignment horizontal="center" vertical="center"/>
    </xf>
    <xf numFmtId="177" fontId="0" fillId="35" borderId="31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D10" sqref="D10"/>
    </sheetView>
  </sheetViews>
  <sheetFormatPr defaultColWidth="9.00390625" defaultRowHeight="13.5"/>
  <cols>
    <col min="1" max="3" width="10.625" style="0" customWidth="1"/>
    <col min="4" max="4" width="11.375" style="0" customWidth="1"/>
  </cols>
  <sheetData>
    <row r="1" ht="21">
      <c r="A1" s="6" t="s">
        <v>23</v>
      </c>
    </row>
    <row r="3" spans="1:4" ht="15" customHeight="1">
      <c r="A3" s="94" t="s">
        <v>4</v>
      </c>
      <c r="B3" s="96" t="s">
        <v>8</v>
      </c>
      <c r="C3" s="96" t="s">
        <v>9</v>
      </c>
      <c r="D3" s="92" t="s">
        <v>15</v>
      </c>
    </row>
    <row r="4" spans="1:4" ht="36.75" customHeight="1">
      <c r="A4" s="95"/>
      <c r="B4" s="97"/>
      <c r="C4" s="97"/>
      <c r="D4" s="93"/>
    </row>
    <row r="5" spans="1:4" ht="15.75" customHeight="1">
      <c r="A5" s="9" t="s">
        <v>25</v>
      </c>
      <c r="B5" s="11">
        <f>'就労Ａ型'!Q36</f>
        <v>57870.96830623585</v>
      </c>
      <c r="C5" s="11">
        <f>'就労B型'!Q216</f>
        <v>12595.647305105616</v>
      </c>
      <c r="D5" s="18">
        <f>('就労Ａ型'!P36+'就労B型'!P216)/('就労Ａ型'!O36+'就労B型'!O216)</f>
        <v>16412.051176184857</v>
      </c>
    </row>
  </sheetData>
  <sheetProtection/>
  <mergeCells count="4">
    <mergeCell ref="D3:D4"/>
    <mergeCell ref="A3:A4"/>
    <mergeCell ref="B3:B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25" sqref="B25"/>
    </sheetView>
  </sheetViews>
  <sheetFormatPr defaultColWidth="9.00390625" defaultRowHeight="13.5"/>
  <cols>
    <col min="1" max="3" width="10.625" style="0" customWidth="1"/>
    <col min="4" max="4" width="11.375" style="0" customWidth="1"/>
  </cols>
  <sheetData>
    <row r="1" ht="21">
      <c r="A1" s="6" t="s">
        <v>24</v>
      </c>
    </row>
    <row r="3" spans="1:4" ht="15" customHeight="1">
      <c r="A3" s="94" t="s">
        <v>4</v>
      </c>
      <c r="B3" s="96" t="s">
        <v>8</v>
      </c>
      <c r="C3" s="96" t="s">
        <v>9</v>
      </c>
      <c r="D3" s="92" t="s">
        <v>15</v>
      </c>
    </row>
    <row r="4" spans="1:4" ht="36.75" customHeight="1">
      <c r="A4" s="95"/>
      <c r="B4" s="97"/>
      <c r="C4" s="97"/>
      <c r="D4" s="93"/>
    </row>
    <row r="5" spans="1:4" ht="15.75" customHeight="1">
      <c r="A5" s="9" t="s">
        <v>25</v>
      </c>
      <c r="B5" s="11">
        <f>'就労Ａ型'!T36</f>
        <v>691.0802743725608</v>
      </c>
      <c r="C5" s="11">
        <f>'就労B型'!T216</f>
        <v>157.19017551844027</v>
      </c>
      <c r="D5" s="18">
        <f>('就労Ａ型'!S36+'就労B型'!S216)/('就労Ａ型'!R36+'就労B型'!R216)</f>
        <v>204.0429956771598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J10" sqref="J10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6" t="s">
        <v>14</v>
      </c>
    </row>
    <row r="3" spans="1:8" ht="15" customHeight="1">
      <c r="A3" s="108" t="s">
        <v>3</v>
      </c>
      <c r="B3" s="104" t="s">
        <v>8</v>
      </c>
      <c r="C3" s="105"/>
      <c r="D3" s="104" t="s">
        <v>9</v>
      </c>
      <c r="E3" s="105"/>
      <c r="F3" s="98" t="s">
        <v>12</v>
      </c>
      <c r="G3" s="99"/>
      <c r="H3" s="100"/>
    </row>
    <row r="4" spans="1:8" ht="30" customHeight="1">
      <c r="A4" s="109"/>
      <c r="B4" s="106"/>
      <c r="C4" s="107"/>
      <c r="D4" s="106"/>
      <c r="E4" s="107"/>
      <c r="F4" s="101"/>
      <c r="G4" s="102"/>
      <c r="H4" s="103"/>
    </row>
    <row r="5" spans="1:8" s="12" customFormat="1" ht="38.25" customHeight="1">
      <c r="A5" s="110"/>
      <c r="B5" s="13" t="s">
        <v>10</v>
      </c>
      <c r="C5" s="13" t="s">
        <v>11</v>
      </c>
      <c r="D5" s="13" t="s">
        <v>10</v>
      </c>
      <c r="E5" s="13" t="s">
        <v>11</v>
      </c>
      <c r="F5" s="14" t="s">
        <v>10</v>
      </c>
      <c r="G5" s="14" t="s">
        <v>11</v>
      </c>
      <c r="H5" s="14" t="s">
        <v>13</v>
      </c>
    </row>
    <row r="6" spans="1:8" ht="15.75" customHeight="1">
      <c r="A6" s="9" t="s">
        <v>25</v>
      </c>
      <c r="B6" s="17">
        <v>29</v>
      </c>
      <c r="C6" s="17">
        <v>30</v>
      </c>
      <c r="D6" s="17">
        <f>'就労B型'!D216</f>
        <v>210</v>
      </c>
      <c r="E6" s="17">
        <v>210</v>
      </c>
      <c r="F6" s="15">
        <f>B6+D6</f>
        <v>239</v>
      </c>
      <c r="G6" s="15">
        <f>C6+E6</f>
        <v>240</v>
      </c>
      <c r="H6" s="16">
        <f>F6/G6</f>
        <v>0.9958333333333333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197"/>
  <sheetViews>
    <sheetView view="pageBreakPreview" zoomScale="75" zoomScaleSheetLayoutView="75" zoomScalePageLayoutView="0" workbookViewId="0" topLeftCell="B1">
      <pane xSplit="3" ySplit="4" topLeftCell="G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I13" sqref="I13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3.625" style="10" customWidth="1"/>
    <col min="6" max="6" width="6.75390625" style="19" customWidth="1"/>
    <col min="7" max="8" width="13.375" style="19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9" customWidth="1"/>
    <col min="15" max="16" width="13.375" style="19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22"/>
      <c r="D1" s="23"/>
      <c r="E1" s="59"/>
      <c r="F1" s="24"/>
      <c r="G1" s="24"/>
      <c r="H1" s="24"/>
      <c r="I1" s="25"/>
      <c r="J1" s="25"/>
      <c r="K1" s="25"/>
      <c r="L1" s="25"/>
      <c r="M1" s="25"/>
      <c r="N1" s="24"/>
      <c r="O1" s="24"/>
      <c r="P1" s="24"/>
      <c r="Q1" s="25"/>
      <c r="R1" s="25"/>
      <c r="S1" s="25"/>
      <c r="T1" s="25"/>
    </row>
    <row r="2" spans="1:23" s="4" customFormat="1" ht="16.5" customHeight="1" thickBot="1">
      <c r="A2" s="118"/>
      <c r="B2" s="121" t="s">
        <v>3</v>
      </c>
      <c r="C2" s="121" t="s">
        <v>19</v>
      </c>
      <c r="D2" s="122"/>
      <c r="E2" s="28"/>
      <c r="F2" s="111" t="s">
        <v>18</v>
      </c>
      <c r="G2" s="112"/>
      <c r="H2" s="112"/>
      <c r="I2" s="112"/>
      <c r="J2" s="112"/>
      <c r="K2" s="112"/>
      <c r="L2" s="112"/>
      <c r="M2" s="21"/>
      <c r="N2" s="111" t="s">
        <v>21</v>
      </c>
      <c r="O2" s="112"/>
      <c r="P2" s="112"/>
      <c r="Q2" s="112"/>
      <c r="R2" s="112"/>
      <c r="S2" s="112"/>
      <c r="T2" s="127"/>
      <c r="U2" s="128" t="s">
        <v>7</v>
      </c>
      <c r="V2" s="128" t="s">
        <v>1</v>
      </c>
      <c r="W2" s="124" t="s">
        <v>20</v>
      </c>
    </row>
    <row r="3" spans="1:23" s="4" customFormat="1" ht="16.5" customHeight="1">
      <c r="A3" s="119"/>
      <c r="B3" s="121"/>
      <c r="C3" s="123"/>
      <c r="D3" s="122"/>
      <c r="E3" s="28"/>
      <c r="F3" s="34"/>
      <c r="G3" s="115" t="s">
        <v>17</v>
      </c>
      <c r="H3" s="116"/>
      <c r="I3" s="117"/>
      <c r="J3" s="113" t="s">
        <v>16</v>
      </c>
      <c r="K3" s="113"/>
      <c r="L3" s="114"/>
      <c r="M3" s="70"/>
      <c r="N3" s="34"/>
      <c r="O3" s="115" t="s">
        <v>17</v>
      </c>
      <c r="P3" s="116"/>
      <c r="Q3" s="117"/>
      <c r="R3" s="113" t="s">
        <v>16</v>
      </c>
      <c r="S3" s="113"/>
      <c r="T3" s="114"/>
      <c r="U3" s="129"/>
      <c r="V3" s="125"/>
      <c r="W3" s="125"/>
    </row>
    <row r="4" spans="1:23" s="22" customFormat="1" ht="16.5" customHeight="1" thickBot="1">
      <c r="A4" s="120"/>
      <c r="B4" s="121"/>
      <c r="C4" s="122"/>
      <c r="D4" s="122"/>
      <c r="E4" s="21"/>
      <c r="F4" s="35" t="s">
        <v>2</v>
      </c>
      <c r="G4" s="37" t="s">
        <v>0</v>
      </c>
      <c r="H4" s="38" t="s">
        <v>6</v>
      </c>
      <c r="I4" s="39" t="s">
        <v>5</v>
      </c>
      <c r="J4" s="48" t="s">
        <v>0</v>
      </c>
      <c r="K4" s="49" t="s">
        <v>6</v>
      </c>
      <c r="L4" s="50" t="s">
        <v>5</v>
      </c>
      <c r="M4" s="70"/>
      <c r="N4" s="35" t="s">
        <v>2</v>
      </c>
      <c r="O4" s="37" t="s">
        <v>0</v>
      </c>
      <c r="P4" s="38" t="s">
        <v>6</v>
      </c>
      <c r="Q4" s="39" t="s">
        <v>5</v>
      </c>
      <c r="R4" s="48" t="s">
        <v>0</v>
      </c>
      <c r="S4" s="49" t="s">
        <v>6</v>
      </c>
      <c r="T4" s="50" t="s">
        <v>5</v>
      </c>
      <c r="U4" s="130"/>
      <c r="V4" s="126"/>
      <c r="W4" s="126"/>
    </row>
    <row r="5" spans="1:23" s="4" customFormat="1" ht="27" customHeight="1">
      <c r="A5" s="20"/>
      <c r="B5" s="72" t="s">
        <v>25</v>
      </c>
      <c r="C5" s="73">
        <v>1</v>
      </c>
      <c r="D5" s="74" t="s">
        <v>26</v>
      </c>
      <c r="E5" s="29"/>
      <c r="F5" s="40">
        <v>20</v>
      </c>
      <c r="G5" s="41">
        <v>229</v>
      </c>
      <c r="H5" s="36">
        <v>12090669</v>
      </c>
      <c r="I5" s="79">
        <f aca="true" t="shared" si="0" ref="I5:I28">IF(AND(G5&gt;0,H5&gt;0),H5/G5,0)</f>
        <v>52797.681222707426</v>
      </c>
      <c r="J5" s="41">
        <v>28171.75</v>
      </c>
      <c r="K5" s="36">
        <v>12090669</v>
      </c>
      <c r="L5" s="42">
        <f>IF(AND(J5&gt;0,K5&gt;0),K5/J5,0)</f>
        <v>429.17706567749605</v>
      </c>
      <c r="M5" s="71"/>
      <c r="N5" s="40">
        <v>20</v>
      </c>
      <c r="O5" s="41">
        <v>225</v>
      </c>
      <c r="P5" s="36">
        <v>12508758</v>
      </c>
      <c r="Q5" s="42">
        <f>IF(AND(O5&gt;0,P5&gt;0),P5/O5,0)</f>
        <v>55594.48</v>
      </c>
      <c r="R5" s="52">
        <v>27513</v>
      </c>
      <c r="S5" s="53">
        <v>12508758</v>
      </c>
      <c r="T5" s="65">
        <f>IF(AND(R5&gt;0,S5&gt;0),S5/R5,0)</f>
        <v>454.6490022898266</v>
      </c>
      <c r="U5" s="51"/>
      <c r="V5" s="8"/>
      <c r="W5" s="8"/>
    </row>
    <row r="6" spans="1:23" s="4" customFormat="1" ht="27" customHeight="1">
      <c r="A6" s="20"/>
      <c r="B6" s="72" t="s">
        <v>25</v>
      </c>
      <c r="C6" s="73">
        <v>2</v>
      </c>
      <c r="D6" s="74" t="s">
        <v>27</v>
      </c>
      <c r="E6" s="29"/>
      <c r="F6" s="40">
        <v>20</v>
      </c>
      <c r="G6" s="43">
        <v>287</v>
      </c>
      <c r="H6" s="7">
        <v>14016563</v>
      </c>
      <c r="I6" s="80">
        <f t="shared" si="0"/>
        <v>48838.19860627178</v>
      </c>
      <c r="J6" s="43">
        <v>18689</v>
      </c>
      <c r="K6" s="7">
        <v>14016563</v>
      </c>
      <c r="L6" s="44">
        <f>IF(AND(J6&gt;0,K6&gt;0),K6/J6,0)</f>
        <v>749.9899941141848</v>
      </c>
      <c r="M6" s="71"/>
      <c r="N6" s="40">
        <v>20</v>
      </c>
      <c r="O6" s="43">
        <v>0</v>
      </c>
      <c r="P6" s="7">
        <v>0</v>
      </c>
      <c r="Q6" s="42">
        <f aca="true" t="shared" si="1" ref="Q6:Q34">IF(AND(O6&gt;0,P6&gt;0),P6/O6,0)</f>
        <v>0</v>
      </c>
      <c r="R6" s="54">
        <v>0</v>
      </c>
      <c r="S6" s="33">
        <v>0</v>
      </c>
      <c r="T6" s="55">
        <f aca="true" t="shared" si="2" ref="T6:T34">IF(AND(R6&gt;0,S6&gt;0),S6/R6,0)</f>
        <v>0</v>
      </c>
      <c r="U6" s="51"/>
      <c r="V6" s="8"/>
      <c r="W6" s="91" t="s">
        <v>238</v>
      </c>
    </row>
    <row r="7" spans="1:23" s="4" customFormat="1" ht="27" customHeight="1">
      <c r="A7" s="20"/>
      <c r="B7" s="72" t="s">
        <v>25</v>
      </c>
      <c r="C7" s="73">
        <v>3</v>
      </c>
      <c r="D7" s="74" t="s">
        <v>28</v>
      </c>
      <c r="E7" s="29"/>
      <c r="F7" s="40">
        <v>17</v>
      </c>
      <c r="G7" s="43">
        <v>192</v>
      </c>
      <c r="H7" s="7">
        <v>3961685</v>
      </c>
      <c r="I7" s="80">
        <f t="shared" si="0"/>
        <v>20633.776041666668</v>
      </c>
      <c r="J7" s="43">
        <v>34048</v>
      </c>
      <c r="K7" s="7">
        <v>3961685</v>
      </c>
      <c r="L7" s="44">
        <f aca="true" t="shared" si="3" ref="L7:L28">IF(AND(J7&gt;0,K7&gt;0),K7/J7,0)</f>
        <v>116.35587993421052</v>
      </c>
      <c r="M7" s="71"/>
      <c r="N7" s="40">
        <v>17</v>
      </c>
      <c r="O7" s="43">
        <v>204</v>
      </c>
      <c r="P7" s="7">
        <v>4219310</v>
      </c>
      <c r="Q7" s="42">
        <f t="shared" si="1"/>
        <v>20682.892156862745</v>
      </c>
      <c r="R7" s="54">
        <v>28034</v>
      </c>
      <c r="S7" s="33">
        <v>4219310</v>
      </c>
      <c r="T7" s="55">
        <f t="shared" si="2"/>
        <v>150.50688449739602</v>
      </c>
      <c r="U7" s="51"/>
      <c r="V7" s="8"/>
      <c r="W7" s="8"/>
    </row>
    <row r="8" spans="1:23" s="4" customFormat="1" ht="27" customHeight="1">
      <c r="A8" s="20"/>
      <c r="B8" s="72" t="s">
        <v>25</v>
      </c>
      <c r="C8" s="73">
        <v>4</v>
      </c>
      <c r="D8" s="74" t="s">
        <v>29</v>
      </c>
      <c r="E8" s="29"/>
      <c r="F8" s="40">
        <v>20</v>
      </c>
      <c r="G8" s="43">
        <v>178</v>
      </c>
      <c r="H8" s="7">
        <v>5184377</v>
      </c>
      <c r="I8" s="80">
        <f t="shared" si="0"/>
        <v>29125.713483146068</v>
      </c>
      <c r="J8" s="43">
        <v>15110</v>
      </c>
      <c r="K8" s="7">
        <v>5184377</v>
      </c>
      <c r="L8" s="44">
        <f>IF(AND(J8&gt;0,K8&gt;0),K8/J8,0)</f>
        <v>343.10900066181335</v>
      </c>
      <c r="M8" s="71"/>
      <c r="N8" s="40">
        <v>20</v>
      </c>
      <c r="O8" s="43">
        <v>180</v>
      </c>
      <c r="P8" s="7">
        <v>4121085</v>
      </c>
      <c r="Q8" s="42">
        <f t="shared" si="1"/>
        <v>22894.916666666668</v>
      </c>
      <c r="R8" s="54">
        <v>15040.5</v>
      </c>
      <c r="S8" s="33">
        <v>4121085</v>
      </c>
      <c r="T8" s="55">
        <f t="shared" si="2"/>
        <v>273.9992021541837</v>
      </c>
      <c r="U8" s="51"/>
      <c r="V8" s="91" t="s">
        <v>266</v>
      </c>
      <c r="W8" s="8"/>
    </row>
    <row r="9" spans="1:23" s="4" customFormat="1" ht="27" customHeight="1">
      <c r="A9" s="20"/>
      <c r="B9" s="72" t="s">
        <v>25</v>
      </c>
      <c r="C9" s="73">
        <v>5</v>
      </c>
      <c r="D9" s="74" t="s">
        <v>30</v>
      </c>
      <c r="E9" s="29"/>
      <c r="F9" s="40">
        <v>20</v>
      </c>
      <c r="G9" s="43">
        <v>271</v>
      </c>
      <c r="H9" s="7">
        <v>16460227</v>
      </c>
      <c r="I9" s="80">
        <f t="shared" si="0"/>
        <v>60738.845018450185</v>
      </c>
      <c r="J9" s="43">
        <v>21666</v>
      </c>
      <c r="K9" s="7">
        <v>16460227</v>
      </c>
      <c r="L9" s="44">
        <f t="shared" si="3"/>
        <v>759.7261608049479</v>
      </c>
      <c r="M9" s="71"/>
      <c r="N9" s="40">
        <v>20</v>
      </c>
      <c r="O9" s="43">
        <v>290</v>
      </c>
      <c r="P9" s="7">
        <v>16933611</v>
      </c>
      <c r="Q9" s="42">
        <f t="shared" si="1"/>
        <v>58391.762068965516</v>
      </c>
      <c r="R9" s="54">
        <v>21400.65</v>
      </c>
      <c r="S9" s="33">
        <v>16933611</v>
      </c>
      <c r="T9" s="55">
        <f t="shared" si="2"/>
        <v>791.2661998584155</v>
      </c>
      <c r="U9" s="51"/>
      <c r="V9" s="8"/>
      <c r="W9" s="8"/>
    </row>
    <row r="10" spans="1:23" s="4" customFormat="1" ht="27" customHeight="1">
      <c r="A10" s="20"/>
      <c r="B10" s="72" t="s">
        <v>25</v>
      </c>
      <c r="C10" s="73">
        <v>6</v>
      </c>
      <c r="D10" s="75" t="s">
        <v>31</v>
      </c>
      <c r="E10" s="29"/>
      <c r="F10" s="40">
        <v>34</v>
      </c>
      <c r="G10" s="43">
        <v>186</v>
      </c>
      <c r="H10" s="7">
        <v>13334969</v>
      </c>
      <c r="I10" s="80">
        <f t="shared" si="0"/>
        <v>71693.3817204301</v>
      </c>
      <c r="J10" s="43">
        <v>15508</v>
      </c>
      <c r="K10" s="7">
        <v>13334969</v>
      </c>
      <c r="L10" s="44">
        <f t="shared" si="3"/>
        <v>859.876773278308</v>
      </c>
      <c r="M10" s="71"/>
      <c r="N10" s="40">
        <v>21</v>
      </c>
      <c r="O10" s="43">
        <v>177</v>
      </c>
      <c r="P10" s="7">
        <v>10919032</v>
      </c>
      <c r="Q10" s="42">
        <f t="shared" si="1"/>
        <v>61689.44632768362</v>
      </c>
      <c r="R10" s="54">
        <v>13403.5</v>
      </c>
      <c r="S10" s="33">
        <v>10919032</v>
      </c>
      <c r="T10" s="55">
        <f t="shared" si="2"/>
        <v>814.6403551311224</v>
      </c>
      <c r="U10" s="51"/>
      <c r="V10" s="8"/>
      <c r="W10" s="8"/>
    </row>
    <row r="11" spans="1:23" s="4" customFormat="1" ht="27" customHeight="1">
      <c r="A11" s="20"/>
      <c r="B11" s="72" t="s">
        <v>25</v>
      </c>
      <c r="C11" s="73">
        <v>7</v>
      </c>
      <c r="D11" s="75" t="s">
        <v>32</v>
      </c>
      <c r="E11" s="29"/>
      <c r="F11" s="40">
        <v>20</v>
      </c>
      <c r="G11" s="43">
        <v>455</v>
      </c>
      <c r="H11" s="7">
        <v>25416215</v>
      </c>
      <c r="I11" s="80">
        <f t="shared" si="0"/>
        <v>55859.81318681319</v>
      </c>
      <c r="J11" s="43">
        <v>33799</v>
      </c>
      <c r="K11" s="7">
        <v>25416215</v>
      </c>
      <c r="L11" s="44">
        <f t="shared" si="3"/>
        <v>751.9812716352554</v>
      </c>
      <c r="M11" s="71"/>
      <c r="N11" s="40">
        <v>20</v>
      </c>
      <c r="O11" s="43">
        <v>422</v>
      </c>
      <c r="P11" s="7">
        <v>25389602</v>
      </c>
      <c r="Q11" s="42">
        <f t="shared" si="1"/>
        <v>60164.9336492891</v>
      </c>
      <c r="R11" s="54">
        <v>34486</v>
      </c>
      <c r="S11" s="33">
        <v>25389602</v>
      </c>
      <c r="T11" s="55">
        <f t="shared" si="2"/>
        <v>736.2292524502697</v>
      </c>
      <c r="U11" s="51"/>
      <c r="V11" s="8"/>
      <c r="W11" s="8"/>
    </row>
    <row r="12" spans="1:23" s="4" customFormat="1" ht="27" customHeight="1">
      <c r="A12" s="20"/>
      <c r="B12" s="72" t="s">
        <v>25</v>
      </c>
      <c r="C12" s="73">
        <v>8</v>
      </c>
      <c r="D12" s="75" t="s">
        <v>33</v>
      </c>
      <c r="E12" s="29"/>
      <c r="F12" s="40">
        <v>10</v>
      </c>
      <c r="G12" s="43">
        <v>0</v>
      </c>
      <c r="H12" s="7">
        <v>0</v>
      </c>
      <c r="I12" s="80">
        <f t="shared" si="0"/>
        <v>0</v>
      </c>
      <c r="J12" s="43">
        <v>0</v>
      </c>
      <c r="K12" s="7">
        <v>0</v>
      </c>
      <c r="L12" s="44">
        <f t="shared" si="3"/>
        <v>0</v>
      </c>
      <c r="M12" s="71"/>
      <c r="N12" s="40">
        <v>0</v>
      </c>
      <c r="O12" s="43">
        <v>0</v>
      </c>
      <c r="P12" s="7">
        <v>0</v>
      </c>
      <c r="Q12" s="42">
        <f t="shared" si="1"/>
        <v>0</v>
      </c>
      <c r="R12" s="54">
        <v>0</v>
      </c>
      <c r="S12" s="33">
        <v>0</v>
      </c>
      <c r="T12" s="55">
        <f t="shared" si="2"/>
        <v>0</v>
      </c>
      <c r="U12" s="51"/>
      <c r="V12" s="91" t="s">
        <v>236</v>
      </c>
      <c r="W12" s="8"/>
    </row>
    <row r="13" spans="1:23" s="4" customFormat="1" ht="27" customHeight="1">
      <c r="A13" s="20"/>
      <c r="B13" s="72" t="s">
        <v>25</v>
      </c>
      <c r="C13" s="73">
        <v>9</v>
      </c>
      <c r="D13" s="75" t="s">
        <v>34</v>
      </c>
      <c r="E13" s="29"/>
      <c r="F13" s="40">
        <v>20</v>
      </c>
      <c r="G13" s="43">
        <v>186</v>
      </c>
      <c r="H13" s="7">
        <v>11382789</v>
      </c>
      <c r="I13" s="80">
        <f t="shared" si="0"/>
        <v>61197.790322580644</v>
      </c>
      <c r="J13" s="43">
        <v>14278</v>
      </c>
      <c r="K13" s="7">
        <v>11382789</v>
      </c>
      <c r="L13" s="44">
        <f t="shared" si="3"/>
        <v>797.2257318952235</v>
      </c>
      <c r="M13" s="71"/>
      <c r="N13" s="40">
        <v>20</v>
      </c>
      <c r="O13" s="43">
        <v>279</v>
      </c>
      <c r="P13" s="7">
        <v>17329921</v>
      </c>
      <c r="Q13" s="42">
        <f t="shared" si="1"/>
        <v>62114.41218637993</v>
      </c>
      <c r="R13" s="54">
        <v>21464.5</v>
      </c>
      <c r="S13" s="33">
        <v>17329921</v>
      </c>
      <c r="T13" s="55">
        <f t="shared" si="2"/>
        <v>807.3759463299867</v>
      </c>
      <c r="U13" s="51"/>
      <c r="V13" s="8"/>
      <c r="W13" s="8"/>
    </row>
    <row r="14" spans="1:23" s="4" customFormat="1" ht="27" customHeight="1">
      <c r="A14" s="20"/>
      <c r="B14" s="72" t="s">
        <v>25</v>
      </c>
      <c r="C14" s="73">
        <v>10</v>
      </c>
      <c r="D14" s="75" t="s">
        <v>35</v>
      </c>
      <c r="E14" s="29"/>
      <c r="F14" s="40">
        <v>20</v>
      </c>
      <c r="G14" s="43">
        <v>351</v>
      </c>
      <c r="H14" s="7">
        <v>19793723</v>
      </c>
      <c r="I14" s="80">
        <f t="shared" si="0"/>
        <v>56392.37321937322</v>
      </c>
      <c r="J14" s="43">
        <v>26320.75</v>
      </c>
      <c r="K14" s="7">
        <v>19793723</v>
      </c>
      <c r="L14" s="44">
        <f t="shared" si="3"/>
        <v>752.0197182831037</v>
      </c>
      <c r="M14" s="71"/>
      <c r="N14" s="40">
        <v>20</v>
      </c>
      <c r="O14" s="43">
        <v>335</v>
      </c>
      <c r="P14" s="7">
        <v>20836355</v>
      </c>
      <c r="Q14" s="42">
        <f t="shared" si="1"/>
        <v>62198.07462686567</v>
      </c>
      <c r="R14" s="54">
        <v>27194</v>
      </c>
      <c r="S14" s="33">
        <v>20836355</v>
      </c>
      <c r="T14" s="55">
        <f t="shared" si="2"/>
        <v>766.2114804736339</v>
      </c>
      <c r="U14" s="51"/>
      <c r="V14" s="8"/>
      <c r="W14" s="8"/>
    </row>
    <row r="15" spans="1:23" s="4" customFormat="1" ht="27" customHeight="1">
      <c r="A15" s="20"/>
      <c r="B15" s="72" t="s">
        <v>25</v>
      </c>
      <c r="C15" s="73">
        <v>11</v>
      </c>
      <c r="D15" s="75" t="s">
        <v>36</v>
      </c>
      <c r="E15" s="29"/>
      <c r="F15" s="40">
        <v>15</v>
      </c>
      <c r="G15" s="43">
        <v>125</v>
      </c>
      <c r="H15" s="7">
        <v>9847638</v>
      </c>
      <c r="I15" s="80">
        <f t="shared" si="0"/>
        <v>78781.104</v>
      </c>
      <c r="J15" s="43">
        <v>11374.5</v>
      </c>
      <c r="K15" s="7">
        <v>9847638</v>
      </c>
      <c r="L15" s="44">
        <f t="shared" si="3"/>
        <v>865.7644731636556</v>
      </c>
      <c r="M15" s="71"/>
      <c r="N15" s="40">
        <v>15</v>
      </c>
      <c r="O15" s="43">
        <v>170</v>
      </c>
      <c r="P15" s="7">
        <v>13519973</v>
      </c>
      <c r="Q15" s="42">
        <f t="shared" si="1"/>
        <v>79529.25294117647</v>
      </c>
      <c r="R15" s="54">
        <v>15679</v>
      </c>
      <c r="S15" s="33">
        <v>13519973</v>
      </c>
      <c r="T15" s="55">
        <f t="shared" si="2"/>
        <v>862.2981695261177</v>
      </c>
      <c r="U15" s="51"/>
      <c r="V15" s="8"/>
      <c r="W15" s="8"/>
    </row>
    <row r="16" spans="1:23" s="4" customFormat="1" ht="27" customHeight="1">
      <c r="A16" s="20"/>
      <c r="B16" s="72" t="s">
        <v>25</v>
      </c>
      <c r="C16" s="73">
        <v>12</v>
      </c>
      <c r="D16" s="75" t="s">
        <v>37</v>
      </c>
      <c r="E16" s="29"/>
      <c r="F16" s="40">
        <v>20</v>
      </c>
      <c r="G16" s="43">
        <v>214</v>
      </c>
      <c r="H16" s="7">
        <v>8625941</v>
      </c>
      <c r="I16" s="80">
        <f t="shared" si="0"/>
        <v>40308.13551401869</v>
      </c>
      <c r="J16" s="43">
        <v>11197</v>
      </c>
      <c r="K16" s="7">
        <v>8625941</v>
      </c>
      <c r="L16" s="44">
        <f t="shared" si="3"/>
        <v>770.3796552648031</v>
      </c>
      <c r="M16" s="71"/>
      <c r="N16" s="40">
        <v>20</v>
      </c>
      <c r="O16" s="43">
        <v>196</v>
      </c>
      <c r="P16" s="7">
        <v>9649764</v>
      </c>
      <c r="Q16" s="42">
        <f t="shared" si="1"/>
        <v>49233.489795918365</v>
      </c>
      <c r="R16" s="54">
        <v>11953</v>
      </c>
      <c r="S16" s="33">
        <v>9649764</v>
      </c>
      <c r="T16" s="55">
        <f t="shared" si="2"/>
        <v>807.3089600937003</v>
      </c>
      <c r="U16" s="51"/>
      <c r="V16" s="8"/>
      <c r="W16" s="8"/>
    </row>
    <row r="17" spans="1:23" s="4" customFormat="1" ht="27" customHeight="1">
      <c r="A17" s="20"/>
      <c r="B17" s="72" t="s">
        <v>25</v>
      </c>
      <c r="C17" s="73">
        <v>13</v>
      </c>
      <c r="D17" s="75" t="s">
        <v>38</v>
      </c>
      <c r="E17" s="29"/>
      <c r="F17" s="40">
        <v>20</v>
      </c>
      <c r="G17" s="43">
        <v>193</v>
      </c>
      <c r="H17" s="7">
        <v>15071138</v>
      </c>
      <c r="I17" s="80">
        <f t="shared" si="0"/>
        <v>78088.79792746114</v>
      </c>
      <c r="J17" s="43">
        <v>15963</v>
      </c>
      <c r="K17" s="7">
        <v>15071138</v>
      </c>
      <c r="L17" s="44">
        <f t="shared" si="3"/>
        <v>944.1294242936791</v>
      </c>
      <c r="M17" s="71"/>
      <c r="N17" s="40">
        <v>20</v>
      </c>
      <c r="O17" s="43">
        <v>266</v>
      </c>
      <c r="P17" s="7">
        <v>21286716</v>
      </c>
      <c r="Q17" s="42">
        <f t="shared" si="1"/>
        <v>80025.24812030075</v>
      </c>
      <c r="R17" s="54">
        <v>20384</v>
      </c>
      <c r="S17" s="33">
        <v>21286716</v>
      </c>
      <c r="T17" s="55">
        <f t="shared" si="2"/>
        <v>1044.2855180533752</v>
      </c>
      <c r="U17" s="51"/>
      <c r="V17" s="8"/>
      <c r="W17" s="8"/>
    </row>
    <row r="18" spans="1:23" s="4" customFormat="1" ht="27" customHeight="1">
      <c r="A18" s="20"/>
      <c r="B18" s="72" t="s">
        <v>25</v>
      </c>
      <c r="C18" s="73">
        <v>14</v>
      </c>
      <c r="D18" s="75" t="s">
        <v>39</v>
      </c>
      <c r="E18" s="29"/>
      <c r="F18" s="40">
        <v>20</v>
      </c>
      <c r="G18" s="43">
        <v>253</v>
      </c>
      <c r="H18" s="7">
        <v>12808829</v>
      </c>
      <c r="I18" s="80">
        <f t="shared" si="0"/>
        <v>50627.782608695656</v>
      </c>
      <c r="J18" s="43">
        <v>17033</v>
      </c>
      <c r="K18" s="7">
        <v>12808829</v>
      </c>
      <c r="L18" s="44">
        <f t="shared" si="3"/>
        <v>752.0007632243293</v>
      </c>
      <c r="M18" s="71"/>
      <c r="N18" s="40">
        <v>20</v>
      </c>
      <c r="O18" s="43">
        <v>245</v>
      </c>
      <c r="P18" s="7">
        <v>13925973</v>
      </c>
      <c r="Q18" s="42">
        <f t="shared" si="1"/>
        <v>56840.70612244898</v>
      </c>
      <c r="R18" s="54">
        <v>17863</v>
      </c>
      <c r="S18" s="33">
        <v>13925973</v>
      </c>
      <c r="T18" s="55">
        <f t="shared" si="2"/>
        <v>779.5987796002911</v>
      </c>
      <c r="U18" s="51"/>
      <c r="V18" s="8"/>
      <c r="W18" s="8"/>
    </row>
    <row r="19" spans="1:23" s="4" customFormat="1" ht="27" customHeight="1">
      <c r="A19" s="20"/>
      <c r="B19" s="72" t="s">
        <v>25</v>
      </c>
      <c r="C19" s="73">
        <v>15</v>
      </c>
      <c r="D19" s="74" t="s">
        <v>40</v>
      </c>
      <c r="E19" s="29"/>
      <c r="F19" s="40">
        <v>0</v>
      </c>
      <c r="G19" s="43">
        <v>0</v>
      </c>
      <c r="H19" s="7">
        <v>0</v>
      </c>
      <c r="I19" s="80">
        <f t="shared" si="0"/>
        <v>0</v>
      </c>
      <c r="J19" s="43">
        <v>0</v>
      </c>
      <c r="K19" s="7">
        <v>0</v>
      </c>
      <c r="L19" s="44">
        <f t="shared" si="3"/>
        <v>0</v>
      </c>
      <c r="M19" s="71"/>
      <c r="N19" s="40">
        <v>0</v>
      </c>
      <c r="O19" s="43">
        <v>0</v>
      </c>
      <c r="P19" s="7">
        <v>0</v>
      </c>
      <c r="Q19" s="42">
        <f t="shared" si="1"/>
        <v>0</v>
      </c>
      <c r="R19" s="54">
        <v>0</v>
      </c>
      <c r="S19" s="33">
        <v>0</v>
      </c>
      <c r="T19" s="55">
        <f t="shared" si="2"/>
        <v>0</v>
      </c>
      <c r="U19" s="51"/>
      <c r="V19" s="91" t="s">
        <v>236</v>
      </c>
      <c r="W19" s="91" t="s">
        <v>237</v>
      </c>
    </row>
    <row r="20" spans="1:23" s="4" customFormat="1" ht="27" customHeight="1">
      <c r="A20" s="20"/>
      <c r="B20" s="72" t="s">
        <v>25</v>
      </c>
      <c r="C20" s="73">
        <v>16</v>
      </c>
      <c r="D20" s="74" t="s">
        <v>41</v>
      </c>
      <c r="E20" s="29"/>
      <c r="F20" s="40">
        <v>20</v>
      </c>
      <c r="G20" s="43">
        <v>420</v>
      </c>
      <c r="H20" s="7">
        <v>25666876</v>
      </c>
      <c r="I20" s="80">
        <f t="shared" si="0"/>
        <v>61111.60952380952</v>
      </c>
      <c r="J20" s="43">
        <v>34131</v>
      </c>
      <c r="K20" s="7">
        <v>25666876</v>
      </c>
      <c r="L20" s="44">
        <f t="shared" si="3"/>
        <v>752.0106647915385</v>
      </c>
      <c r="M20" s="71"/>
      <c r="N20" s="40">
        <v>20</v>
      </c>
      <c r="O20" s="43">
        <v>335</v>
      </c>
      <c r="P20" s="7">
        <v>20831151</v>
      </c>
      <c r="Q20" s="42">
        <f t="shared" si="1"/>
        <v>62182.54029850746</v>
      </c>
      <c r="R20" s="54">
        <v>27038</v>
      </c>
      <c r="S20" s="33">
        <v>20831151</v>
      </c>
      <c r="T20" s="55">
        <f t="shared" si="2"/>
        <v>770.4397884458909</v>
      </c>
      <c r="U20" s="51"/>
      <c r="V20" s="8"/>
      <c r="W20" s="8"/>
    </row>
    <row r="21" spans="1:23" s="4" customFormat="1" ht="27" customHeight="1">
      <c r="A21" s="20"/>
      <c r="B21" s="72" t="s">
        <v>25</v>
      </c>
      <c r="C21" s="73">
        <v>17</v>
      </c>
      <c r="D21" s="76" t="s">
        <v>42</v>
      </c>
      <c r="E21" s="29"/>
      <c r="F21" s="40">
        <v>10</v>
      </c>
      <c r="G21" s="43">
        <v>12</v>
      </c>
      <c r="H21" s="7">
        <v>983200</v>
      </c>
      <c r="I21" s="80">
        <f t="shared" si="0"/>
        <v>81933.33333333333</v>
      </c>
      <c r="J21" s="43">
        <v>1270</v>
      </c>
      <c r="K21" s="7">
        <v>983200</v>
      </c>
      <c r="L21" s="44">
        <f t="shared" si="3"/>
        <v>774.1732283464567</v>
      </c>
      <c r="M21" s="71"/>
      <c r="N21" s="40">
        <v>10</v>
      </c>
      <c r="O21" s="43">
        <v>48</v>
      </c>
      <c r="P21" s="7">
        <v>4103416</v>
      </c>
      <c r="Q21" s="42">
        <f t="shared" si="1"/>
        <v>85487.83333333333</v>
      </c>
      <c r="R21" s="54">
        <v>5340</v>
      </c>
      <c r="S21" s="33">
        <v>4103416</v>
      </c>
      <c r="T21" s="55">
        <f t="shared" si="2"/>
        <v>768.4299625468165</v>
      </c>
      <c r="U21" s="51"/>
      <c r="V21" s="8"/>
      <c r="W21" s="8"/>
    </row>
    <row r="22" spans="1:23" s="4" customFormat="1" ht="27" customHeight="1">
      <c r="A22" s="20"/>
      <c r="B22" s="72" t="s">
        <v>25</v>
      </c>
      <c r="C22" s="73">
        <v>18</v>
      </c>
      <c r="D22" s="77" t="s">
        <v>43</v>
      </c>
      <c r="E22" s="29"/>
      <c r="F22" s="40">
        <v>30</v>
      </c>
      <c r="G22" s="43">
        <v>285</v>
      </c>
      <c r="H22" s="7">
        <v>12039565</v>
      </c>
      <c r="I22" s="80">
        <f t="shared" si="0"/>
        <v>42244.087719298244</v>
      </c>
      <c r="J22" s="43">
        <v>23386.25</v>
      </c>
      <c r="K22" s="7">
        <v>12039565</v>
      </c>
      <c r="L22" s="44">
        <f t="shared" si="3"/>
        <v>514.81383291464</v>
      </c>
      <c r="M22" s="71"/>
      <c r="N22" s="40">
        <v>30</v>
      </c>
      <c r="O22" s="43">
        <v>252</v>
      </c>
      <c r="P22" s="7">
        <v>10665626</v>
      </c>
      <c r="Q22" s="42">
        <f t="shared" si="1"/>
        <v>42323.9126984127</v>
      </c>
      <c r="R22" s="54">
        <v>21361</v>
      </c>
      <c r="S22" s="33">
        <v>10665626</v>
      </c>
      <c r="T22" s="55">
        <f t="shared" si="2"/>
        <v>499.3036842844436</v>
      </c>
      <c r="U22" s="51"/>
      <c r="V22" s="8"/>
      <c r="W22" s="8"/>
    </row>
    <row r="23" spans="1:23" s="4" customFormat="1" ht="27" customHeight="1">
      <c r="A23" s="20"/>
      <c r="B23" s="72" t="s">
        <v>25</v>
      </c>
      <c r="C23" s="73">
        <v>19</v>
      </c>
      <c r="D23" s="77" t="s">
        <v>44</v>
      </c>
      <c r="E23" s="29"/>
      <c r="F23" s="40">
        <v>10</v>
      </c>
      <c r="G23" s="43">
        <v>31</v>
      </c>
      <c r="H23" s="7">
        <v>2612465</v>
      </c>
      <c r="I23" s="80">
        <f t="shared" si="0"/>
        <v>84273.06451612903</v>
      </c>
      <c r="J23" s="43">
        <v>3483</v>
      </c>
      <c r="K23" s="7">
        <v>2612465</v>
      </c>
      <c r="L23" s="44">
        <f t="shared" si="3"/>
        <v>750.0617283950618</v>
      </c>
      <c r="M23" s="71"/>
      <c r="N23" s="40">
        <v>10</v>
      </c>
      <c r="O23" s="43">
        <v>70</v>
      </c>
      <c r="P23" s="7">
        <v>6320891</v>
      </c>
      <c r="Q23" s="42">
        <f t="shared" si="1"/>
        <v>90298.44285714286</v>
      </c>
      <c r="R23" s="54">
        <v>8251.6</v>
      </c>
      <c r="S23" s="33">
        <v>6320891</v>
      </c>
      <c r="T23" s="55">
        <f t="shared" si="2"/>
        <v>766.0200445974114</v>
      </c>
      <c r="U23" s="51"/>
      <c r="V23" s="8"/>
      <c r="W23" s="8"/>
    </row>
    <row r="24" spans="1:23" s="4" customFormat="1" ht="27" customHeight="1">
      <c r="A24" s="20"/>
      <c r="B24" s="72" t="s">
        <v>25</v>
      </c>
      <c r="C24" s="73">
        <v>20</v>
      </c>
      <c r="D24" s="77" t="s">
        <v>45</v>
      </c>
      <c r="E24" s="29"/>
      <c r="F24" s="40">
        <v>25</v>
      </c>
      <c r="G24" s="43">
        <v>36</v>
      </c>
      <c r="H24" s="7">
        <v>2340453</v>
      </c>
      <c r="I24" s="80">
        <f t="shared" si="0"/>
        <v>65012.583333333336</v>
      </c>
      <c r="J24" s="43">
        <v>2802</v>
      </c>
      <c r="K24" s="7">
        <v>2340453</v>
      </c>
      <c r="L24" s="44">
        <f t="shared" si="3"/>
        <v>835.279443254818</v>
      </c>
      <c r="M24" s="71"/>
      <c r="N24" s="40">
        <v>25</v>
      </c>
      <c r="O24" s="43">
        <v>122</v>
      </c>
      <c r="P24" s="7">
        <v>7689055</v>
      </c>
      <c r="Q24" s="42">
        <f t="shared" si="1"/>
        <v>63025.04098360656</v>
      </c>
      <c r="R24" s="54">
        <v>9299.75</v>
      </c>
      <c r="S24" s="33">
        <v>7689055</v>
      </c>
      <c r="T24" s="55">
        <f t="shared" si="2"/>
        <v>826.802333396059</v>
      </c>
      <c r="U24" s="51"/>
      <c r="V24" s="8"/>
      <c r="W24" s="8"/>
    </row>
    <row r="25" spans="1:23" s="4" customFormat="1" ht="27" customHeight="1">
      <c r="A25" s="20"/>
      <c r="B25" s="72" t="s">
        <v>25</v>
      </c>
      <c r="C25" s="73">
        <v>21</v>
      </c>
      <c r="D25" s="77" t="s">
        <v>46</v>
      </c>
      <c r="E25" s="29"/>
      <c r="F25" s="40">
        <v>20</v>
      </c>
      <c r="G25" s="43">
        <v>118</v>
      </c>
      <c r="H25" s="7">
        <v>7042920</v>
      </c>
      <c r="I25" s="80">
        <f t="shared" si="0"/>
        <v>59685.76271186441</v>
      </c>
      <c r="J25" s="43">
        <v>9267</v>
      </c>
      <c r="K25" s="7">
        <v>7042920</v>
      </c>
      <c r="L25" s="44">
        <f t="shared" si="3"/>
        <v>760</v>
      </c>
      <c r="M25" s="71"/>
      <c r="N25" s="40">
        <v>20</v>
      </c>
      <c r="O25" s="43">
        <v>312</v>
      </c>
      <c r="P25" s="7">
        <v>16836191</v>
      </c>
      <c r="Q25" s="42">
        <f t="shared" si="1"/>
        <v>53962.15064102564</v>
      </c>
      <c r="R25" s="54">
        <v>20948.95</v>
      </c>
      <c r="S25" s="33">
        <v>16836191</v>
      </c>
      <c r="T25" s="55">
        <f t="shared" si="2"/>
        <v>803.6770816675776</v>
      </c>
      <c r="U25" s="51"/>
      <c r="V25" s="8"/>
      <c r="W25" s="8"/>
    </row>
    <row r="26" spans="1:23" s="4" customFormat="1" ht="27" customHeight="1">
      <c r="A26" s="20"/>
      <c r="B26" s="72" t="s">
        <v>25</v>
      </c>
      <c r="C26" s="73">
        <v>22</v>
      </c>
      <c r="D26" s="77" t="s">
        <v>47</v>
      </c>
      <c r="E26" s="29"/>
      <c r="F26" s="40">
        <v>20</v>
      </c>
      <c r="G26" s="43">
        <v>41</v>
      </c>
      <c r="H26" s="7">
        <v>1909656</v>
      </c>
      <c r="I26" s="80">
        <f t="shared" si="0"/>
        <v>46576.9756097561</v>
      </c>
      <c r="J26" s="43">
        <v>2526</v>
      </c>
      <c r="K26" s="7">
        <v>1909656</v>
      </c>
      <c r="L26" s="44">
        <f t="shared" si="3"/>
        <v>756</v>
      </c>
      <c r="M26" s="71"/>
      <c r="N26" s="40">
        <v>20</v>
      </c>
      <c r="O26" s="43">
        <v>249</v>
      </c>
      <c r="P26" s="7">
        <v>14752741</v>
      </c>
      <c r="Q26" s="42">
        <f t="shared" si="1"/>
        <v>59247.955823293174</v>
      </c>
      <c r="R26" s="54">
        <v>19157</v>
      </c>
      <c r="S26" s="33">
        <v>14752741</v>
      </c>
      <c r="T26" s="55">
        <f t="shared" si="2"/>
        <v>770.0966226444642</v>
      </c>
      <c r="U26" s="51"/>
      <c r="V26" s="8"/>
      <c r="W26" s="8"/>
    </row>
    <row r="27" spans="1:23" s="4" customFormat="1" ht="27" customHeight="1">
      <c r="A27" s="20"/>
      <c r="B27" s="72" t="s">
        <v>25</v>
      </c>
      <c r="C27" s="73">
        <v>23</v>
      </c>
      <c r="D27" s="77" t="s">
        <v>48</v>
      </c>
      <c r="E27" s="29"/>
      <c r="F27" s="40">
        <v>12</v>
      </c>
      <c r="G27" s="43">
        <v>0</v>
      </c>
      <c r="H27" s="7">
        <v>0</v>
      </c>
      <c r="I27" s="80">
        <f t="shared" si="0"/>
        <v>0</v>
      </c>
      <c r="J27" s="43">
        <v>0</v>
      </c>
      <c r="K27" s="7">
        <v>0</v>
      </c>
      <c r="L27" s="44">
        <f t="shared" si="3"/>
        <v>0</v>
      </c>
      <c r="M27" s="71"/>
      <c r="N27" s="40">
        <v>12</v>
      </c>
      <c r="O27" s="43">
        <v>152</v>
      </c>
      <c r="P27" s="7">
        <v>12538000</v>
      </c>
      <c r="Q27" s="42">
        <f t="shared" si="1"/>
        <v>82486.84210526316</v>
      </c>
      <c r="R27" s="54">
        <v>17653</v>
      </c>
      <c r="S27" s="33">
        <v>12538000</v>
      </c>
      <c r="T27" s="55">
        <f t="shared" si="2"/>
        <v>710.2475499915029</v>
      </c>
      <c r="U27" s="51"/>
      <c r="V27" s="8"/>
      <c r="W27" s="8"/>
    </row>
    <row r="28" spans="1:23" s="4" customFormat="1" ht="27" customHeight="1">
      <c r="A28" s="20"/>
      <c r="B28" s="72" t="s">
        <v>25</v>
      </c>
      <c r="C28" s="73">
        <v>24</v>
      </c>
      <c r="D28" s="78" t="s">
        <v>229</v>
      </c>
      <c r="E28" s="29"/>
      <c r="F28" s="40">
        <v>15</v>
      </c>
      <c r="G28" s="43">
        <v>9</v>
      </c>
      <c r="H28" s="7">
        <v>351130</v>
      </c>
      <c r="I28" s="80">
        <f t="shared" si="0"/>
        <v>39014.444444444445</v>
      </c>
      <c r="J28" s="43">
        <v>462</v>
      </c>
      <c r="K28" s="7">
        <v>351130</v>
      </c>
      <c r="L28" s="44">
        <f t="shared" si="3"/>
        <v>760.021645021645</v>
      </c>
      <c r="M28" s="71"/>
      <c r="N28" s="40">
        <v>15</v>
      </c>
      <c r="O28" s="43">
        <v>60</v>
      </c>
      <c r="P28" s="7">
        <v>2714190</v>
      </c>
      <c r="Q28" s="42">
        <f t="shared" si="1"/>
        <v>45236.5</v>
      </c>
      <c r="R28" s="54">
        <v>4115</v>
      </c>
      <c r="S28" s="33">
        <v>2714190</v>
      </c>
      <c r="T28" s="55">
        <f t="shared" si="2"/>
        <v>659.5844471445929</v>
      </c>
      <c r="U28" s="51"/>
      <c r="V28" s="8"/>
      <c r="W28" s="91" t="s">
        <v>239</v>
      </c>
    </row>
    <row r="29" spans="1:23" s="4" customFormat="1" ht="27" customHeight="1">
      <c r="A29" s="20"/>
      <c r="B29" s="72" t="s">
        <v>25</v>
      </c>
      <c r="C29" s="73">
        <v>25</v>
      </c>
      <c r="D29" s="31" t="s">
        <v>230</v>
      </c>
      <c r="E29" s="29"/>
      <c r="F29" s="40"/>
      <c r="G29" s="43"/>
      <c r="H29" s="7"/>
      <c r="I29" s="44"/>
      <c r="J29" s="54"/>
      <c r="K29" s="33"/>
      <c r="L29" s="55"/>
      <c r="M29" s="71"/>
      <c r="N29" s="40">
        <v>10</v>
      </c>
      <c r="O29" s="43">
        <v>89</v>
      </c>
      <c r="P29" s="7">
        <v>5595358</v>
      </c>
      <c r="Q29" s="42">
        <f t="shared" si="1"/>
        <v>62869.191011235955</v>
      </c>
      <c r="R29" s="54">
        <v>6505</v>
      </c>
      <c r="S29" s="33">
        <v>5595358</v>
      </c>
      <c r="T29" s="55">
        <f t="shared" si="2"/>
        <v>860.1626441199078</v>
      </c>
      <c r="U29" s="90" t="s">
        <v>236</v>
      </c>
      <c r="V29" s="8"/>
      <c r="W29" s="8"/>
    </row>
    <row r="30" spans="1:23" s="4" customFormat="1" ht="27" customHeight="1">
      <c r="A30" s="20"/>
      <c r="B30" s="72" t="s">
        <v>25</v>
      </c>
      <c r="C30" s="73">
        <v>26</v>
      </c>
      <c r="D30" s="31" t="s">
        <v>231</v>
      </c>
      <c r="E30" s="29"/>
      <c r="F30" s="40"/>
      <c r="G30" s="43"/>
      <c r="H30" s="7"/>
      <c r="I30" s="44"/>
      <c r="J30" s="54"/>
      <c r="K30" s="33"/>
      <c r="L30" s="55"/>
      <c r="M30" s="71"/>
      <c r="N30" s="40">
        <v>10</v>
      </c>
      <c r="O30" s="43">
        <v>31</v>
      </c>
      <c r="P30" s="7">
        <v>1673600</v>
      </c>
      <c r="Q30" s="42">
        <f t="shared" si="1"/>
        <v>53987.096774193546</v>
      </c>
      <c r="R30" s="54">
        <v>2092</v>
      </c>
      <c r="S30" s="33">
        <v>1673600</v>
      </c>
      <c r="T30" s="55">
        <f t="shared" si="2"/>
        <v>800</v>
      </c>
      <c r="U30" s="90" t="s">
        <v>236</v>
      </c>
      <c r="V30" s="8"/>
      <c r="W30" s="8"/>
    </row>
    <row r="31" spans="1:23" s="4" customFormat="1" ht="27" customHeight="1">
      <c r="A31" s="20"/>
      <c r="B31" s="72" t="s">
        <v>25</v>
      </c>
      <c r="C31" s="73">
        <v>27</v>
      </c>
      <c r="D31" s="31" t="s">
        <v>232</v>
      </c>
      <c r="E31" s="29"/>
      <c r="F31" s="40"/>
      <c r="G31" s="43"/>
      <c r="H31" s="7"/>
      <c r="I31" s="44"/>
      <c r="J31" s="54"/>
      <c r="K31" s="33"/>
      <c r="L31" s="55"/>
      <c r="M31" s="71"/>
      <c r="N31" s="40">
        <v>10</v>
      </c>
      <c r="O31" s="43">
        <v>3</v>
      </c>
      <c r="P31" s="7">
        <v>140400</v>
      </c>
      <c r="Q31" s="42">
        <f t="shared" si="1"/>
        <v>46800</v>
      </c>
      <c r="R31" s="54">
        <v>180</v>
      </c>
      <c r="S31" s="33">
        <v>140400</v>
      </c>
      <c r="T31" s="55">
        <f t="shared" si="2"/>
        <v>780</v>
      </c>
      <c r="U31" s="90" t="s">
        <v>236</v>
      </c>
      <c r="V31" s="8"/>
      <c r="W31" s="8"/>
    </row>
    <row r="32" spans="1:23" s="4" customFormat="1" ht="27" customHeight="1">
      <c r="A32" s="20"/>
      <c r="B32" s="72" t="s">
        <v>25</v>
      </c>
      <c r="C32" s="73">
        <v>28</v>
      </c>
      <c r="D32" s="32" t="s">
        <v>233</v>
      </c>
      <c r="E32" s="29"/>
      <c r="F32" s="40"/>
      <c r="G32" s="43"/>
      <c r="H32" s="7"/>
      <c r="I32" s="44"/>
      <c r="J32" s="54"/>
      <c r="K32" s="33"/>
      <c r="L32" s="55"/>
      <c r="M32" s="71"/>
      <c r="N32" s="40">
        <v>20</v>
      </c>
      <c r="O32" s="43">
        <v>9</v>
      </c>
      <c r="P32" s="7">
        <v>361695</v>
      </c>
      <c r="Q32" s="42">
        <f t="shared" si="1"/>
        <v>40188.333333333336</v>
      </c>
      <c r="R32" s="54">
        <v>465.5</v>
      </c>
      <c r="S32" s="33">
        <v>361695</v>
      </c>
      <c r="T32" s="55">
        <f t="shared" si="2"/>
        <v>777.0032223415682</v>
      </c>
      <c r="U32" s="90" t="s">
        <v>236</v>
      </c>
      <c r="V32" s="8"/>
      <c r="W32" s="8"/>
    </row>
    <row r="33" spans="1:23" s="4" customFormat="1" ht="27" customHeight="1">
      <c r="A33" s="20"/>
      <c r="B33" s="72" t="s">
        <v>25</v>
      </c>
      <c r="C33" s="73">
        <v>29</v>
      </c>
      <c r="D33" s="31" t="s">
        <v>234</v>
      </c>
      <c r="E33" s="29"/>
      <c r="F33" s="40"/>
      <c r="G33" s="43"/>
      <c r="H33" s="7"/>
      <c r="I33" s="44"/>
      <c r="J33" s="54"/>
      <c r="K33" s="33"/>
      <c r="L33" s="55"/>
      <c r="M33" s="71"/>
      <c r="N33" s="40">
        <v>20</v>
      </c>
      <c r="O33" s="43">
        <v>117</v>
      </c>
      <c r="P33" s="7">
        <v>5711696</v>
      </c>
      <c r="Q33" s="42">
        <f t="shared" si="1"/>
        <v>48817.91452991453</v>
      </c>
      <c r="R33" s="54">
        <v>9094.25</v>
      </c>
      <c r="S33" s="33">
        <v>5711696</v>
      </c>
      <c r="T33" s="55">
        <f t="shared" si="2"/>
        <v>628.0557495120544</v>
      </c>
      <c r="U33" s="90" t="s">
        <v>236</v>
      </c>
      <c r="V33" s="8"/>
      <c r="W33" s="8"/>
    </row>
    <row r="34" spans="1:23" s="4" customFormat="1" ht="27" customHeight="1">
      <c r="A34" s="20"/>
      <c r="B34" s="72" t="s">
        <v>25</v>
      </c>
      <c r="C34" s="73">
        <v>30</v>
      </c>
      <c r="D34" s="31" t="s">
        <v>235</v>
      </c>
      <c r="E34" s="29"/>
      <c r="F34" s="40"/>
      <c r="G34" s="43"/>
      <c r="H34" s="7"/>
      <c r="I34" s="44"/>
      <c r="J34" s="54"/>
      <c r="K34" s="33"/>
      <c r="L34" s="55"/>
      <c r="M34" s="71"/>
      <c r="N34" s="40">
        <v>20</v>
      </c>
      <c r="O34" s="43">
        <v>21</v>
      </c>
      <c r="P34" s="7">
        <v>620925</v>
      </c>
      <c r="Q34" s="42">
        <f t="shared" si="1"/>
        <v>29567.85714285714</v>
      </c>
      <c r="R34" s="54">
        <v>975.8</v>
      </c>
      <c r="S34" s="33">
        <v>620925</v>
      </c>
      <c r="T34" s="55">
        <f t="shared" si="2"/>
        <v>636.3240418118468</v>
      </c>
      <c r="U34" s="90" t="s">
        <v>236</v>
      </c>
      <c r="V34" s="8"/>
      <c r="W34" s="8"/>
    </row>
    <row r="35" spans="1:23" s="4" customFormat="1" ht="27" customHeight="1" thickBot="1">
      <c r="A35" s="20"/>
      <c r="B35" s="20"/>
      <c r="C35" s="73"/>
      <c r="D35" s="31"/>
      <c r="E35" s="29"/>
      <c r="F35" s="40"/>
      <c r="G35" s="45"/>
      <c r="H35" s="46"/>
      <c r="I35" s="47"/>
      <c r="J35" s="56"/>
      <c r="K35" s="57"/>
      <c r="L35" s="58"/>
      <c r="M35" s="71"/>
      <c r="N35" s="40"/>
      <c r="O35" s="45"/>
      <c r="P35" s="46"/>
      <c r="Q35" s="47">
        <f>IF(AND(O35&gt;0,P35&gt;0),P35/O35,0)</f>
        <v>0</v>
      </c>
      <c r="R35" s="56"/>
      <c r="S35" s="57"/>
      <c r="T35" s="58">
        <f>IF(AND(R35&gt;0,S35&gt;0),S35/R35,0)</f>
        <v>0</v>
      </c>
      <c r="U35" s="51"/>
      <c r="V35" s="8"/>
      <c r="W35" s="8"/>
    </row>
    <row r="36" spans="1:20" s="4" customFormat="1" ht="15" customHeight="1">
      <c r="A36" s="22"/>
      <c r="B36" s="69" t="s">
        <v>22</v>
      </c>
      <c r="D36" s="23">
        <f>COUNTA(D5:D35)</f>
        <v>30</v>
      </c>
      <c r="E36" s="30"/>
      <c r="F36" s="24">
        <f>SUM(F5:F35)</f>
        <v>438</v>
      </c>
      <c r="G36" s="24">
        <f>SUM(G5:G35)</f>
        <v>4072</v>
      </c>
      <c r="H36" s="24">
        <f>SUM(H5:H35)</f>
        <v>220941028</v>
      </c>
      <c r="I36" s="26">
        <f>IF(AND(G36&gt;0,H36&gt;0),H36/G36,0)</f>
        <v>54258.6021611002</v>
      </c>
      <c r="J36" s="24">
        <f>SUM(J5:J35)</f>
        <v>340485.25</v>
      </c>
      <c r="K36" s="24">
        <f>SUM(K5:K35)</f>
        <v>220941028</v>
      </c>
      <c r="L36" s="26">
        <f>IF(AND(J36&gt;0,K36&gt;0),K36/J36,0)</f>
        <v>648.9004384184043</v>
      </c>
      <c r="M36" s="26"/>
      <c r="N36" s="24">
        <f>SUM(N5:N35)</f>
        <v>505</v>
      </c>
      <c r="O36" s="24">
        <f>SUM(O5:O35)</f>
        <v>4859</v>
      </c>
      <c r="P36" s="24">
        <f>SUM(P5:P35)</f>
        <v>281195035</v>
      </c>
      <c r="Q36" s="26">
        <f>IF(AND(O36&gt;0,P36&gt;0),P36/O36,0)</f>
        <v>57870.96830623585</v>
      </c>
      <c r="R36" s="24">
        <f>SUM(R5:R35)</f>
        <v>406892</v>
      </c>
      <c r="S36" s="24">
        <f>SUM(S5:S35)</f>
        <v>281195035</v>
      </c>
      <c r="T36" s="26">
        <f>IF(AND(R36&gt;0,S36&gt;0),S36/R36,0)</f>
        <v>691.0802743725608</v>
      </c>
    </row>
    <row r="37" spans="1:20" s="4" customFormat="1" ht="15" customHeight="1">
      <c r="A37" s="22"/>
      <c r="D37" s="23"/>
      <c r="E37" s="27"/>
      <c r="F37" s="24"/>
      <c r="G37" s="24"/>
      <c r="H37" s="24"/>
      <c r="I37" s="25"/>
      <c r="J37" s="25"/>
      <c r="K37" s="25"/>
      <c r="L37" s="25"/>
      <c r="M37" s="25"/>
      <c r="N37" s="24"/>
      <c r="O37" s="24"/>
      <c r="P37" s="24"/>
      <c r="Q37" s="25"/>
      <c r="R37" s="25"/>
      <c r="S37" s="25"/>
      <c r="T37" s="25"/>
    </row>
    <row r="38" spans="1:20" s="4" customFormat="1" ht="15" customHeight="1">
      <c r="A38" s="22"/>
      <c r="D38" s="23"/>
      <c r="E38" s="27"/>
      <c r="F38" s="24">
        <f>COUNTA(F5:F35)</f>
        <v>24</v>
      </c>
      <c r="G38" s="24"/>
      <c r="H38" s="24"/>
      <c r="I38" s="25"/>
      <c r="J38" s="25"/>
      <c r="K38" s="25"/>
      <c r="L38" s="25"/>
      <c r="M38" s="25"/>
      <c r="N38" s="24">
        <f>COUNTA(N5:N35)</f>
        <v>30</v>
      </c>
      <c r="O38" s="24"/>
      <c r="P38" s="24"/>
      <c r="Q38" s="25"/>
      <c r="R38" s="25"/>
      <c r="S38" s="25"/>
      <c r="T38" s="25"/>
    </row>
    <row r="39" spans="1:20" s="4" customFormat="1" ht="15" customHeight="1">
      <c r="A39" s="22"/>
      <c r="D39" s="23"/>
      <c r="E39" s="27"/>
      <c r="F39" s="24"/>
      <c r="G39" s="24"/>
      <c r="H39" s="24"/>
      <c r="I39" s="25"/>
      <c r="J39" s="25"/>
      <c r="K39" s="25"/>
      <c r="L39" s="25"/>
      <c r="M39" s="25"/>
      <c r="N39" s="24"/>
      <c r="O39" s="24"/>
      <c r="P39" s="24"/>
      <c r="Q39" s="25"/>
      <c r="R39" s="25"/>
      <c r="S39" s="25"/>
      <c r="T39" s="25"/>
    </row>
    <row r="40" spans="1:20" s="4" customFormat="1" ht="15" customHeight="1">
      <c r="A40" s="22"/>
      <c r="D40" s="23"/>
      <c r="E40" s="27"/>
      <c r="F40" s="24"/>
      <c r="G40" s="24"/>
      <c r="H40" s="24"/>
      <c r="I40" s="25"/>
      <c r="J40" s="25"/>
      <c r="K40" s="25"/>
      <c r="L40" s="25"/>
      <c r="M40" s="25"/>
      <c r="N40" s="24"/>
      <c r="O40" s="24"/>
      <c r="P40" s="24"/>
      <c r="Q40" s="25"/>
      <c r="R40" s="25"/>
      <c r="S40" s="25"/>
      <c r="T40" s="25"/>
    </row>
    <row r="41" spans="1:20" s="4" customFormat="1" ht="15" customHeight="1">
      <c r="A41" s="22"/>
      <c r="D41" s="23"/>
      <c r="E41" s="27"/>
      <c r="F41" s="24"/>
      <c r="G41" s="24"/>
      <c r="H41" s="24"/>
      <c r="I41" s="25"/>
      <c r="J41" s="25"/>
      <c r="K41" s="25"/>
      <c r="L41" s="25"/>
      <c r="M41" s="25"/>
      <c r="N41" s="24"/>
      <c r="O41" s="24"/>
      <c r="P41" s="24"/>
      <c r="Q41" s="25"/>
      <c r="R41" s="25"/>
      <c r="S41" s="25"/>
      <c r="T41" s="25"/>
    </row>
    <row r="42" spans="1:20" s="4" customFormat="1" ht="15" customHeight="1">
      <c r="A42" s="22"/>
      <c r="D42" s="23"/>
      <c r="E42" s="27"/>
      <c r="F42" s="24"/>
      <c r="G42" s="24"/>
      <c r="H42" s="24"/>
      <c r="I42" s="25"/>
      <c r="J42" s="25"/>
      <c r="K42" s="25"/>
      <c r="L42" s="25"/>
      <c r="M42" s="25"/>
      <c r="N42" s="24"/>
      <c r="O42" s="24"/>
      <c r="P42" s="24"/>
      <c r="Q42" s="25"/>
      <c r="R42" s="25"/>
      <c r="S42" s="25"/>
      <c r="T42" s="25"/>
    </row>
    <row r="43" spans="1:20" s="4" customFormat="1" ht="15" customHeight="1">
      <c r="A43" s="22"/>
      <c r="D43" s="23"/>
      <c r="E43" s="27"/>
      <c r="F43" s="24"/>
      <c r="G43" s="24"/>
      <c r="H43" s="24"/>
      <c r="I43" s="25"/>
      <c r="J43" s="25"/>
      <c r="K43" s="25"/>
      <c r="L43" s="25"/>
      <c r="M43" s="25"/>
      <c r="N43" s="24"/>
      <c r="O43" s="24"/>
      <c r="P43" s="24"/>
      <c r="Q43" s="25"/>
      <c r="R43" s="25"/>
      <c r="S43" s="25"/>
      <c r="T43" s="25"/>
    </row>
    <row r="44" spans="1:20" s="4" customFormat="1" ht="15" customHeight="1">
      <c r="A44" s="22"/>
      <c r="D44" s="23"/>
      <c r="E44" s="27"/>
      <c r="F44" s="24"/>
      <c r="G44" s="24"/>
      <c r="H44" s="24"/>
      <c r="I44" s="25"/>
      <c r="J44" s="25"/>
      <c r="K44" s="25"/>
      <c r="L44" s="25"/>
      <c r="M44" s="25"/>
      <c r="N44" s="24"/>
      <c r="O44" s="24"/>
      <c r="P44" s="24"/>
      <c r="Q44" s="25"/>
      <c r="R44" s="25"/>
      <c r="S44" s="25"/>
      <c r="T44" s="25"/>
    </row>
    <row r="45" spans="1:20" s="4" customFormat="1" ht="15" customHeight="1">
      <c r="A45" s="22"/>
      <c r="D45" s="23"/>
      <c r="E45" s="27"/>
      <c r="F45" s="24"/>
      <c r="G45" s="24"/>
      <c r="H45" s="24"/>
      <c r="I45" s="25"/>
      <c r="J45" s="25"/>
      <c r="K45" s="25"/>
      <c r="L45" s="25"/>
      <c r="M45" s="25"/>
      <c r="N45" s="24"/>
      <c r="O45" s="24"/>
      <c r="P45" s="24"/>
      <c r="Q45" s="25"/>
      <c r="R45" s="25"/>
      <c r="S45" s="25"/>
      <c r="T45" s="25"/>
    </row>
    <row r="46" spans="1:20" s="4" customFormat="1" ht="15" customHeight="1">
      <c r="A46" s="22"/>
      <c r="D46" s="23"/>
      <c r="E46" s="27"/>
      <c r="F46" s="24"/>
      <c r="G46" s="24"/>
      <c r="H46" s="24"/>
      <c r="I46" s="25"/>
      <c r="J46" s="25"/>
      <c r="K46" s="25"/>
      <c r="L46" s="25"/>
      <c r="M46" s="25"/>
      <c r="N46" s="24"/>
      <c r="O46" s="24"/>
      <c r="P46" s="24"/>
      <c r="Q46" s="25"/>
      <c r="R46" s="25"/>
      <c r="S46" s="25"/>
      <c r="T46" s="25"/>
    </row>
    <row r="47" spans="1:20" s="4" customFormat="1" ht="15" customHeight="1">
      <c r="A47" s="22"/>
      <c r="D47" s="23"/>
      <c r="E47" s="27"/>
      <c r="F47" s="24"/>
      <c r="G47" s="24"/>
      <c r="H47" s="24"/>
      <c r="I47" s="25"/>
      <c r="J47" s="25"/>
      <c r="K47" s="25"/>
      <c r="L47" s="25"/>
      <c r="M47" s="25"/>
      <c r="N47" s="24"/>
      <c r="O47" s="24"/>
      <c r="P47" s="24"/>
      <c r="Q47" s="25"/>
      <c r="R47" s="25"/>
      <c r="S47" s="25"/>
      <c r="T47" s="25"/>
    </row>
    <row r="48" spans="1:20" s="4" customFormat="1" ht="15" customHeight="1">
      <c r="A48" s="22"/>
      <c r="D48" s="23"/>
      <c r="E48" s="27"/>
      <c r="F48" s="24"/>
      <c r="G48" s="24"/>
      <c r="H48" s="24"/>
      <c r="I48" s="25"/>
      <c r="J48" s="25"/>
      <c r="K48" s="25"/>
      <c r="L48" s="25"/>
      <c r="M48" s="25"/>
      <c r="N48" s="24"/>
      <c r="O48" s="24"/>
      <c r="P48" s="24"/>
      <c r="Q48" s="25"/>
      <c r="R48" s="25"/>
      <c r="S48" s="25"/>
      <c r="T48" s="25"/>
    </row>
    <row r="49" spans="1:20" s="4" customFormat="1" ht="15" customHeight="1">
      <c r="A49" s="22"/>
      <c r="D49" s="23"/>
      <c r="E49" s="27"/>
      <c r="F49" s="24"/>
      <c r="G49" s="24"/>
      <c r="H49" s="24"/>
      <c r="I49" s="25"/>
      <c r="J49" s="25"/>
      <c r="K49" s="25"/>
      <c r="L49" s="25"/>
      <c r="M49" s="25"/>
      <c r="N49" s="24"/>
      <c r="O49" s="24"/>
      <c r="P49" s="24"/>
      <c r="Q49" s="25"/>
      <c r="R49" s="25"/>
      <c r="S49" s="25"/>
      <c r="T49" s="25"/>
    </row>
    <row r="50" spans="1:20" s="4" customFormat="1" ht="15" customHeight="1">
      <c r="A50" s="22"/>
      <c r="D50" s="23"/>
      <c r="E50" s="27"/>
      <c r="F50" s="24"/>
      <c r="G50" s="24"/>
      <c r="H50" s="24"/>
      <c r="I50" s="25"/>
      <c r="J50" s="25"/>
      <c r="K50" s="25"/>
      <c r="L50" s="25"/>
      <c r="M50" s="25"/>
      <c r="N50" s="24"/>
      <c r="O50" s="24"/>
      <c r="P50" s="24"/>
      <c r="Q50" s="25"/>
      <c r="R50" s="25"/>
      <c r="S50" s="25"/>
      <c r="T50" s="25"/>
    </row>
    <row r="51" spans="1:20" s="4" customFormat="1" ht="15" customHeight="1">
      <c r="A51" s="22"/>
      <c r="D51" s="23"/>
      <c r="E51" s="27"/>
      <c r="F51" s="24"/>
      <c r="G51" s="24"/>
      <c r="H51" s="24"/>
      <c r="I51" s="25"/>
      <c r="J51" s="25"/>
      <c r="K51" s="25"/>
      <c r="L51" s="25"/>
      <c r="M51" s="25"/>
      <c r="N51" s="24"/>
      <c r="O51" s="24"/>
      <c r="P51" s="24"/>
      <c r="Q51" s="25"/>
      <c r="R51" s="25"/>
      <c r="S51" s="25"/>
      <c r="T51" s="25"/>
    </row>
    <row r="52" spans="1:20" s="4" customFormat="1" ht="15" customHeight="1">
      <c r="A52" s="22"/>
      <c r="D52" s="23"/>
      <c r="E52" s="27"/>
      <c r="F52" s="24"/>
      <c r="G52" s="24"/>
      <c r="H52" s="24"/>
      <c r="I52" s="25"/>
      <c r="J52" s="25"/>
      <c r="K52" s="25"/>
      <c r="L52" s="25"/>
      <c r="M52" s="25"/>
      <c r="N52" s="24"/>
      <c r="O52" s="24"/>
      <c r="P52" s="24"/>
      <c r="Q52" s="25"/>
      <c r="R52" s="25"/>
      <c r="S52" s="25"/>
      <c r="T52" s="25"/>
    </row>
    <row r="53" spans="1:20" s="4" customFormat="1" ht="15" customHeight="1">
      <c r="A53" s="22"/>
      <c r="D53" s="23"/>
      <c r="E53" s="27"/>
      <c r="F53" s="24"/>
      <c r="G53" s="24"/>
      <c r="H53" s="24"/>
      <c r="I53" s="25"/>
      <c r="J53" s="25"/>
      <c r="K53" s="25"/>
      <c r="L53" s="25"/>
      <c r="M53" s="25"/>
      <c r="N53" s="24"/>
      <c r="O53" s="24"/>
      <c r="P53" s="24"/>
      <c r="Q53" s="25"/>
      <c r="R53" s="25"/>
      <c r="S53" s="25"/>
      <c r="T53" s="25"/>
    </row>
    <row r="54" spans="1:20" s="4" customFormat="1" ht="15" customHeight="1">
      <c r="A54" s="22"/>
      <c r="D54" s="23"/>
      <c r="E54" s="27"/>
      <c r="F54" s="24"/>
      <c r="G54" s="24"/>
      <c r="H54" s="24"/>
      <c r="I54" s="25"/>
      <c r="J54" s="25"/>
      <c r="K54" s="25"/>
      <c r="L54" s="25"/>
      <c r="M54" s="25"/>
      <c r="N54" s="24"/>
      <c r="O54" s="24"/>
      <c r="P54" s="24"/>
      <c r="Q54" s="25"/>
      <c r="R54" s="25"/>
      <c r="S54" s="25"/>
      <c r="T54" s="25"/>
    </row>
    <row r="55" spans="1:20" s="4" customFormat="1" ht="15" customHeight="1">
      <c r="A55" s="22"/>
      <c r="D55" s="23"/>
      <c r="E55" s="27"/>
      <c r="F55" s="24"/>
      <c r="G55" s="24"/>
      <c r="H55" s="24"/>
      <c r="I55" s="25"/>
      <c r="J55" s="25"/>
      <c r="K55" s="25"/>
      <c r="L55" s="25"/>
      <c r="M55" s="25"/>
      <c r="N55" s="24"/>
      <c r="O55" s="24"/>
      <c r="P55" s="24"/>
      <c r="Q55" s="25"/>
      <c r="R55" s="25"/>
      <c r="S55" s="25"/>
      <c r="T55" s="25"/>
    </row>
    <row r="56" spans="1:20" s="4" customFormat="1" ht="15" customHeight="1">
      <c r="A56" s="22"/>
      <c r="D56" s="23"/>
      <c r="E56" s="27"/>
      <c r="F56" s="24"/>
      <c r="G56" s="24"/>
      <c r="H56" s="24"/>
      <c r="I56" s="25"/>
      <c r="J56" s="25"/>
      <c r="K56" s="25"/>
      <c r="L56" s="25"/>
      <c r="M56" s="25"/>
      <c r="N56" s="24"/>
      <c r="O56" s="24"/>
      <c r="P56" s="24"/>
      <c r="Q56" s="25"/>
      <c r="R56" s="25"/>
      <c r="S56" s="25"/>
      <c r="T56" s="25"/>
    </row>
    <row r="57" spans="1:20" s="4" customFormat="1" ht="15" customHeight="1">
      <c r="A57" s="22"/>
      <c r="D57" s="23"/>
      <c r="E57" s="27"/>
      <c r="F57" s="24"/>
      <c r="G57" s="24"/>
      <c r="H57" s="24"/>
      <c r="I57" s="25"/>
      <c r="J57" s="25"/>
      <c r="K57" s="25"/>
      <c r="L57" s="25"/>
      <c r="M57" s="25"/>
      <c r="N57" s="24"/>
      <c r="O57" s="24"/>
      <c r="P57" s="24"/>
      <c r="Q57" s="25"/>
      <c r="R57" s="25"/>
      <c r="S57" s="25"/>
      <c r="T57" s="25"/>
    </row>
    <row r="58" spans="1:20" s="4" customFormat="1" ht="15" customHeight="1">
      <c r="A58" s="22"/>
      <c r="D58" s="23"/>
      <c r="E58" s="27"/>
      <c r="F58" s="24"/>
      <c r="G58" s="24"/>
      <c r="H58" s="24"/>
      <c r="I58" s="25"/>
      <c r="J58" s="25"/>
      <c r="K58" s="25"/>
      <c r="L58" s="25"/>
      <c r="M58" s="25"/>
      <c r="N58" s="24"/>
      <c r="O58" s="24"/>
      <c r="P58" s="24"/>
      <c r="Q58" s="25"/>
      <c r="R58" s="25"/>
      <c r="S58" s="25"/>
      <c r="T58" s="25"/>
    </row>
    <row r="59" spans="1:20" s="4" customFormat="1" ht="15" customHeight="1">
      <c r="A59" s="22"/>
      <c r="D59" s="23"/>
      <c r="E59" s="27"/>
      <c r="F59" s="24"/>
      <c r="G59" s="24"/>
      <c r="H59" s="24"/>
      <c r="I59" s="25"/>
      <c r="J59" s="25"/>
      <c r="K59" s="25"/>
      <c r="L59" s="25"/>
      <c r="M59" s="25"/>
      <c r="N59" s="24"/>
      <c r="O59" s="24"/>
      <c r="P59" s="24"/>
      <c r="Q59" s="25"/>
      <c r="R59" s="25"/>
      <c r="S59" s="25"/>
      <c r="T59" s="25"/>
    </row>
    <row r="60" spans="1:20" s="4" customFormat="1" ht="15" customHeight="1">
      <c r="A60" s="22"/>
      <c r="D60" s="23"/>
      <c r="E60" s="27"/>
      <c r="F60" s="24"/>
      <c r="G60" s="24"/>
      <c r="H60" s="24"/>
      <c r="I60" s="25"/>
      <c r="J60" s="25"/>
      <c r="K60" s="25"/>
      <c r="L60" s="25"/>
      <c r="M60" s="25"/>
      <c r="N60" s="24"/>
      <c r="O60" s="24"/>
      <c r="P60" s="24"/>
      <c r="Q60" s="25"/>
      <c r="R60" s="25"/>
      <c r="S60" s="25"/>
      <c r="T60" s="25"/>
    </row>
    <row r="61" spans="1:20" s="4" customFormat="1" ht="15" customHeight="1">
      <c r="A61" s="22"/>
      <c r="D61" s="23"/>
      <c r="E61" s="27"/>
      <c r="F61" s="24"/>
      <c r="G61" s="24"/>
      <c r="H61" s="24"/>
      <c r="I61" s="25"/>
      <c r="J61" s="25"/>
      <c r="K61" s="25"/>
      <c r="L61" s="25"/>
      <c r="M61" s="25"/>
      <c r="N61" s="24"/>
      <c r="O61" s="24"/>
      <c r="P61" s="24"/>
      <c r="Q61" s="25"/>
      <c r="R61" s="25"/>
      <c r="S61" s="25"/>
      <c r="T61" s="25"/>
    </row>
    <row r="62" spans="1:20" s="4" customFormat="1" ht="15" customHeight="1">
      <c r="A62" s="22"/>
      <c r="D62" s="23"/>
      <c r="E62" s="27"/>
      <c r="F62" s="24"/>
      <c r="G62" s="24"/>
      <c r="H62" s="24"/>
      <c r="I62" s="25"/>
      <c r="J62" s="25"/>
      <c r="K62" s="25"/>
      <c r="L62" s="25"/>
      <c r="M62" s="25"/>
      <c r="N62" s="24"/>
      <c r="O62" s="24"/>
      <c r="P62" s="24"/>
      <c r="Q62" s="25"/>
      <c r="R62" s="25"/>
      <c r="S62" s="25"/>
      <c r="T62" s="25"/>
    </row>
    <row r="63" spans="1:20" s="4" customFormat="1" ht="15" customHeight="1">
      <c r="A63" s="22"/>
      <c r="D63" s="23"/>
      <c r="E63" s="27"/>
      <c r="F63" s="24"/>
      <c r="G63" s="24"/>
      <c r="H63" s="24"/>
      <c r="I63" s="25"/>
      <c r="J63" s="25"/>
      <c r="K63" s="25"/>
      <c r="L63" s="25"/>
      <c r="M63" s="25"/>
      <c r="N63" s="24"/>
      <c r="O63" s="24"/>
      <c r="P63" s="24"/>
      <c r="Q63" s="25"/>
      <c r="R63" s="25"/>
      <c r="S63" s="25"/>
      <c r="T63" s="25"/>
    </row>
    <row r="64" spans="1:20" s="4" customFormat="1" ht="15" customHeight="1">
      <c r="A64" s="22"/>
      <c r="D64" s="23"/>
      <c r="E64" s="27"/>
      <c r="F64" s="24"/>
      <c r="G64" s="24"/>
      <c r="H64" s="24"/>
      <c r="I64" s="25"/>
      <c r="J64" s="25"/>
      <c r="K64" s="25"/>
      <c r="L64" s="25"/>
      <c r="M64" s="25"/>
      <c r="N64" s="24"/>
      <c r="O64" s="24"/>
      <c r="P64" s="24"/>
      <c r="Q64" s="25"/>
      <c r="R64" s="25"/>
      <c r="S64" s="25"/>
      <c r="T64" s="25"/>
    </row>
    <row r="65" spans="1:20" s="4" customFormat="1" ht="15" customHeight="1">
      <c r="A65" s="22"/>
      <c r="D65" s="23"/>
      <c r="E65" s="27"/>
      <c r="F65" s="24"/>
      <c r="G65" s="24"/>
      <c r="H65" s="24"/>
      <c r="I65" s="25"/>
      <c r="J65" s="25"/>
      <c r="K65" s="25"/>
      <c r="L65" s="25"/>
      <c r="M65" s="25"/>
      <c r="N65" s="24"/>
      <c r="O65" s="24"/>
      <c r="P65" s="24"/>
      <c r="Q65" s="25"/>
      <c r="R65" s="25"/>
      <c r="S65" s="25"/>
      <c r="T65" s="25"/>
    </row>
    <row r="66" spans="1:20" s="4" customFormat="1" ht="15" customHeight="1">
      <c r="A66" s="22"/>
      <c r="D66" s="23"/>
      <c r="E66" s="27"/>
      <c r="F66" s="24"/>
      <c r="G66" s="24"/>
      <c r="H66" s="24"/>
      <c r="I66" s="25"/>
      <c r="J66" s="25"/>
      <c r="K66" s="25"/>
      <c r="L66" s="25"/>
      <c r="M66" s="25"/>
      <c r="N66" s="24"/>
      <c r="O66" s="24"/>
      <c r="P66" s="24"/>
      <c r="Q66" s="25"/>
      <c r="R66" s="25"/>
      <c r="S66" s="25"/>
      <c r="T66" s="25"/>
    </row>
    <row r="67" spans="1:20" s="4" customFormat="1" ht="15" customHeight="1">
      <c r="A67" s="22"/>
      <c r="D67" s="23"/>
      <c r="E67" s="27"/>
      <c r="F67" s="24"/>
      <c r="G67" s="24"/>
      <c r="H67" s="24"/>
      <c r="I67" s="25"/>
      <c r="J67" s="25"/>
      <c r="K67" s="25"/>
      <c r="L67" s="25"/>
      <c r="M67" s="25"/>
      <c r="N67" s="24"/>
      <c r="O67" s="24"/>
      <c r="P67" s="24"/>
      <c r="Q67" s="25"/>
      <c r="R67" s="25"/>
      <c r="S67" s="25"/>
      <c r="T67" s="25"/>
    </row>
    <row r="68" spans="1:20" s="4" customFormat="1" ht="15" customHeight="1">
      <c r="A68" s="22"/>
      <c r="D68" s="23"/>
      <c r="E68" s="27"/>
      <c r="F68" s="24"/>
      <c r="G68" s="24"/>
      <c r="H68" s="24"/>
      <c r="I68" s="25"/>
      <c r="J68" s="25"/>
      <c r="K68" s="25"/>
      <c r="L68" s="25"/>
      <c r="M68" s="25"/>
      <c r="N68" s="24"/>
      <c r="O68" s="24"/>
      <c r="P68" s="24"/>
      <c r="Q68" s="25"/>
      <c r="R68" s="25"/>
      <c r="S68" s="25"/>
      <c r="T68" s="25"/>
    </row>
    <row r="69" spans="1:20" s="4" customFormat="1" ht="15" customHeight="1">
      <c r="A69" s="22"/>
      <c r="D69" s="23"/>
      <c r="E69" s="27"/>
      <c r="F69" s="24"/>
      <c r="G69" s="24"/>
      <c r="H69" s="24"/>
      <c r="I69" s="25"/>
      <c r="J69" s="25"/>
      <c r="K69" s="25"/>
      <c r="L69" s="25"/>
      <c r="M69" s="25"/>
      <c r="N69" s="24"/>
      <c r="O69" s="24"/>
      <c r="P69" s="24"/>
      <c r="Q69" s="25"/>
      <c r="R69" s="25"/>
      <c r="S69" s="25"/>
      <c r="T69" s="25"/>
    </row>
    <row r="70" spans="1:20" s="4" customFormat="1" ht="15" customHeight="1">
      <c r="A70" s="22"/>
      <c r="D70" s="23"/>
      <c r="E70" s="27"/>
      <c r="F70" s="24"/>
      <c r="G70" s="24"/>
      <c r="H70" s="24"/>
      <c r="I70" s="25"/>
      <c r="J70" s="25"/>
      <c r="K70" s="25"/>
      <c r="L70" s="25"/>
      <c r="M70" s="25"/>
      <c r="N70" s="24"/>
      <c r="O70" s="24"/>
      <c r="P70" s="24"/>
      <c r="Q70" s="25"/>
      <c r="R70" s="25"/>
      <c r="S70" s="25"/>
      <c r="T70" s="25"/>
    </row>
    <row r="71" spans="1:20" s="4" customFormat="1" ht="15" customHeight="1">
      <c r="A71" s="22"/>
      <c r="D71" s="23"/>
      <c r="E71" s="27"/>
      <c r="F71" s="24"/>
      <c r="G71" s="24"/>
      <c r="H71" s="24"/>
      <c r="I71" s="25"/>
      <c r="J71" s="25"/>
      <c r="K71" s="25"/>
      <c r="L71" s="25"/>
      <c r="M71" s="25"/>
      <c r="N71" s="24"/>
      <c r="O71" s="24"/>
      <c r="P71" s="24"/>
      <c r="Q71" s="25"/>
      <c r="R71" s="25"/>
      <c r="S71" s="25"/>
      <c r="T71" s="25"/>
    </row>
    <row r="72" spans="1:20" s="4" customFormat="1" ht="15" customHeight="1">
      <c r="A72" s="22"/>
      <c r="D72" s="23"/>
      <c r="E72" s="27"/>
      <c r="F72" s="24"/>
      <c r="G72" s="24"/>
      <c r="H72" s="24"/>
      <c r="I72" s="25"/>
      <c r="J72" s="25"/>
      <c r="K72" s="25"/>
      <c r="L72" s="25"/>
      <c r="M72" s="25"/>
      <c r="N72" s="24"/>
      <c r="O72" s="24"/>
      <c r="P72" s="24"/>
      <c r="Q72" s="25"/>
      <c r="R72" s="25"/>
      <c r="S72" s="25"/>
      <c r="T72" s="25"/>
    </row>
    <row r="73" spans="1:20" s="4" customFormat="1" ht="15" customHeight="1">
      <c r="A73" s="22"/>
      <c r="D73" s="23"/>
      <c r="E73" s="27"/>
      <c r="F73" s="24"/>
      <c r="G73" s="24"/>
      <c r="H73" s="24"/>
      <c r="I73" s="25"/>
      <c r="J73" s="25"/>
      <c r="K73" s="25"/>
      <c r="L73" s="25"/>
      <c r="M73" s="25"/>
      <c r="N73" s="24"/>
      <c r="O73" s="24"/>
      <c r="P73" s="24"/>
      <c r="Q73" s="25"/>
      <c r="R73" s="25"/>
      <c r="S73" s="25"/>
      <c r="T73" s="25"/>
    </row>
    <row r="74" spans="1:20" s="4" customFormat="1" ht="15" customHeight="1">
      <c r="A74" s="22"/>
      <c r="D74" s="23"/>
      <c r="E74" s="27"/>
      <c r="F74" s="24"/>
      <c r="G74" s="24"/>
      <c r="H74" s="24"/>
      <c r="I74" s="25"/>
      <c r="J74" s="25"/>
      <c r="K74" s="25"/>
      <c r="L74" s="25"/>
      <c r="M74" s="25"/>
      <c r="N74" s="24"/>
      <c r="O74" s="24"/>
      <c r="P74" s="24"/>
      <c r="Q74" s="25"/>
      <c r="R74" s="25"/>
      <c r="S74" s="25"/>
      <c r="T74" s="25"/>
    </row>
    <row r="75" spans="1:20" s="4" customFormat="1" ht="15" customHeight="1">
      <c r="A75" s="22"/>
      <c r="D75" s="23"/>
      <c r="E75" s="27"/>
      <c r="F75" s="24"/>
      <c r="G75" s="24"/>
      <c r="H75" s="24"/>
      <c r="I75" s="25"/>
      <c r="J75" s="25"/>
      <c r="K75" s="25"/>
      <c r="L75" s="25"/>
      <c r="M75" s="25"/>
      <c r="N75" s="24"/>
      <c r="O75" s="24"/>
      <c r="P75" s="24"/>
      <c r="Q75" s="25"/>
      <c r="R75" s="25"/>
      <c r="S75" s="25"/>
      <c r="T75" s="25"/>
    </row>
    <row r="76" spans="1:20" s="4" customFormat="1" ht="15" customHeight="1">
      <c r="A76" s="22"/>
      <c r="D76" s="23"/>
      <c r="E76" s="27"/>
      <c r="F76" s="24"/>
      <c r="G76" s="24"/>
      <c r="H76" s="24"/>
      <c r="I76" s="25"/>
      <c r="J76" s="25"/>
      <c r="K76" s="25"/>
      <c r="L76" s="25"/>
      <c r="M76" s="25"/>
      <c r="N76" s="24"/>
      <c r="O76" s="24"/>
      <c r="P76" s="24"/>
      <c r="Q76" s="25"/>
      <c r="R76" s="25"/>
      <c r="S76" s="25"/>
      <c r="T76" s="25"/>
    </row>
    <row r="77" spans="1:20" s="4" customFormat="1" ht="15" customHeight="1">
      <c r="A77" s="22"/>
      <c r="D77" s="23"/>
      <c r="E77" s="27"/>
      <c r="F77" s="24"/>
      <c r="G77" s="24"/>
      <c r="H77" s="24"/>
      <c r="I77" s="25"/>
      <c r="J77" s="25"/>
      <c r="K77" s="25"/>
      <c r="L77" s="25"/>
      <c r="M77" s="25"/>
      <c r="N77" s="24"/>
      <c r="O77" s="24"/>
      <c r="P77" s="24"/>
      <c r="Q77" s="25"/>
      <c r="R77" s="25"/>
      <c r="S77" s="25"/>
      <c r="T77" s="25"/>
    </row>
    <row r="78" spans="1:20" s="4" customFormat="1" ht="15" customHeight="1">
      <c r="A78" s="22"/>
      <c r="D78" s="23"/>
      <c r="E78" s="27"/>
      <c r="F78" s="24"/>
      <c r="G78" s="24"/>
      <c r="H78" s="24"/>
      <c r="I78" s="25"/>
      <c r="J78" s="25"/>
      <c r="K78" s="25"/>
      <c r="L78" s="25"/>
      <c r="M78" s="25"/>
      <c r="N78" s="24"/>
      <c r="O78" s="24"/>
      <c r="P78" s="24"/>
      <c r="Q78" s="25"/>
      <c r="R78" s="25"/>
      <c r="S78" s="25"/>
      <c r="T78" s="25"/>
    </row>
    <row r="79" spans="1:20" s="4" customFormat="1" ht="15" customHeight="1">
      <c r="A79" s="22"/>
      <c r="D79" s="23"/>
      <c r="E79" s="27"/>
      <c r="F79" s="24"/>
      <c r="G79" s="24"/>
      <c r="H79" s="24"/>
      <c r="I79" s="25"/>
      <c r="J79" s="25"/>
      <c r="K79" s="25"/>
      <c r="L79" s="25"/>
      <c r="M79" s="25"/>
      <c r="N79" s="24"/>
      <c r="O79" s="24"/>
      <c r="P79" s="24"/>
      <c r="Q79" s="25"/>
      <c r="R79" s="25"/>
      <c r="S79" s="25"/>
      <c r="T79" s="25"/>
    </row>
    <row r="80" spans="1:20" s="4" customFormat="1" ht="15" customHeight="1">
      <c r="A80" s="22"/>
      <c r="D80" s="23"/>
      <c r="E80" s="27"/>
      <c r="F80" s="24"/>
      <c r="G80" s="24"/>
      <c r="H80" s="24"/>
      <c r="I80" s="25"/>
      <c r="J80" s="25"/>
      <c r="K80" s="25"/>
      <c r="L80" s="25"/>
      <c r="M80" s="25"/>
      <c r="N80" s="24"/>
      <c r="O80" s="24"/>
      <c r="P80" s="24"/>
      <c r="Q80" s="25"/>
      <c r="R80" s="25"/>
      <c r="S80" s="25"/>
      <c r="T80" s="25"/>
    </row>
    <row r="81" spans="1:20" s="4" customFormat="1" ht="15" customHeight="1">
      <c r="A81" s="22"/>
      <c r="D81" s="23"/>
      <c r="E81" s="27"/>
      <c r="F81" s="24"/>
      <c r="G81" s="24"/>
      <c r="H81" s="24"/>
      <c r="I81" s="25"/>
      <c r="J81" s="25"/>
      <c r="K81" s="25"/>
      <c r="L81" s="25"/>
      <c r="M81" s="25"/>
      <c r="N81" s="24"/>
      <c r="O81" s="24"/>
      <c r="P81" s="24"/>
      <c r="Q81" s="25"/>
      <c r="R81" s="25"/>
      <c r="S81" s="25"/>
      <c r="T81" s="25"/>
    </row>
    <row r="82" spans="1:20" s="4" customFormat="1" ht="15" customHeight="1">
      <c r="A82" s="22"/>
      <c r="D82" s="23"/>
      <c r="E82" s="27"/>
      <c r="F82" s="24"/>
      <c r="G82" s="24"/>
      <c r="H82" s="24"/>
      <c r="I82" s="25"/>
      <c r="J82" s="25"/>
      <c r="K82" s="25"/>
      <c r="L82" s="25"/>
      <c r="M82" s="25"/>
      <c r="N82" s="24"/>
      <c r="O82" s="24"/>
      <c r="P82" s="24"/>
      <c r="Q82" s="25"/>
      <c r="R82" s="25"/>
      <c r="S82" s="25"/>
      <c r="T82" s="25"/>
    </row>
    <row r="83" spans="1:20" s="4" customFormat="1" ht="15" customHeight="1">
      <c r="A83" s="22"/>
      <c r="D83" s="23"/>
      <c r="E83" s="27"/>
      <c r="F83" s="24"/>
      <c r="G83" s="24"/>
      <c r="H83" s="24"/>
      <c r="I83" s="25"/>
      <c r="J83" s="25"/>
      <c r="K83" s="25"/>
      <c r="L83" s="25"/>
      <c r="M83" s="25"/>
      <c r="N83" s="24"/>
      <c r="O83" s="24"/>
      <c r="P83" s="24"/>
      <c r="Q83" s="25"/>
      <c r="R83" s="25"/>
      <c r="S83" s="25"/>
      <c r="T83" s="25"/>
    </row>
    <row r="84" spans="1:20" s="4" customFormat="1" ht="15" customHeight="1">
      <c r="A84" s="22"/>
      <c r="D84" s="23"/>
      <c r="E84" s="27"/>
      <c r="F84" s="24"/>
      <c r="G84" s="24"/>
      <c r="H84" s="24"/>
      <c r="I84" s="25"/>
      <c r="J84" s="25"/>
      <c r="K84" s="25"/>
      <c r="L84" s="25"/>
      <c r="M84" s="25"/>
      <c r="N84" s="24"/>
      <c r="O84" s="24"/>
      <c r="P84" s="24"/>
      <c r="Q84" s="25"/>
      <c r="R84" s="25"/>
      <c r="S84" s="25"/>
      <c r="T84" s="25"/>
    </row>
    <row r="85" spans="1:20" s="4" customFormat="1" ht="15" customHeight="1">
      <c r="A85" s="22"/>
      <c r="D85" s="23"/>
      <c r="E85" s="27"/>
      <c r="F85" s="24"/>
      <c r="G85" s="24"/>
      <c r="H85" s="24"/>
      <c r="I85" s="25"/>
      <c r="J85" s="25"/>
      <c r="K85" s="25"/>
      <c r="L85" s="25"/>
      <c r="M85" s="25"/>
      <c r="N85" s="24"/>
      <c r="O85" s="24"/>
      <c r="P85" s="24"/>
      <c r="Q85" s="25"/>
      <c r="R85" s="25"/>
      <c r="S85" s="25"/>
      <c r="T85" s="25"/>
    </row>
    <row r="86" spans="1:20" s="4" customFormat="1" ht="15" customHeight="1">
      <c r="A86" s="22"/>
      <c r="D86" s="23"/>
      <c r="E86" s="27"/>
      <c r="F86" s="24"/>
      <c r="G86" s="24"/>
      <c r="H86" s="24"/>
      <c r="I86" s="25"/>
      <c r="J86" s="25"/>
      <c r="K86" s="25"/>
      <c r="L86" s="25"/>
      <c r="M86" s="25"/>
      <c r="N86" s="24"/>
      <c r="O86" s="24"/>
      <c r="P86" s="24"/>
      <c r="Q86" s="25"/>
      <c r="R86" s="25"/>
      <c r="S86" s="25"/>
      <c r="T86" s="25"/>
    </row>
    <row r="87" spans="1:20" s="4" customFormat="1" ht="15" customHeight="1">
      <c r="A87" s="22"/>
      <c r="D87" s="23"/>
      <c r="E87" s="27"/>
      <c r="F87" s="24"/>
      <c r="G87" s="24"/>
      <c r="H87" s="24"/>
      <c r="I87" s="25"/>
      <c r="J87" s="25"/>
      <c r="K87" s="25"/>
      <c r="L87" s="25"/>
      <c r="M87" s="25"/>
      <c r="N87" s="24"/>
      <c r="O87" s="24"/>
      <c r="P87" s="24"/>
      <c r="Q87" s="25"/>
      <c r="R87" s="25"/>
      <c r="S87" s="25"/>
      <c r="T87" s="25"/>
    </row>
    <row r="88" spans="1:20" s="4" customFormat="1" ht="15" customHeight="1">
      <c r="A88" s="22"/>
      <c r="D88" s="23"/>
      <c r="E88" s="27"/>
      <c r="F88" s="24"/>
      <c r="G88" s="24"/>
      <c r="H88" s="24"/>
      <c r="I88" s="25"/>
      <c r="J88" s="25"/>
      <c r="K88" s="25"/>
      <c r="L88" s="25"/>
      <c r="M88" s="25"/>
      <c r="N88" s="24"/>
      <c r="O88" s="24"/>
      <c r="P88" s="24"/>
      <c r="Q88" s="25"/>
      <c r="R88" s="25"/>
      <c r="S88" s="25"/>
      <c r="T88" s="25"/>
    </row>
    <row r="89" spans="1:20" s="4" customFormat="1" ht="15" customHeight="1">
      <c r="A89" s="22"/>
      <c r="D89" s="23"/>
      <c r="E89" s="27"/>
      <c r="F89" s="24"/>
      <c r="G89" s="24"/>
      <c r="H89" s="24"/>
      <c r="I89" s="25"/>
      <c r="J89" s="25"/>
      <c r="K89" s="25"/>
      <c r="L89" s="25"/>
      <c r="M89" s="25"/>
      <c r="N89" s="24"/>
      <c r="O89" s="24"/>
      <c r="P89" s="24"/>
      <c r="Q89" s="25"/>
      <c r="R89" s="25"/>
      <c r="S89" s="25"/>
      <c r="T89" s="25"/>
    </row>
    <row r="90" spans="1:20" s="4" customFormat="1" ht="15" customHeight="1">
      <c r="A90" s="22"/>
      <c r="D90" s="23"/>
      <c r="E90" s="27"/>
      <c r="F90" s="24"/>
      <c r="G90" s="24"/>
      <c r="H90" s="24"/>
      <c r="I90" s="25"/>
      <c r="J90" s="25"/>
      <c r="K90" s="25"/>
      <c r="L90" s="25"/>
      <c r="M90" s="25"/>
      <c r="N90" s="24"/>
      <c r="O90" s="24"/>
      <c r="P90" s="24"/>
      <c r="Q90" s="25"/>
      <c r="R90" s="25"/>
      <c r="S90" s="25"/>
      <c r="T90" s="25"/>
    </row>
    <row r="91" spans="1:20" s="4" customFormat="1" ht="15" customHeight="1">
      <c r="A91" s="22"/>
      <c r="D91" s="23"/>
      <c r="E91" s="27"/>
      <c r="F91" s="24"/>
      <c r="G91" s="24"/>
      <c r="H91" s="24"/>
      <c r="I91" s="25"/>
      <c r="J91" s="25"/>
      <c r="K91" s="25"/>
      <c r="L91" s="25"/>
      <c r="M91" s="25"/>
      <c r="N91" s="24"/>
      <c r="O91" s="24"/>
      <c r="P91" s="24"/>
      <c r="Q91" s="25"/>
      <c r="R91" s="25"/>
      <c r="S91" s="25"/>
      <c r="T91" s="25"/>
    </row>
    <row r="92" spans="1:20" s="4" customFormat="1" ht="15" customHeight="1">
      <c r="A92" s="22"/>
      <c r="D92" s="23"/>
      <c r="E92" s="27"/>
      <c r="F92" s="24"/>
      <c r="G92" s="24"/>
      <c r="H92" s="24"/>
      <c r="I92" s="25"/>
      <c r="J92" s="25"/>
      <c r="K92" s="25"/>
      <c r="L92" s="25"/>
      <c r="M92" s="25"/>
      <c r="N92" s="24"/>
      <c r="O92" s="24"/>
      <c r="P92" s="24"/>
      <c r="Q92" s="25"/>
      <c r="R92" s="25"/>
      <c r="S92" s="25"/>
      <c r="T92" s="25"/>
    </row>
    <row r="93" spans="1:20" s="4" customFormat="1" ht="15" customHeight="1">
      <c r="A93" s="22"/>
      <c r="D93" s="23"/>
      <c r="E93" s="27"/>
      <c r="F93" s="24"/>
      <c r="G93" s="24"/>
      <c r="H93" s="24"/>
      <c r="I93" s="25"/>
      <c r="J93" s="25"/>
      <c r="K93" s="25"/>
      <c r="L93" s="25"/>
      <c r="M93" s="25"/>
      <c r="N93" s="24"/>
      <c r="O93" s="24"/>
      <c r="P93" s="24"/>
      <c r="Q93" s="25"/>
      <c r="R93" s="25"/>
      <c r="S93" s="25"/>
      <c r="T93" s="25"/>
    </row>
    <row r="94" spans="1:20" s="4" customFormat="1" ht="15" customHeight="1">
      <c r="A94" s="22"/>
      <c r="D94" s="23"/>
      <c r="E94" s="27"/>
      <c r="F94" s="24"/>
      <c r="G94" s="24"/>
      <c r="H94" s="24"/>
      <c r="I94" s="25"/>
      <c r="J94" s="25"/>
      <c r="K94" s="25"/>
      <c r="L94" s="25"/>
      <c r="M94" s="25"/>
      <c r="N94" s="24"/>
      <c r="O94" s="24"/>
      <c r="P94" s="24"/>
      <c r="Q94" s="25"/>
      <c r="R94" s="25"/>
      <c r="S94" s="25"/>
      <c r="T94" s="25"/>
    </row>
    <row r="95" spans="1:20" s="4" customFormat="1" ht="15" customHeight="1">
      <c r="A95" s="22"/>
      <c r="D95" s="23"/>
      <c r="E95" s="27"/>
      <c r="F95" s="24"/>
      <c r="G95" s="24"/>
      <c r="H95" s="24"/>
      <c r="I95" s="25"/>
      <c r="J95" s="25"/>
      <c r="K95" s="25"/>
      <c r="L95" s="25"/>
      <c r="M95" s="25"/>
      <c r="N95" s="24"/>
      <c r="O95" s="24"/>
      <c r="P95" s="24"/>
      <c r="Q95" s="25"/>
      <c r="R95" s="25"/>
      <c r="S95" s="25"/>
      <c r="T95" s="25"/>
    </row>
    <row r="96" spans="1:20" s="4" customFormat="1" ht="15" customHeight="1">
      <c r="A96" s="22"/>
      <c r="D96" s="23"/>
      <c r="E96" s="27"/>
      <c r="F96" s="24"/>
      <c r="G96" s="24"/>
      <c r="H96" s="24"/>
      <c r="I96" s="25"/>
      <c r="J96" s="25"/>
      <c r="K96" s="25"/>
      <c r="L96" s="25"/>
      <c r="M96" s="25"/>
      <c r="N96" s="24"/>
      <c r="O96" s="24"/>
      <c r="P96" s="24"/>
      <c r="Q96" s="25"/>
      <c r="R96" s="25"/>
      <c r="S96" s="25"/>
      <c r="T96" s="25"/>
    </row>
    <row r="97" spans="1:20" s="4" customFormat="1" ht="15" customHeight="1">
      <c r="A97" s="22"/>
      <c r="D97" s="23"/>
      <c r="E97" s="27"/>
      <c r="F97" s="24"/>
      <c r="G97" s="24"/>
      <c r="H97" s="24"/>
      <c r="I97" s="25"/>
      <c r="J97" s="25"/>
      <c r="K97" s="25"/>
      <c r="L97" s="25"/>
      <c r="M97" s="25"/>
      <c r="N97" s="24"/>
      <c r="O97" s="24"/>
      <c r="P97" s="24"/>
      <c r="Q97" s="25"/>
      <c r="R97" s="25"/>
      <c r="S97" s="25"/>
      <c r="T97" s="25"/>
    </row>
    <row r="98" spans="1:20" s="4" customFormat="1" ht="15" customHeight="1">
      <c r="A98" s="22"/>
      <c r="D98" s="23"/>
      <c r="E98" s="27"/>
      <c r="F98" s="24"/>
      <c r="G98" s="24"/>
      <c r="H98" s="24"/>
      <c r="I98" s="25"/>
      <c r="J98" s="25"/>
      <c r="K98" s="25"/>
      <c r="L98" s="25"/>
      <c r="M98" s="25"/>
      <c r="N98" s="24"/>
      <c r="O98" s="24"/>
      <c r="P98" s="24"/>
      <c r="Q98" s="25"/>
      <c r="R98" s="25"/>
      <c r="S98" s="25"/>
      <c r="T98" s="25"/>
    </row>
    <row r="99" spans="1:20" s="4" customFormat="1" ht="15" customHeight="1">
      <c r="A99" s="22"/>
      <c r="D99" s="23"/>
      <c r="E99" s="27"/>
      <c r="F99" s="24"/>
      <c r="G99" s="24"/>
      <c r="H99" s="24"/>
      <c r="I99" s="25"/>
      <c r="J99" s="25"/>
      <c r="K99" s="25"/>
      <c r="L99" s="25"/>
      <c r="M99" s="25"/>
      <c r="N99" s="24"/>
      <c r="O99" s="24"/>
      <c r="P99" s="24"/>
      <c r="Q99" s="25"/>
      <c r="R99" s="25"/>
      <c r="S99" s="25"/>
      <c r="T99" s="25"/>
    </row>
    <row r="100" spans="1:20" s="4" customFormat="1" ht="15" customHeight="1">
      <c r="A100" s="22"/>
      <c r="D100" s="23"/>
      <c r="E100" s="27"/>
      <c r="F100" s="24"/>
      <c r="G100" s="24"/>
      <c r="H100" s="24"/>
      <c r="I100" s="25"/>
      <c r="J100" s="25"/>
      <c r="K100" s="25"/>
      <c r="L100" s="25"/>
      <c r="M100" s="25"/>
      <c r="N100" s="24"/>
      <c r="O100" s="24"/>
      <c r="P100" s="24"/>
      <c r="Q100" s="25"/>
      <c r="R100" s="25"/>
      <c r="S100" s="25"/>
      <c r="T100" s="25"/>
    </row>
    <row r="101" spans="1:20" s="4" customFormat="1" ht="15" customHeight="1">
      <c r="A101" s="22"/>
      <c r="D101" s="23"/>
      <c r="E101" s="27"/>
      <c r="F101" s="24"/>
      <c r="G101" s="24"/>
      <c r="H101" s="24"/>
      <c r="I101" s="25"/>
      <c r="J101" s="25"/>
      <c r="K101" s="25"/>
      <c r="L101" s="25"/>
      <c r="M101" s="25"/>
      <c r="N101" s="24"/>
      <c r="O101" s="24"/>
      <c r="P101" s="24"/>
      <c r="Q101" s="25"/>
      <c r="R101" s="25"/>
      <c r="S101" s="25"/>
      <c r="T101" s="25"/>
    </row>
    <row r="102" spans="1:20" s="4" customFormat="1" ht="15" customHeight="1">
      <c r="A102" s="22"/>
      <c r="D102" s="23"/>
      <c r="E102" s="27"/>
      <c r="F102" s="24"/>
      <c r="G102" s="24"/>
      <c r="H102" s="24"/>
      <c r="I102" s="25"/>
      <c r="J102" s="25"/>
      <c r="K102" s="25"/>
      <c r="L102" s="25"/>
      <c r="M102" s="25"/>
      <c r="N102" s="24"/>
      <c r="O102" s="24"/>
      <c r="P102" s="24"/>
      <c r="Q102" s="25"/>
      <c r="R102" s="25"/>
      <c r="S102" s="25"/>
      <c r="T102" s="25"/>
    </row>
    <row r="103" spans="1:20" s="4" customFormat="1" ht="15" customHeight="1">
      <c r="A103" s="22"/>
      <c r="D103" s="23"/>
      <c r="E103" s="27"/>
      <c r="F103" s="24"/>
      <c r="G103" s="24"/>
      <c r="H103" s="24"/>
      <c r="I103" s="25"/>
      <c r="J103" s="25"/>
      <c r="K103" s="25"/>
      <c r="L103" s="25"/>
      <c r="M103" s="25"/>
      <c r="N103" s="24"/>
      <c r="O103" s="24"/>
      <c r="P103" s="24"/>
      <c r="Q103" s="25"/>
      <c r="R103" s="25"/>
      <c r="S103" s="25"/>
      <c r="T103" s="25"/>
    </row>
    <row r="104" spans="1:20" s="4" customFormat="1" ht="15" customHeight="1">
      <c r="A104" s="22"/>
      <c r="D104" s="23"/>
      <c r="E104" s="27"/>
      <c r="F104" s="24"/>
      <c r="G104" s="24"/>
      <c r="H104" s="24"/>
      <c r="I104" s="25"/>
      <c r="J104" s="25"/>
      <c r="K104" s="25"/>
      <c r="L104" s="25"/>
      <c r="M104" s="25"/>
      <c r="N104" s="24"/>
      <c r="O104" s="24"/>
      <c r="P104" s="24"/>
      <c r="Q104" s="25"/>
      <c r="R104" s="25"/>
      <c r="S104" s="25"/>
      <c r="T104" s="25"/>
    </row>
    <row r="105" spans="1:20" s="4" customFormat="1" ht="15" customHeight="1">
      <c r="A105" s="22"/>
      <c r="D105" s="23"/>
      <c r="E105" s="27"/>
      <c r="F105" s="24"/>
      <c r="G105" s="24"/>
      <c r="H105" s="24"/>
      <c r="I105" s="25"/>
      <c r="J105" s="25"/>
      <c r="K105" s="25"/>
      <c r="L105" s="25"/>
      <c r="M105" s="25"/>
      <c r="N105" s="24"/>
      <c r="O105" s="24"/>
      <c r="P105" s="24"/>
      <c r="Q105" s="25"/>
      <c r="R105" s="25"/>
      <c r="S105" s="25"/>
      <c r="T105" s="25"/>
    </row>
    <row r="106" spans="1:20" s="4" customFormat="1" ht="15" customHeight="1">
      <c r="A106" s="22"/>
      <c r="D106" s="23"/>
      <c r="E106" s="27"/>
      <c r="F106" s="24"/>
      <c r="G106" s="24"/>
      <c r="H106" s="24"/>
      <c r="I106" s="25"/>
      <c r="J106" s="25"/>
      <c r="K106" s="25"/>
      <c r="L106" s="25"/>
      <c r="M106" s="25"/>
      <c r="N106" s="24"/>
      <c r="O106" s="24"/>
      <c r="P106" s="24"/>
      <c r="Q106" s="25"/>
      <c r="R106" s="25"/>
      <c r="S106" s="25"/>
      <c r="T106" s="25"/>
    </row>
    <row r="107" spans="1:20" s="4" customFormat="1" ht="15" customHeight="1">
      <c r="A107" s="22"/>
      <c r="D107" s="23"/>
      <c r="E107" s="27"/>
      <c r="F107" s="24"/>
      <c r="G107" s="24"/>
      <c r="H107" s="24"/>
      <c r="I107" s="25"/>
      <c r="J107" s="25"/>
      <c r="K107" s="25"/>
      <c r="L107" s="25"/>
      <c r="M107" s="25"/>
      <c r="N107" s="24"/>
      <c r="O107" s="24"/>
      <c r="P107" s="24"/>
      <c r="Q107" s="25"/>
      <c r="R107" s="25"/>
      <c r="S107" s="25"/>
      <c r="T107" s="25"/>
    </row>
    <row r="108" spans="1:20" s="4" customFormat="1" ht="15" customHeight="1">
      <c r="A108" s="22"/>
      <c r="D108" s="23"/>
      <c r="E108" s="27"/>
      <c r="F108" s="24"/>
      <c r="G108" s="24"/>
      <c r="H108" s="24"/>
      <c r="I108" s="25"/>
      <c r="J108" s="25"/>
      <c r="K108" s="25"/>
      <c r="L108" s="25"/>
      <c r="M108" s="25"/>
      <c r="N108" s="24"/>
      <c r="O108" s="24"/>
      <c r="P108" s="24"/>
      <c r="Q108" s="25"/>
      <c r="R108" s="25"/>
      <c r="S108" s="25"/>
      <c r="T108" s="25"/>
    </row>
    <row r="109" spans="1:20" s="4" customFormat="1" ht="15" customHeight="1">
      <c r="A109" s="22"/>
      <c r="D109" s="23"/>
      <c r="E109" s="27"/>
      <c r="F109" s="24"/>
      <c r="G109" s="24"/>
      <c r="H109" s="24"/>
      <c r="I109" s="25"/>
      <c r="J109" s="25"/>
      <c r="K109" s="25"/>
      <c r="L109" s="25"/>
      <c r="M109" s="25"/>
      <c r="N109" s="24"/>
      <c r="O109" s="24"/>
      <c r="P109" s="24"/>
      <c r="Q109" s="25"/>
      <c r="R109" s="25"/>
      <c r="S109" s="25"/>
      <c r="T109" s="25"/>
    </row>
    <row r="110" spans="1:20" s="4" customFormat="1" ht="15" customHeight="1">
      <c r="A110" s="22"/>
      <c r="D110" s="23"/>
      <c r="E110" s="27"/>
      <c r="F110" s="24"/>
      <c r="G110" s="24"/>
      <c r="H110" s="24"/>
      <c r="I110" s="25"/>
      <c r="J110" s="25"/>
      <c r="K110" s="25"/>
      <c r="L110" s="25"/>
      <c r="M110" s="25"/>
      <c r="N110" s="24"/>
      <c r="O110" s="24"/>
      <c r="P110" s="24"/>
      <c r="Q110" s="25"/>
      <c r="R110" s="25"/>
      <c r="S110" s="25"/>
      <c r="T110" s="25"/>
    </row>
    <row r="111" spans="1:20" s="4" customFormat="1" ht="15" customHeight="1">
      <c r="A111" s="22"/>
      <c r="D111" s="23"/>
      <c r="E111" s="27"/>
      <c r="F111" s="24"/>
      <c r="G111" s="24"/>
      <c r="H111" s="24"/>
      <c r="I111" s="25"/>
      <c r="J111" s="25"/>
      <c r="K111" s="25"/>
      <c r="L111" s="25"/>
      <c r="M111" s="25"/>
      <c r="N111" s="24"/>
      <c r="O111" s="24"/>
      <c r="P111" s="24"/>
      <c r="Q111" s="25"/>
      <c r="R111" s="25"/>
      <c r="S111" s="25"/>
      <c r="T111" s="25"/>
    </row>
    <row r="112" spans="1:20" s="4" customFormat="1" ht="15" customHeight="1">
      <c r="A112" s="22"/>
      <c r="D112" s="23"/>
      <c r="E112" s="27"/>
      <c r="F112" s="24"/>
      <c r="G112" s="24"/>
      <c r="H112" s="24"/>
      <c r="I112" s="25"/>
      <c r="J112" s="25"/>
      <c r="K112" s="25"/>
      <c r="L112" s="25"/>
      <c r="M112" s="25"/>
      <c r="N112" s="24"/>
      <c r="O112" s="24"/>
      <c r="P112" s="24"/>
      <c r="Q112" s="25"/>
      <c r="R112" s="25"/>
      <c r="S112" s="25"/>
      <c r="T112" s="25"/>
    </row>
    <row r="113" spans="1:20" s="4" customFormat="1" ht="15" customHeight="1">
      <c r="A113" s="22"/>
      <c r="D113" s="23"/>
      <c r="E113" s="27"/>
      <c r="F113" s="24"/>
      <c r="G113" s="24"/>
      <c r="H113" s="24"/>
      <c r="I113" s="25"/>
      <c r="J113" s="25"/>
      <c r="K113" s="25"/>
      <c r="L113" s="25"/>
      <c r="M113" s="25"/>
      <c r="N113" s="24"/>
      <c r="O113" s="24"/>
      <c r="P113" s="24"/>
      <c r="Q113" s="25"/>
      <c r="R113" s="25"/>
      <c r="S113" s="25"/>
      <c r="T113" s="25"/>
    </row>
    <row r="114" spans="1:20" s="4" customFormat="1" ht="15" customHeight="1">
      <c r="A114" s="22"/>
      <c r="D114" s="23"/>
      <c r="E114" s="27"/>
      <c r="F114" s="24"/>
      <c r="G114" s="24"/>
      <c r="H114" s="24"/>
      <c r="I114" s="25"/>
      <c r="J114" s="25"/>
      <c r="K114" s="25"/>
      <c r="L114" s="25"/>
      <c r="M114" s="25"/>
      <c r="N114" s="24"/>
      <c r="O114" s="24"/>
      <c r="P114" s="24"/>
      <c r="Q114" s="25"/>
      <c r="R114" s="25"/>
      <c r="S114" s="25"/>
      <c r="T114" s="25"/>
    </row>
    <row r="115" spans="1:20" s="4" customFormat="1" ht="15" customHeight="1">
      <c r="A115" s="22"/>
      <c r="D115" s="23"/>
      <c r="E115" s="27"/>
      <c r="F115" s="24"/>
      <c r="G115" s="24"/>
      <c r="H115" s="24"/>
      <c r="I115" s="25"/>
      <c r="J115" s="25"/>
      <c r="K115" s="25"/>
      <c r="L115" s="25"/>
      <c r="M115" s="25"/>
      <c r="N115" s="24"/>
      <c r="O115" s="24"/>
      <c r="P115" s="24"/>
      <c r="Q115" s="25"/>
      <c r="R115" s="25"/>
      <c r="S115" s="25"/>
      <c r="T115" s="25"/>
    </row>
    <row r="116" spans="1:20" s="4" customFormat="1" ht="15" customHeight="1">
      <c r="A116" s="22"/>
      <c r="D116" s="23"/>
      <c r="E116" s="27"/>
      <c r="F116" s="24"/>
      <c r="G116" s="24"/>
      <c r="H116" s="24"/>
      <c r="I116" s="25"/>
      <c r="J116" s="25"/>
      <c r="K116" s="25"/>
      <c r="L116" s="25"/>
      <c r="M116" s="25"/>
      <c r="N116" s="24"/>
      <c r="O116" s="24"/>
      <c r="P116" s="24"/>
      <c r="Q116" s="25"/>
      <c r="R116" s="25"/>
      <c r="S116" s="25"/>
      <c r="T116" s="25"/>
    </row>
    <row r="117" spans="1:20" s="4" customFormat="1" ht="15" customHeight="1">
      <c r="A117" s="22"/>
      <c r="D117" s="23"/>
      <c r="E117" s="27"/>
      <c r="F117" s="24"/>
      <c r="G117" s="24"/>
      <c r="H117" s="24"/>
      <c r="I117" s="25"/>
      <c r="J117" s="25"/>
      <c r="K117" s="25"/>
      <c r="L117" s="25"/>
      <c r="M117" s="25"/>
      <c r="N117" s="24"/>
      <c r="O117" s="24"/>
      <c r="P117" s="24"/>
      <c r="Q117" s="25"/>
      <c r="R117" s="25"/>
      <c r="S117" s="25"/>
      <c r="T117" s="25"/>
    </row>
    <row r="118" spans="1:20" s="4" customFormat="1" ht="15" customHeight="1">
      <c r="A118" s="22"/>
      <c r="D118" s="23"/>
      <c r="E118" s="27"/>
      <c r="F118" s="24"/>
      <c r="G118" s="24"/>
      <c r="H118" s="24"/>
      <c r="I118" s="25"/>
      <c r="J118" s="25"/>
      <c r="K118" s="25"/>
      <c r="L118" s="25"/>
      <c r="M118" s="25"/>
      <c r="N118" s="24"/>
      <c r="O118" s="24"/>
      <c r="P118" s="24"/>
      <c r="Q118" s="25"/>
      <c r="R118" s="25"/>
      <c r="S118" s="25"/>
      <c r="T118" s="25"/>
    </row>
    <row r="119" spans="1:20" s="4" customFormat="1" ht="15" customHeight="1">
      <c r="A119" s="22"/>
      <c r="D119" s="23"/>
      <c r="E119" s="27"/>
      <c r="F119" s="24"/>
      <c r="G119" s="24"/>
      <c r="H119" s="24"/>
      <c r="I119" s="25"/>
      <c r="J119" s="25"/>
      <c r="K119" s="25"/>
      <c r="L119" s="25"/>
      <c r="M119" s="25"/>
      <c r="N119" s="24"/>
      <c r="O119" s="24"/>
      <c r="P119" s="24"/>
      <c r="Q119" s="25"/>
      <c r="R119" s="25"/>
      <c r="S119" s="25"/>
      <c r="T119" s="25"/>
    </row>
    <row r="120" spans="1:20" s="4" customFormat="1" ht="15" customHeight="1">
      <c r="A120" s="22"/>
      <c r="D120" s="23"/>
      <c r="E120" s="27"/>
      <c r="F120" s="24"/>
      <c r="G120" s="24"/>
      <c r="H120" s="24"/>
      <c r="I120" s="25"/>
      <c r="J120" s="25"/>
      <c r="K120" s="25"/>
      <c r="L120" s="25"/>
      <c r="M120" s="25"/>
      <c r="N120" s="24"/>
      <c r="O120" s="24"/>
      <c r="P120" s="24"/>
      <c r="Q120" s="25"/>
      <c r="R120" s="25"/>
      <c r="S120" s="25"/>
      <c r="T120" s="25"/>
    </row>
    <row r="121" spans="1:20" s="4" customFormat="1" ht="15" customHeight="1">
      <c r="A121" s="22"/>
      <c r="D121" s="23"/>
      <c r="E121" s="27"/>
      <c r="F121" s="24"/>
      <c r="G121" s="24"/>
      <c r="H121" s="24"/>
      <c r="I121" s="25"/>
      <c r="J121" s="25"/>
      <c r="K121" s="25"/>
      <c r="L121" s="25"/>
      <c r="M121" s="25"/>
      <c r="N121" s="24"/>
      <c r="O121" s="24"/>
      <c r="P121" s="24"/>
      <c r="Q121" s="25"/>
      <c r="R121" s="25"/>
      <c r="S121" s="25"/>
      <c r="T121" s="25"/>
    </row>
    <row r="122" spans="1:20" s="4" customFormat="1" ht="15" customHeight="1">
      <c r="A122" s="22"/>
      <c r="D122" s="23"/>
      <c r="E122" s="27"/>
      <c r="F122" s="24"/>
      <c r="G122" s="24"/>
      <c r="H122" s="24"/>
      <c r="I122" s="25"/>
      <c r="J122" s="25"/>
      <c r="K122" s="25"/>
      <c r="L122" s="25"/>
      <c r="M122" s="25"/>
      <c r="N122" s="24"/>
      <c r="O122" s="24"/>
      <c r="P122" s="24"/>
      <c r="Q122" s="25"/>
      <c r="R122" s="25"/>
      <c r="S122" s="25"/>
      <c r="T122" s="25"/>
    </row>
    <row r="123" spans="1:20" s="4" customFormat="1" ht="15" customHeight="1">
      <c r="A123" s="22"/>
      <c r="D123" s="23"/>
      <c r="E123" s="27"/>
      <c r="F123" s="24"/>
      <c r="G123" s="24"/>
      <c r="H123" s="24"/>
      <c r="I123" s="25"/>
      <c r="J123" s="25"/>
      <c r="K123" s="25"/>
      <c r="L123" s="25"/>
      <c r="M123" s="25"/>
      <c r="N123" s="24"/>
      <c r="O123" s="24"/>
      <c r="P123" s="24"/>
      <c r="Q123" s="25"/>
      <c r="R123" s="25"/>
      <c r="S123" s="25"/>
      <c r="T123" s="25"/>
    </row>
    <row r="124" spans="1:20" s="4" customFormat="1" ht="15" customHeight="1">
      <c r="A124" s="22"/>
      <c r="D124" s="23"/>
      <c r="E124" s="27"/>
      <c r="F124" s="24"/>
      <c r="G124" s="24"/>
      <c r="H124" s="24"/>
      <c r="I124" s="25"/>
      <c r="J124" s="25"/>
      <c r="K124" s="25"/>
      <c r="L124" s="25"/>
      <c r="M124" s="25"/>
      <c r="N124" s="24"/>
      <c r="O124" s="24"/>
      <c r="P124" s="24"/>
      <c r="Q124" s="25"/>
      <c r="R124" s="25"/>
      <c r="S124" s="25"/>
      <c r="T124" s="25"/>
    </row>
    <row r="125" spans="1:20" s="4" customFormat="1" ht="15" customHeight="1">
      <c r="A125" s="22"/>
      <c r="D125" s="23"/>
      <c r="E125" s="27"/>
      <c r="F125" s="24"/>
      <c r="G125" s="24"/>
      <c r="H125" s="24"/>
      <c r="I125" s="25"/>
      <c r="J125" s="25"/>
      <c r="K125" s="25"/>
      <c r="L125" s="25"/>
      <c r="M125" s="25"/>
      <c r="N125" s="24"/>
      <c r="O125" s="24"/>
      <c r="P125" s="24"/>
      <c r="Q125" s="25"/>
      <c r="R125" s="25"/>
      <c r="S125" s="25"/>
      <c r="T125" s="25"/>
    </row>
    <row r="126" spans="1:20" s="4" customFormat="1" ht="15" customHeight="1">
      <c r="A126" s="22"/>
      <c r="D126" s="23"/>
      <c r="E126" s="27"/>
      <c r="F126" s="24"/>
      <c r="G126" s="24"/>
      <c r="H126" s="24"/>
      <c r="I126" s="25"/>
      <c r="J126" s="25"/>
      <c r="K126" s="25"/>
      <c r="L126" s="25"/>
      <c r="M126" s="25"/>
      <c r="N126" s="24"/>
      <c r="O126" s="24"/>
      <c r="P126" s="24"/>
      <c r="Q126" s="25"/>
      <c r="R126" s="25"/>
      <c r="S126" s="25"/>
      <c r="T126" s="25"/>
    </row>
    <row r="127" spans="1:20" s="4" customFormat="1" ht="15" customHeight="1">
      <c r="A127" s="22"/>
      <c r="D127" s="23"/>
      <c r="E127" s="27"/>
      <c r="F127" s="24"/>
      <c r="G127" s="24"/>
      <c r="H127" s="24"/>
      <c r="I127" s="25"/>
      <c r="J127" s="25"/>
      <c r="K127" s="25"/>
      <c r="L127" s="25"/>
      <c r="M127" s="25"/>
      <c r="N127" s="24"/>
      <c r="O127" s="24"/>
      <c r="P127" s="24"/>
      <c r="Q127" s="25"/>
      <c r="R127" s="25"/>
      <c r="S127" s="25"/>
      <c r="T127" s="25"/>
    </row>
    <row r="128" spans="1:20" s="4" customFormat="1" ht="15" customHeight="1">
      <c r="A128" s="22"/>
      <c r="D128" s="23"/>
      <c r="E128" s="27"/>
      <c r="F128" s="24"/>
      <c r="G128" s="24"/>
      <c r="H128" s="24"/>
      <c r="I128" s="25"/>
      <c r="J128" s="25"/>
      <c r="K128" s="25"/>
      <c r="L128" s="25"/>
      <c r="M128" s="25"/>
      <c r="N128" s="24"/>
      <c r="O128" s="24"/>
      <c r="P128" s="24"/>
      <c r="Q128" s="25"/>
      <c r="R128" s="25"/>
      <c r="S128" s="25"/>
      <c r="T128" s="25"/>
    </row>
    <row r="129" spans="1:20" s="4" customFormat="1" ht="15" customHeight="1">
      <c r="A129" s="22"/>
      <c r="D129" s="23"/>
      <c r="E129" s="27"/>
      <c r="F129" s="24"/>
      <c r="G129" s="24"/>
      <c r="H129" s="24"/>
      <c r="I129" s="25"/>
      <c r="J129" s="25"/>
      <c r="K129" s="25"/>
      <c r="L129" s="25"/>
      <c r="M129" s="25"/>
      <c r="N129" s="24"/>
      <c r="O129" s="24"/>
      <c r="P129" s="24"/>
      <c r="Q129" s="25"/>
      <c r="R129" s="25"/>
      <c r="S129" s="25"/>
      <c r="T129" s="25"/>
    </row>
    <row r="130" spans="1:20" s="4" customFormat="1" ht="15" customHeight="1">
      <c r="A130" s="22"/>
      <c r="D130" s="23"/>
      <c r="E130" s="27"/>
      <c r="F130" s="24"/>
      <c r="G130" s="24"/>
      <c r="H130" s="24"/>
      <c r="I130" s="25"/>
      <c r="J130" s="25"/>
      <c r="K130" s="25"/>
      <c r="L130" s="25"/>
      <c r="M130" s="25"/>
      <c r="N130" s="24"/>
      <c r="O130" s="24"/>
      <c r="P130" s="24"/>
      <c r="Q130" s="25"/>
      <c r="R130" s="25"/>
      <c r="S130" s="25"/>
      <c r="T130" s="25"/>
    </row>
    <row r="131" spans="1:20" s="4" customFormat="1" ht="15" customHeight="1">
      <c r="A131" s="22"/>
      <c r="D131" s="23"/>
      <c r="E131" s="27"/>
      <c r="F131" s="24"/>
      <c r="G131" s="24"/>
      <c r="H131" s="24"/>
      <c r="I131" s="25"/>
      <c r="J131" s="25"/>
      <c r="K131" s="25"/>
      <c r="L131" s="25"/>
      <c r="M131" s="25"/>
      <c r="N131" s="24"/>
      <c r="O131" s="24"/>
      <c r="P131" s="24"/>
      <c r="Q131" s="25"/>
      <c r="R131" s="25"/>
      <c r="S131" s="25"/>
      <c r="T131" s="25"/>
    </row>
    <row r="132" spans="1:20" s="4" customFormat="1" ht="15" customHeight="1">
      <c r="A132" s="22"/>
      <c r="D132" s="23"/>
      <c r="E132" s="27"/>
      <c r="F132" s="24"/>
      <c r="G132" s="24"/>
      <c r="H132" s="24"/>
      <c r="I132" s="25"/>
      <c r="J132" s="25"/>
      <c r="K132" s="25"/>
      <c r="L132" s="25"/>
      <c r="M132" s="25"/>
      <c r="N132" s="24"/>
      <c r="O132" s="24"/>
      <c r="P132" s="24"/>
      <c r="Q132" s="25"/>
      <c r="R132" s="25"/>
      <c r="S132" s="25"/>
      <c r="T132" s="25"/>
    </row>
    <row r="133" spans="1:20" s="4" customFormat="1" ht="15" customHeight="1">
      <c r="A133" s="22"/>
      <c r="D133" s="23"/>
      <c r="E133" s="27"/>
      <c r="F133" s="24"/>
      <c r="G133" s="24"/>
      <c r="H133" s="24"/>
      <c r="I133" s="25"/>
      <c r="J133" s="25"/>
      <c r="K133" s="25"/>
      <c r="L133" s="25"/>
      <c r="M133" s="25"/>
      <c r="N133" s="24"/>
      <c r="O133" s="24"/>
      <c r="P133" s="24"/>
      <c r="Q133" s="25"/>
      <c r="R133" s="25"/>
      <c r="S133" s="25"/>
      <c r="T133" s="25"/>
    </row>
    <row r="134" spans="1:20" s="4" customFormat="1" ht="15" customHeight="1">
      <c r="A134" s="22"/>
      <c r="D134" s="23"/>
      <c r="E134" s="27"/>
      <c r="F134" s="24"/>
      <c r="G134" s="24"/>
      <c r="H134" s="24"/>
      <c r="I134" s="25"/>
      <c r="J134" s="25"/>
      <c r="K134" s="25"/>
      <c r="L134" s="25"/>
      <c r="M134" s="25"/>
      <c r="N134" s="24"/>
      <c r="O134" s="24"/>
      <c r="P134" s="24"/>
      <c r="Q134" s="25"/>
      <c r="R134" s="25"/>
      <c r="S134" s="25"/>
      <c r="T134" s="25"/>
    </row>
    <row r="135" spans="1:20" s="4" customFormat="1" ht="15" customHeight="1">
      <c r="A135" s="22"/>
      <c r="D135" s="23"/>
      <c r="E135" s="27"/>
      <c r="F135" s="24"/>
      <c r="G135" s="24"/>
      <c r="H135" s="24"/>
      <c r="I135" s="25"/>
      <c r="J135" s="25"/>
      <c r="K135" s="25"/>
      <c r="L135" s="25"/>
      <c r="M135" s="25"/>
      <c r="N135" s="24"/>
      <c r="O135" s="24"/>
      <c r="P135" s="24"/>
      <c r="Q135" s="25"/>
      <c r="R135" s="25"/>
      <c r="S135" s="25"/>
      <c r="T135" s="25"/>
    </row>
    <row r="136" spans="1:20" s="4" customFormat="1" ht="15" customHeight="1">
      <c r="A136" s="22"/>
      <c r="D136" s="23"/>
      <c r="E136" s="27"/>
      <c r="F136" s="24"/>
      <c r="G136" s="24"/>
      <c r="H136" s="24"/>
      <c r="I136" s="25"/>
      <c r="J136" s="25"/>
      <c r="K136" s="25"/>
      <c r="L136" s="25"/>
      <c r="M136" s="25"/>
      <c r="N136" s="24"/>
      <c r="O136" s="24"/>
      <c r="P136" s="24"/>
      <c r="Q136" s="25"/>
      <c r="R136" s="25"/>
      <c r="S136" s="25"/>
      <c r="T136" s="25"/>
    </row>
    <row r="137" spans="1:20" s="4" customFormat="1" ht="15" customHeight="1">
      <c r="A137" s="22"/>
      <c r="D137" s="23"/>
      <c r="E137" s="27"/>
      <c r="F137" s="24"/>
      <c r="G137" s="24"/>
      <c r="H137" s="24"/>
      <c r="I137" s="25"/>
      <c r="J137" s="25"/>
      <c r="K137" s="25"/>
      <c r="L137" s="25"/>
      <c r="M137" s="25"/>
      <c r="N137" s="24"/>
      <c r="O137" s="24"/>
      <c r="P137" s="24"/>
      <c r="Q137" s="25"/>
      <c r="R137" s="25"/>
      <c r="S137" s="25"/>
      <c r="T137" s="25"/>
    </row>
    <row r="138" spans="1:20" s="4" customFormat="1" ht="15" customHeight="1">
      <c r="A138" s="22"/>
      <c r="D138" s="23"/>
      <c r="E138" s="27"/>
      <c r="F138" s="24"/>
      <c r="G138" s="24"/>
      <c r="H138" s="24"/>
      <c r="I138" s="25"/>
      <c r="J138" s="25"/>
      <c r="K138" s="25"/>
      <c r="L138" s="25"/>
      <c r="M138" s="25"/>
      <c r="N138" s="24"/>
      <c r="O138" s="24"/>
      <c r="P138" s="24"/>
      <c r="Q138" s="25"/>
      <c r="R138" s="25"/>
      <c r="S138" s="25"/>
      <c r="T138" s="25"/>
    </row>
    <row r="139" spans="1:20" s="4" customFormat="1" ht="15" customHeight="1">
      <c r="A139" s="22"/>
      <c r="D139" s="23"/>
      <c r="E139" s="27"/>
      <c r="F139" s="24"/>
      <c r="G139" s="24"/>
      <c r="H139" s="24"/>
      <c r="I139" s="25"/>
      <c r="J139" s="25"/>
      <c r="K139" s="25"/>
      <c r="L139" s="25"/>
      <c r="M139" s="25"/>
      <c r="N139" s="24"/>
      <c r="O139" s="24"/>
      <c r="P139" s="24"/>
      <c r="Q139" s="25"/>
      <c r="R139" s="25"/>
      <c r="S139" s="25"/>
      <c r="T139" s="25"/>
    </row>
    <row r="140" spans="1:20" s="4" customFormat="1" ht="15" customHeight="1">
      <c r="A140" s="22"/>
      <c r="D140" s="23"/>
      <c r="E140" s="27"/>
      <c r="F140" s="24"/>
      <c r="G140" s="24"/>
      <c r="H140" s="24"/>
      <c r="I140" s="25"/>
      <c r="J140" s="25"/>
      <c r="K140" s="25"/>
      <c r="L140" s="25"/>
      <c r="M140" s="25"/>
      <c r="N140" s="24"/>
      <c r="O140" s="24"/>
      <c r="P140" s="24"/>
      <c r="Q140" s="25"/>
      <c r="R140" s="25"/>
      <c r="S140" s="25"/>
      <c r="T140" s="25"/>
    </row>
    <row r="141" spans="1:20" s="4" customFormat="1" ht="15" customHeight="1">
      <c r="A141" s="22"/>
      <c r="D141" s="23"/>
      <c r="E141" s="27"/>
      <c r="F141" s="24"/>
      <c r="G141" s="24"/>
      <c r="H141" s="24"/>
      <c r="I141" s="25"/>
      <c r="J141" s="25"/>
      <c r="K141" s="25"/>
      <c r="L141" s="25"/>
      <c r="M141" s="25"/>
      <c r="N141" s="24"/>
      <c r="O141" s="24"/>
      <c r="P141" s="24"/>
      <c r="Q141" s="25"/>
      <c r="R141" s="25"/>
      <c r="S141" s="25"/>
      <c r="T141" s="25"/>
    </row>
    <row r="142" spans="1:20" s="4" customFormat="1" ht="15" customHeight="1">
      <c r="A142" s="22"/>
      <c r="D142" s="23"/>
      <c r="E142" s="27"/>
      <c r="F142" s="24"/>
      <c r="G142" s="24"/>
      <c r="H142" s="24"/>
      <c r="I142" s="25"/>
      <c r="J142" s="25"/>
      <c r="K142" s="25"/>
      <c r="L142" s="25"/>
      <c r="M142" s="25"/>
      <c r="N142" s="24"/>
      <c r="O142" s="24"/>
      <c r="P142" s="24"/>
      <c r="Q142" s="25"/>
      <c r="R142" s="25"/>
      <c r="S142" s="25"/>
      <c r="T142" s="25"/>
    </row>
    <row r="143" spans="1:20" s="4" customFormat="1" ht="15" customHeight="1">
      <c r="A143" s="22"/>
      <c r="D143" s="23"/>
      <c r="E143" s="27"/>
      <c r="F143" s="24"/>
      <c r="G143" s="24"/>
      <c r="H143" s="24"/>
      <c r="I143" s="25"/>
      <c r="J143" s="25"/>
      <c r="K143" s="25"/>
      <c r="L143" s="25"/>
      <c r="M143" s="25"/>
      <c r="N143" s="24"/>
      <c r="O143" s="24"/>
      <c r="P143" s="24"/>
      <c r="Q143" s="25"/>
      <c r="R143" s="25"/>
      <c r="S143" s="25"/>
      <c r="T143" s="25"/>
    </row>
    <row r="144" spans="1:20" s="4" customFormat="1" ht="15" customHeight="1">
      <c r="A144" s="22"/>
      <c r="D144" s="23"/>
      <c r="E144" s="27"/>
      <c r="F144" s="24"/>
      <c r="G144" s="24"/>
      <c r="H144" s="24"/>
      <c r="I144" s="25"/>
      <c r="J144" s="25"/>
      <c r="K144" s="25"/>
      <c r="L144" s="25"/>
      <c r="M144" s="25"/>
      <c r="N144" s="24"/>
      <c r="O144" s="24"/>
      <c r="P144" s="24"/>
      <c r="Q144" s="25"/>
      <c r="R144" s="25"/>
      <c r="S144" s="25"/>
      <c r="T144" s="25"/>
    </row>
    <row r="145" spans="1:20" s="4" customFormat="1" ht="15" customHeight="1">
      <c r="A145" s="22"/>
      <c r="D145" s="23"/>
      <c r="E145" s="27"/>
      <c r="F145" s="24"/>
      <c r="G145" s="24"/>
      <c r="H145" s="24"/>
      <c r="I145" s="25"/>
      <c r="J145" s="25"/>
      <c r="K145" s="25"/>
      <c r="L145" s="25"/>
      <c r="M145" s="25"/>
      <c r="N145" s="24"/>
      <c r="O145" s="24"/>
      <c r="P145" s="24"/>
      <c r="Q145" s="25"/>
      <c r="R145" s="25"/>
      <c r="S145" s="25"/>
      <c r="T145" s="25"/>
    </row>
    <row r="146" spans="1:20" s="4" customFormat="1" ht="15" customHeight="1">
      <c r="A146" s="22"/>
      <c r="D146" s="23"/>
      <c r="E146" s="27"/>
      <c r="F146" s="24"/>
      <c r="G146" s="24"/>
      <c r="H146" s="24"/>
      <c r="I146" s="25"/>
      <c r="J146" s="25"/>
      <c r="K146" s="25"/>
      <c r="L146" s="25"/>
      <c r="M146" s="25"/>
      <c r="N146" s="24"/>
      <c r="O146" s="24"/>
      <c r="P146" s="24"/>
      <c r="Q146" s="25"/>
      <c r="R146" s="25"/>
      <c r="S146" s="25"/>
      <c r="T146" s="25"/>
    </row>
    <row r="147" spans="1:20" s="4" customFormat="1" ht="15" customHeight="1">
      <c r="A147" s="22"/>
      <c r="D147" s="23"/>
      <c r="E147" s="27"/>
      <c r="F147" s="24"/>
      <c r="G147" s="24"/>
      <c r="H147" s="24"/>
      <c r="I147" s="25"/>
      <c r="J147" s="25"/>
      <c r="K147" s="25"/>
      <c r="L147" s="25"/>
      <c r="M147" s="25"/>
      <c r="N147" s="24"/>
      <c r="O147" s="24"/>
      <c r="P147" s="24"/>
      <c r="Q147" s="25"/>
      <c r="R147" s="25"/>
      <c r="S147" s="25"/>
      <c r="T147" s="25"/>
    </row>
    <row r="148" spans="1:20" s="4" customFormat="1" ht="15" customHeight="1">
      <c r="A148" s="22"/>
      <c r="D148" s="23"/>
      <c r="E148" s="27"/>
      <c r="F148" s="24"/>
      <c r="G148" s="24"/>
      <c r="H148" s="24"/>
      <c r="I148" s="25"/>
      <c r="J148" s="25"/>
      <c r="K148" s="25"/>
      <c r="L148" s="25"/>
      <c r="M148" s="25"/>
      <c r="N148" s="24"/>
      <c r="O148" s="24"/>
      <c r="P148" s="24"/>
      <c r="Q148" s="25"/>
      <c r="R148" s="25"/>
      <c r="S148" s="25"/>
      <c r="T148" s="25"/>
    </row>
    <row r="149" spans="1:20" s="4" customFormat="1" ht="15" customHeight="1">
      <c r="A149" s="22"/>
      <c r="D149" s="23"/>
      <c r="E149" s="27"/>
      <c r="F149" s="24"/>
      <c r="G149" s="24"/>
      <c r="H149" s="24"/>
      <c r="I149" s="25"/>
      <c r="J149" s="25"/>
      <c r="K149" s="25"/>
      <c r="L149" s="25"/>
      <c r="M149" s="25"/>
      <c r="N149" s="24"/>
      <c r="O149" s="24"/>
      <c r="P149" s="24"/>
      <c r="Q149" s="25"/>
      <c r="R149" s="25"/>
      <c r="S149" s="25"/>
      <c r="T149" s="25"/>
    </row>
    <row r="150" spans="1:20" s="4" customFormat="1" ht="15" customHeight="1">
      <c r="A150" s="22"/>
      <c r="D150" s="23"/>
      <c r="E150" s="27"/>
      <c r="F150" s="24"/>
      <c r="G150" s="24"/>
      <c r="H150" s="24"/>
      <c r="I150" s="25"/>
      <c r="J150" s="25"/>
      <c r="K150" s="25"/>
      <c r="L150" s="25"/>
      <c r="M150" s="25"/>
      <c r="N150" s="24"/>
      <c r="O150" s="24"/>
      <c r="P150" s="24"/>
      <c r="Q150" s="25"/>
      <c r="R150" s="25"/>
      <c r="S150" s="25"/>
      <c r="T150" s="25"/>
    </row>
    <row r="151" spans="1:20" s="4" customFormat="1" ht="15" customHeight="1">
      <c r="A151" s="22"/>
      <c r="D151" s="23"/>
      <c r="E151" s="27"/>
      <c r="F151" s="24"/>
      <c r="G151" s="24"/>
      <c r="H151" s="24"/>
      <c r="I151" s="25"/>
      <c r="J151" s="25"/>
      <c r="K151" s="25"/>
      <c r="L151" s="25"/>
      <c r="M151" s="25"/>
      <c r="N151" s="24"/>
      <c r="O151" s="24"/>
      <c r="P151" s="24"/>
      <c r="Q151" s="25"/>
      <c r="R151" s="25"/>
      <c r="S151" s="25"/>
      <c r="T151" s="25"/>
    </row>
    <row r="152" spans="1:20" s="4" customFormat="1" ht="15" customHeight="1">
      <c r="A152" s="22"/>
      <c r="D152" s="23"/>
      <c r="E152" s="27"/>
      <c r="F152" s="24"/>
      <c r="G152" s="24"/>
      <c r="H152" s="24"/>
      <c r="I152" s="25"/>
      <c r="J152" s="25"/>
      <c r="K152" s="25"/>
      <c r="L152" s="25"/>
      <c r="M152" s="25"/>
      <c r="N152" s="24"/>
      <c r="O152" s="24"/>
      <c r="P152" s="24"/>
      <c r="Q152" s="25"/>
      <c r="R152" s="25"/>
      <c r="S152" s="25"/>
      <c r="T152" s="25"/>
    </row>
    <row r="153" spans="1:20" s="4" customFormat="1" ht="15" customHeight="1">
      <c r="A153" s="22"/>
      <c r="D153" s="23"/>
      <c r="E153" s="27"/>
      <c r="F153" s="24"/>
      <c r="G153" s="24"/>
      <c r="H153" s="24"/>
      <c r="I153" s="25"/>
      <c r="J153" s="25"/>
      <c r="K153" s="25"/>
      <c r="L153" s="25"/>
      <c r="M153" s="25"/>
      <c r="N153" s="24"/>
      <c r="O153" s="24"/>
      <c r="P153" s="24"/>
      <c r="Q153" s="25"/>
      <c r="R153" s="25"/>
      <c r="S153" s="25"/>
      <c r="T153" s="25"/>
    </row>
    <row r="154" spans="1:20" s="4" customFormat="1" ht="15" customHeight="1">
      <c r="A154" s="22"/>
      <c r="D154" s="23"/>
      <c r="E154" s="27"/>
      <c r="F154" s="24"/>
      <c r="G154" s="24"/>
      <c r="H154" s="24"/>
      <c r="I154" s="25"/>
      <c r="J154" s="25"/>
      <c r="K154" s="25"/>
      <c r="L154" s="25"/>
      <c r="M154" s="25"/>
      <c r="N154" s="24"/>
      <c r="O154" s="24"/>
      <c r="P154" s="24"/>
      <c r="Q154" s="25"/>
      <c r="R154" s="25"/>
      <c r="S154" s="25"/>
      <c r="T154" s="25"/>
    </row>
    <row r="155" spans="1:20" s="4" customFormat="1" ht="15" customHeight="1">
      <c r="A155" s="22"/>
      <c r="D155" s="23"/>
      <c r="E155" s="27"/>
      <c r="F155" s="24"/>
      <c r="G155" s="24"/>
      <c r="H155" s="24"/>
      <c r="I155" s="25"/>
      <c r="J155" s="25"/>
      <c r="K155" s="25"/>
      <c r="L155" s="25"/>
      <c r="M155" s="25"/>
      <c r="N155" s="24"/>
      <c r="O155" s="24"/>
      <c r="P155" s="24"/>
      <c r="Q155" s="25"/>
      <c r="R155" s="25"/>
      <c r="S155" s="25"/>
      <c r="T155" s="25"/>
    </row>
    <row r="156" spans="1:20" s="4" customFormat="1" ht="15" customHeight="1">
      <c r="A156" s="22"/>
      <c r="D156" s="23"/>
      <c r="E156" s="27"/>
      <c r="F156" s="24"/>
      <c r="G156" s="24"/>
      <c r="H156" s="24"/>
      <c r="I156" s="25"/>
      <c r="J156" s="25"/>
      <c r="K156" s="25"/>
      <c r="L156" s="25"/>
      <c r="M156" s="25"/>
      <c r="N156" s="24"/>
      <c r="O156" s="24"/>
      <c r="P156" s="24"/>
      <c r="Q156" s="25"/>
      <c r="R156" s="25"/>
      <c r="S156" s="25"/>
      <c r="T156" s="25"/>
    </row>
    <row r="157" spans="1:20" s="4" customFormat="1" ht="15" customHeight="1">
      <c r="A157" s="22"/>
      <c r="D157" s="23"/>
      <c r="E157" s="27"/>
      <c r="F157" s="24"/>
      <c r="G157" s="24"/>
      <c r="H157" s="24"/>
      <c r="I157" s="25"/>
      <c r="J157" s="25"/>
      <c r="K157" s="25"/>
      <c r="L157" s="25"/>
      <c r="M157" s="25"/>
      <c r="N157" s="24"/>
      <c r="O157" s="24"/>
      <c r="P157" s="24"/>
      <c r="Q157" s="25"/>
      <c r="R157" s="25"/>
      <c r="S157" s="25"/>
      <c r="T157" s="25"/>
    </row>
    <row r="158" spans="1:20" s="4" customFormat="1" ht="15" customHeight="1">
      <c r="A158" s="22"/>
      <c r="D158" s="23"/>
      <c r="E158" s="27"/>
      <c r="F158" s="24"/>
      <c r="G158" s="24"/>
      <c r="H158" s="24"/>
      <c r="I158" s="25"/>
      <c r="J158" s="25"/>
      <c r="K158" s="25"/>
      <c r="L158" s="25"/>
      <c r="M158" s="25"/>
      <c r="N158" s="24"/>
      <c r="O158" s="24"/>
      <c r="P158" s="24"/>
      <c r="Q158" s="25"/>
      <c r="R158" s="25"/>
      <c r="S158" s="25"/>
      <c r="T158" s="25"/>
    </row>
    <row r="159" spans="1:20" s="4" customFormat="1" ht="15" customHeight="1">
      <c r="A159" s="22"/>
      <c r="D159" s="23"/>
      <c r="E159" s="27"/>
      <c r="F159" s="24"/>
      <c r="G159" s="24"/>
      <c r="H159" s="24"/>
      <c r="I159" s="25"/>
      <c r="J159" s="25"/>
      <c r="K159" s="25"/>
      <c r="L159" s="25"/>
      <c r="M159" s="25"/>
      <c r="N159" s="24"/>
      <c r="O159" s="24"/>
      <c r="P159" s="24"/>
      <c r="Q159" s="25"/>
      <c r="R159" s="25"/>
      <c r="S159" s="25"/>
      <c r="T159" s="25"/>
    </row>
    <row r="160" spans="1:20" s="4" customFormat="1" ht="15" customHeight="1">
      <c r="A160" s="22"/>
      <c r="D160" s="23"/>
      <c r="E160" s="27"/>
      <c r="F160" s="24"/>
      <c r="G160" s="24"/>
      <c r="H160" s="24"/>
      <c r="I160" s="25"/>
      <c r="J160" s="25"/>
      <c r="K160" s="25"/>
      <c r="L160" s="25"/>
      <c r="M160" s="25"/>
      <c r="N160" s="24"/>
      <c r="O160" s="24"/>
      <c r="P160" s="24"/>
      <c r="Q160" s="25"/>
      <c r="R160" s="25"/>
      <c r="S160" s="25"/>
      <c r="T160" s="25"/>
    </row>
    <row r="161" spans="1:20" s="4" customFormat="1" ht="15" customHeight="1">
      <c r="A161" s="22"/>
      <c r="D161" s="23"/>
      <c r="E161" s="27"/>
      <c r="F161" s="24"/>
      <c r="G161" s="24"/>
      <c r="H161" s="24"/>
      <c r="I161" s="25"/>
      <c r="J161" s="25"/>
      <c r="K161" s="25"/>
      <c r="L161" s="25"/>
      <c r="M161" s="25"/>
      <c r="N161" s="24"/>
      <c r="O161" s="24"/>
      <c r="P161" s="24"/>
      <c r="Q161" s="25"/>
      <c r="R161" s="25"/>
      <c r="S161" s="25"/>
      <c r="T161" s="25"/>
    </row>
    <row r="162" spans="1:20" s="4" customFormat="1" ht="15" customHeight="1">
      <c r="A162" s="22"/>
      <c r="D162" s="23"/>
      <c r="E162" s="27"/>
      <c r="F162" s="24"/>
      <c r="G162" s="24"/>
      <c r="H162" s="24"/>
      <c r="I162" s="25"/>
      <c r="J162" s="25"/>
      <c r="K162" s="25"/>
      <c r="L162" s="25"/>
      <c r="M162" s="25"/>
      <c r="N162" s="24"/>
      <c r="O162" s="24"/>
      <c r="P162" s="24"/>
      <c r="Q162" s="25"/>
      <c r="R162" s="25"/>
      <c r="S162" s="25"/>
      <c r="T162" s="25"/>
    </row>
    <row r="163" spans="1:20" s="4" customFormat="1" ht="15" customHeight="1">
      <c r="A163" s="22"/>
      <c r="D163" s="23"/>
      <c r="E163" s="27"/>
      <c r="F163" s="24"/>
      <c r="G163" s="24"/>
      <c r="H163" s="24"/>
      <c r="I163" s="25"/>
      <c r="J163" s="25"/>
      <c r="K163" s="25"/>
      <c r="L163" s="25"/>
      <c r="M163" s="25"/>
      <c r="N163" s="24"/>
      <c r="O163" s="24"/>
      <c r="P163" s="24"/>
      <c r="Q163" s="25"/>
      <c r="R163" s="25"/>
      <c r="S163" s="25"/>
      <c r="T163" s="25"/>
    </row>
    <row r="164" spans="1:20" s="4" customFormat="1" ht="15" customHeight="1">
      <c r="A164" s="22"/>
      <c r="D164" s="23"/>
      <c r="E164" s="27"/>
      <c r="F164" s="24"/>
      <c r="G164" s="24"/>
      <c r="H164" s="24"/>
      <c r="I164" s="25"/>
      <c r="J164" s="25"/>
      <c r="K164" s="25"/>
      <c r="L164" s="25"/>
      <c r="M164" s="25"/>
      <c r="N164" s="24"/>
      <c r="O164" s="24"/>
      <c r="P164" s="24"/>
      <c r="Q164" s="25"/>
      <c r="R164" s="25"/>
      <c r="S164" s="25"/>
      <c r="T164" s="25"/>
    </row>
    <row r="165" spans="1:20" s="4" customFormat="1" ht="15" customHeight="1">
      <c r="A165" s="22"/>
      <c r="D165" s="23"/>
      <c r="E165" s="27"/>
      <c r="F165" s="24"/>
      <c r="G165" s="24"/>
      <c r="H165" s="24"/>
      <c r="I165" s="25"/>
      <c r="J165" s="25"/>
      <c r="K165" s="25"/>
      <c r="L165" s="25"/>
      <c r="M165" s="25"/>
      <c r="N165" s="24"/>
      <c r="O165" s="24"/>
      <c r="P165" s="24"/>
      <c r="Q165" s="25"/>
      <c r="R165" s="25"/>
      <c r="S165" s="25"/>
      <c r="T165" s="25"/>
    </row>
    <row r="166" spans="1:20" s="4" customFormat="1" ht="15" customHeight="1">
      <c r="A166" s="22"/>
      <c r="D166" s="23"/>
      <c r="E166" s="27"/>
      <c r="F166" s="24"/>
      <c r="G166" s="24"/>
      <c r="H166" s="24"/>
      <c r="I166" s="25"/>
      <c r="J166" s="25"/>
      <c r="K166" s="25"/>
      <c r="L166" s="25"/>
      <c r="M166" s="25"/>
      <c r="N166" s="24"/>
      <c r="O166" s="24"/>
      <c r="P166" s="24"/>
      <c r="Q166" s="25"/>
      <c r="R166" s="25"/>
      <c r="S166" s="25"/>
      <c r="T166" s="25"/>
    </row>
    <row r="167" spans="1:20" s="4" customFormat="1" ht="15" customHeight="1">
      <c r="A167" s="22"/>
      <c r="D167" s="23"/>
      <c r="E167" s="27"/>
      <c r="F167" s="24"/>
      <c r="G167" s="24"/>
      <c r="H167" s="24"/>
      <c r="I167" s="25"/>
      <c r="J167" s="25"/>
      <c r="K167" s="25"/>
      <c r="L167" s="25"/>
      <c r="M167" s="25"/>
      <c r="N167" s="24"/>
      <c r="O167" s="24"/>
      <c r="P167" s="24"/>
      <c r="Q167" s="25"/>
      <c r="R167" s="25"/>
      <c r="S167" s="25"/>
      <c r="T167" s="25"/>
    </row>
    <row r="168" spans="1:20" s="4" customFormat="1" ht="15" customHeight="1">
      <c r="A168" s="22"/>
      <c r="D168" s="23"/>
      <c r="E168" s="27"/>
      <c r="F168" s="24"/>
      <c r="G168" s="24"/>
      <c r="H168" s="24"/>
      <c r="I168" s="25"/>
      <c r="J168" s="25"/>
      <c r="K168" s="25"/>
      <c r="L168" s="25"/>
      <c r="M168" s="25"/>
      <c r="N168" s="24"/>
      <c r="O168" s="24"/>
      <c r="P168" s="24"/>
      <c r="Q168" s="25"/>
      <c r="R168" s="25"/>
      <c r="S168" s="25"/>
      <c r="T168" s="25"/>
    </row>
    <row r="169" spans="1:20" s="4" customFormat="1" ht="15" customHeight="1">
      <c r="A169" s="22"/>
      <c r="D169" s="23"/>
      <c r="E169" s="27"/>
      <c r="F169" s="24"/>
      <c r="G169" s="24"/>
      <c r="H169" s="24"/>
      <c r="I169" s="25"/>
      <c r="J169" s="25"/>
      <c r="K169" s="25"/>
      <c r="L169" s="25"/>
      <c r="M169" s="25"/>
      <c r="N169" s="24"/>
      <c r="O169" s="24"/>
      <c r="P169" s="24"/>
      <c r="Q169" s="25"/>
      <c r="R169" s="25"/>
      <c r="S169" s="25"/>
      <c r="T169" s="25"/>
    </row>
    <row r="170" spans="1:20" s="4" customFormat="1" ht="15" customHeight="1">
      <c r="A170" s="22"/>
      <c r="D170" s="23"/>
      <c r="E170" s="27"/>
      <c r="F170" s="24"/>
      <c r="G170" s="24"/>
      <c r="H170" s="24"/>
      <c r="I170" s="25"/>
      <c r="J170" s="25"/>
      <c r="K170" s="25"/>
      <c r="L170" s="25"/>
      <c r="M170" s="25"/>
      <c r="N170" s="24"/>
      <c r="O170" s="24"/>
      <c r="P170" s="24"/>
      <c r="Q170" s="25"/>
      <c r="R170" s="25"/>
      <c r="S170" s="25"/>
      <c r="T170" s="25"/>
    </row>
    <row r="171" spans="1:20" s="4" customFormat="1" ht="15" customHeight="1">
      <c r="A171" s="22"/>
      <c r="D171" s="23"/>
      <c r="E171" s="27"/>
      <c r="F171" s="24"/>
      <c r="G171" s="24"/>
      <c r="H171" s="24"/>
      <c r="I171" s="25"/>
      <c r="J171" s="25"/>
      <c r="K171" s="25"/>
      <c r="L171" s="25"/>
      <c r="M171" s="25"/>
      <c r="N171" s="24"/>
      <c r="O171" s="24"/>
      <c r="P171" s="24"/>
      <c r="Q171" s="25"/>
      <c r="R171" s="25"/>
      <c r="S171" s="25"/>
      <c r="T171" s="25"/>
    </row>
    <row r="172" spans="1:20" s="4" customFormat="1" ht="15" customHeight="1">
      <c r="A172" s="22"/>
      <c r="D172" s="23"/>
      <c r="E172" s="27"/>
      <c r="F172" s="24"/>
      <c r="G172" s="24"/>
      <c r="H172" s="24"/>
      <c r="I172" s="25"/>
      <c r="J172" s="25"/>
      <c r="K172" s="25"/>
      <c r="L172" s="25"/>
      <c r="M172" s="25"/>
      <c r="N172" s="24"/>
      <c r="O172" s="24"/>
      <c r="P172" s="24"/>
      <c r="Q172" s="25"/>
      <c r="R172" s="25"/>
      <c r="S172" s="25"/>
      <c r="T172" s="25"/>
    </row>
    <row r="173" spans="1:20" s="4" customFormat="1" ht="15" customHeight="1">
      <c r="A173" s="22"/>
      <c r="D173" s="23"/>
      <c r="E173" s="27"/>
      <c r="F173" s="24"/>
      <c r="G173" s="24"/>
      <c r="H173" s="24"/>
      <c r="I173" s="25"/>
      <c r="J173" s="25"/>
      <c r="K173" s="25"/>
      <c r="L173" s="25"/>
      <c r="M173" s="25"/>
      <c r="N173" s="24"/>
      <c r="O173" s="24"/>
      <c r="P173" s="24"/>
      <c r="Q173" s="25"/>
      <c r="R173" s="25"/>
      <c r="S173" s="25"/>
      <c r="T173" s="25"/>
    </row>
    <row r="174" spans="1:20" s="4" customFormat="1" ht="15" customHeight="1">
      <c r="A174" s="22"/>
      <c r="D174" s="23"/>
      <c r="E174" s="27"/>
      <c r="F174" s="24"/>
      <c r="G174" s="24"/>
      <c r="H174" s="24"/>
      <c r="I174" s="25"/>
      <c r="J174" s="25"/>
      <c r="K174" s="25"/>
      <c r="L174" s="25"/>
      <c r="M174" s="25"/>
      <c r="N174" s="24"/>
      <c r="O174" s="24"/>
      <c r="P174" s="24"/>
      <c r="Q174" s="25"/>
      <c r="R174" s="25"/>
      <c r="S174" s="25"/>
      <c r="T174" s="25"/>
    </row>
    <row r="175" spans="1:20" s="4" customFormat="1" ht="15" customHeight="1">
      <c r="A175" s="22"/>
      <c r="D175" s="23"/>
      <c r="E175" s="27"/>
      <c r="F175" s="24"/>
      <c r="G175" s="24"/>
      <c r="H175" s="24"/>
      <c r="I175" s="25"/>
      <c r="J175" s="25"/>
      <c r="K175" s="25"/>
      <c r="L175" s="25"/>
      <c r="M175" s="25"/>
      <c r="N175" s="24"/>
      <c r="O175" s="24"/>
      <c r="P175" s="24"/>
      <c r="Q175" s="25"/>
      <c r="R175" s="25"/>
      <c r="S175" s="25"/>
      <c r="T175" s="25"/>
    </row>
    <row r="176" spans="1:20" s="4" customFormat="1" ht="15" customHeight="1">
      <c r="A176" s="22"/>
      <c r="D176" s="23"/>
      <c r="E176" s="27"/>
      <c r="F176" s="24"/>
      <c r="G176" s="24"/>
      <c r="H176" s="24"/>
      <c r="I176" s="25"/>
      <c r="J176" s="25"/>
      <c r="K176" s="25"/>
      <c r="L176" s="25"/>
      <c r="M176" s="25"/>
      <c r="N176" s="24"/>
      <c r="O176" s="24"/>
      <c r="P176" s="24"/>
      <c r="Q176" s="25"/>
      <c r="R176" s="25"/>
      <c r="S176" s="25"/>
      <c r="T176" s="25"/>
    </row>
    <row r="177" spans="1:20" s="4" customFormat="1" ht="15" customHeight="1">
      <c r="A177" s="22"/>
      <c r="D177" s="23"/>
      <c r="E177" s="27"/>
      <c r="F177" s="24"/>
      <c r="G177" s="24"/>
      <c r="H177" s="24"/>
      <c r="I177" s="25"/>
      <c r="J177" s="25"/>
      <c r="K177" s="25"/>
      <c r="L177" s="25"/>
      <c r="M177" s="25"/>
      <c r="N177" s="24"/>
      <c r="O177" s="24"/>
      <c r="P177" s="24"/>
      <c r="Q177" s="25"/>
      <c r="R177" s="25"/>
      <c r="S177" s="25"/>
      <c r="T177" s="25"/>
    </row>
    <row r="178" spans="1:20" s="4" customFormat="1" ht="15" customHeight="1">
      <c r="A178" s="22"/>
      <c r="D178" s="23"/>
      <c r="E178" s="27"/>
      <c r="F178" s="24"/>
      <c r="G178" s="24"/>
      <c r="H178" s="24"/>
      <c r="I178" s="25"/>
      <c r="J178" s="25"/>
      <c r="K178" s="25"/>
      <c r="L178" s="25"/>
      <c r="M178" s="25"/>
      <c r="N178" s="24"/>
      <c r="O178" s="24"/>
      <c r="P178" s="24"/>
      <c r="Q178" s="25"/>
      <c r="R178" s="25"/>
      <c r="S178" s="25"/>
      <c r="T178" s="25"/>
    </row>
    <row r="179" spans="1:20" s="4" customFormat="1" ht="15" customHeight="1">
      <c r="A179" s="22"/>
      <c r="D179" s="23"/>
      <c r="E179" s="27"/>
      <c r="F179" s="24"/>
      <c r="G179" s="24"/>
      <c r="H179" s="24"/>
      <c r="I179" s="25"/>
      <c r="J179" s="25"/>
      <c r="K179" s="25"/>
      <c r="L179" s="25"/>
      <c r="M179" s="25"/>
      <c r="N179" s="24"/>
      <c r="O179" s="24"/>
      <c r="P179" s="24"/>
      <c r="Q179" s="25"/>
      <c r="R179" s="25"/>
      <c r="S179" s="25"/>
      <c r="T179" s="25"/>
    </row>
    <row r="180" spans="1:20" s="4" customFormat="1" ht="15" customHeight="1">
      <c r="A180" s="22"/>
      <c r="D180" s="23"/>
      <c r="E180" s="27"/>
      <c r="F180" s="24"/>
      <c r="G180" s="24"/>
      <c r="H180" s="24"/>
      <c r="I180" s="25"/>
      <c r="J180" s="25"/>
      <c r="K180" s="25"/>
      <c r="L180" s="25"/>
      <c r="M180" s="25"/>
      <c r="N180" s="24"/>
      <c r="O180" s="24"/>
      <c r="P180" s="24"/>
      <c r="Q180" s="25"/>
      <c r="R180" s="25"/>
      <c r="S180" s="25"/>
      <c r="T180" s="25"/>
    </row>
    <row r="181" spans="1:20" s="4" customFormat="1" ht="15" customHeight="1">
      <c r="A181" s="22"/>
      <c r="D181" s="23"/>
      <c r="E181" s="27"/>
      <c r="F181" s="24"/>
      <c r="G181" s="24"/>
      <c r="H181" s="24"/>
      <c r="I181" s="25"/>
      <c r="J181" s="25"/>
      <c r="K181" s="25"/>
      <c r="L181" s="25"/>
      <c r="M181" s="25"/>
      <c r="N181" s="24"/>
      <c r="O181" s="24"/>
      <c r="P181" s="24"/>
      <c r="Q181" s="25"/>
      <c r="R181" s="25"/>
      <c r="S181" s="25"/>
      <c r="T181" s="25"/>
    </row>
    <row r="182" spans="1:20" s="4" customFormat="1" ht="15" customHeight="1">
      <c r="A182" s="22"/>
      <c r="D182" s="23"/>
      <c r="E182" s="27"/>
      <c r="F182" s="24"/>
      <c r="G182" s="24"/>
      <c r="H182" s="24"/>
      <c r="I182" s="25"/>
      <c r="J182" s="25"/>
      <c r="K182" s="25"/>
      <c r="L182" s="25"/>
      <c r="M182" s="25"/>
      <c r="N182" s="24"/>
      <c r="O182" s="24"/>
      <c r="P182" s="24"/>
      <c r="Q182" s="25"/>
      <c r="R182" s="25"/>
      <c r="S182" s="25"/>
      <c r="T182" s="25"/>
    </row>
    <row r="183" spans="1:20" s="4" customFormat="1" ht="15" customHeight="1">
      <c r="A183" s="22"/>
      <c r="D183" s="23"/>
      <c r="E183" s="27"/>
      <c r="F183" s="24"/>
      <c r="G183" s="24"/>
      <c r="H183" s="24"/>
      <c r="I183" s="25"/>
      <c r="J183" s="25"/>
      <c r="K183" s="25"/>
      <c r="L183" s="25"/>
      <c r="M183" s="25"/>
      <c r="N183" s="24"/>
      <c r="O183" s="24"/>
      <c r="P183" s="24"/>
      <c r="Q183" s="25"/>
      <c r="R183" s="25"/>
      <c r="S183" s="25"/>
      <c r="T183" s="25"/>
    </row>
    <row r="184" spans="1:20" s="4" customFormat="1" ht="15" customHeight="1">
      <c r="A184" s="22"/>
      <c r="D184" s="23"/>
      <c r="E184" s="27"/>
      <c r="F184" s="24"/>
      <c r="G184" s="24"/>
      <c r="H184" s="24"/>
      <c r="I184" s="25"/>
      <c r="J184" s="25"/>
      <c r="K184" s="25"/>
      <c r="L184" s="25"/>
      <c r="M184" s="25"/>
      <c r="N184" s="24"/>
      <c r="O184" s="24"/>
      <c r="P184" s="24"/>
      <c r="Q184" s="25"/>
      <c r="R184" s="25"/>
      <c r="S184" s="25"/>
      <c r="T184" s="25"/>
    </row>
    <row r="185" spans="1:20" s="4" customFormat="1" ht="15" customHeight="1">
      <c r="A185" s="22"/>
      <c r="D185" s="23"/>
      <c r="E185" s="27"/>
      <c r="F185" s="24"/>
      <c r="G185" s="24"/>
      <c r="H185" s="24"/>
      <c r="I185" s="25"/>
      <c r="J185" s="25"/>
      <c r="K185" s="25"/>
      <c r="L185" s="25"/>
      <c r="M185" s="25"/>
      <c r="N185" s="24"/>
      <c r="O185" s="24"/>
      <c r="P185" s="24"/>
      <c r="Q185" s="25"/>
      <c r="R185" s="25"/>
      <c r="S185" s="25"/>
      <c r="T185" s="25"/>
    </row>
    <row r="186" spans="1:20" s="4" customFormat="1" ht="15" customHeight="1">
      <c r="A186" s="22"/>
      <c r="D186" s="23"/>
      <c r="E186" s="27"/>
      <c r="F186" s="24"/>
      <c r="G186" s="24"/>
      <c r="H186" s="24"/>
      <c r="I186" s="25"/>
      <c r="J186" s="25"/>
      <c r="K186" s="25"/>
      <c r="L186" s="25"/>
      <c r="M186" s="25"/>
      <c r="N186" s="24"/>
      <c r="O186" s="24"/>
      <c r="P186" s="24"/>
      <c r="Q186" s="25"/>
      <c r="R186" s="25"/>
      <c r="S186" s="25"/>
      <c r="T186" s="25"/>
    </row>
    <row r="187" spans="1:20" s="4" customFormat="1" ht="15" customHeight="1">
      <c r="A187" s="22"/>
      <c r="D187" s="23"/>
      <c r="E187" s="27"/>
      <c r="F187" s="24"/>
      <c r="G187" s="24"/>
      <c r="H187" s="24"/>
      <c r="I187" s="25"/>
      <c r="J187" s="25"/>
      <c r="K187" s="25"/>
      <c r="L187" s="25"/>
      <c r="M187" s="25"/>
      <c r="N187" s="24"/>
      <c r="O187" s="24"/>
      <c r="P187" s="24"/>
      <c r="Q187" s="25"/>
      <c r="R187" s="25"/>
      <c r="S187" s="25"/>
      <c r="T187" s="25"/>
    </row>
    <row r="188" spans="1:20" s="4" customFormat="1" ht="15" customHeight="1">
      <c r="A188" s="22"/>
      <c r="D188" s="23"/>
      <c r="E188" s="27"/>
      <c r="F188" s="24"/>
      <c r="G188" s="24"/>
      <c r="H188" s="24"/>
      <c r="I188" s="25"/>
      <c r="J188" s="25"/>
      <c r="K188" s="25"/>
      <c r="L188" s="25"/>
      <c r="M188" s="25"/>
      <c r="N188" s="24"/>
      <c r="O188" s="24"/>
      <c r="P188" s="24"/>
      <c r="Q188" s="25"/>
      <c r="R188" s="25"/>
      <c r="S188" s="25"/>
      <c r="T188" s="25"/>
    </row>
    <row r="189" spans="1:20" s="4" customFormat="1" ht="15" customHeight="1">
      <c r="A189" s="22"/>
      <c r="D189" s="23"/>
      <c r="E189" s="27"/>
      <c r="F189" s="24"/>
      <c r="G189" s="24"/>
      <c r="H189" s="24"/>
      <c r="I189" s="25"/>
      <c r="J189" s="25"/>
      <c r="K189" s="25"/>
      <c r="L189" s="25"/>
      <c r="M189" s="25"/>
      <c r="N189" s="24"/>
      <c r="O189" s="24"/>
      <c r="P189" s="24"/>
      <c r="Q189" s="25"/>
      <c r="R189" s="25"/>
      <c r="S189" s="25"/>
      <c r="T189" s="25"/>
    </row>
    <row r="190" spans="1:20" s="4" customFormat="1" ht="15" customHeight="1">
      <c r="A190" s="22"/>
      <c r="D190" s="23"/>
      <c r="E190" s="27"/>
      <c r="F190" s="24"/>
      <c r="G190" s="24"/>
      <c r="H190" s="24"/>
      <c r="I190" s="25"/>
      <c r="J190" s="25"/>
      <c r="K190" s="25"/>
      <c r="L190" s="25"/>
      <c r="M190" s="25"/>
      <c r="N190" s="24"/>
      <c r="O190" s="24"/>
      <c r="P190" s="24"/>
      <c r="Q190" s="25"/>
      <c r="R190" s="25"/>
      <c r="S190" s="25"/>
      <c r="T190" s="25"/>
    </row>
    <row r="191" spans="1:20" s="4" customFormat="1" ht="15" customHeight="1">
      <c r="A191" s="22"/>
      <c r="D191" s="23"/>
      <c r="E191" s="27"/>
      <c r="F191" s="24"/>
      <c r="G191" s="24"/>
      <c r="H191" s="24"/>
      <c r="I191" s="25"/>
      <c r="J191" s="25"/>
      <c r="K191" s="25"/>
      <c r="L191" s="25"/>
      <c r="M191" s="25"/>
      <c r="N191" s="24"/>
      <c r="O191" s="24"/>
      <c r="P191" s="24"/>
      <c r="Q191" s="25"/>
      <c r="R191" s="25"/>
      <c r="S191" s="25"/>
      <c r="T191" s="25"/>
    </row>
    <row r="192" spans="1:20" s="4" customFormat="1" ht="15" customHeight="1">
      <c r="A192" s="22"/>
      <c r="D192" s="23"/>
      <c r="E192" s="27"/>
      <c r="F192" s="24"/>
      <c r="G192" s="24"/>
      <c r="H192" s="24"/>
      <c r="I192" s="25"/>
      <c r="J192" s="25"/>
      <c r="K192" s="25"/>
      <c r="L192" s="25"/>
      <c r="M192" s="25"/>
      <c r="N192" s="24"/>
      <c r="O192" s="24"/>
      <c r="P192" s="24"/>
      <c r="Q192" s="25"/>
      <c r="R192" s="25"/>
      <c r="S192" s="25"/>
      <c r="T192" s="25"/>
    </row>
    <row r="193" spans="1:20" s="4" customFormat="1" ht="15" customHeight="1">
      <c r="A193" s="22"/>
      <c r="D193" s="23"/>
      <c r="E193" s="27"/>
      <c r="F193" s="24"/>
      <c r="G193" s="24"/>
      <c r="H193" s="24"/>
      <c r="I193" s="25"/>
      <c r="J193" s="25"/>
      <c r="K193" s="25"/>
      <c r="L193" s="25"/>
      <c r="M193" s="25"/>
      <c r="N193" s="24"/>
      <c r="O193" s="24"/>
      <c r="P193" s="24"/>
      <c r="Q193" s="25"/>
      <c r="R193" s="25"/>
      <c r="S193" s="25"/>
      <c r="T193" s="25"/>
    </row>
    <row r="194" spans="1:20" s="4" customFormat="1" ht="15" customHeight="1">
      <c r="A194" s="22"/>
      <c r="D194" s="23"/>
      <c r="E194" s="27"/>
      <c r="F194" s="24"/>
      <c r="G194" s="24"/>
      <c r="H194" s="24"/>
      <c r="I194" s="25"/>
      <c r="J194" s="25"/>
      <c r="K194" s="25"/>
      <c r="L194" s="25"/>
      <c r="M194" s="25"/>
      <c r="N194" s="24"/>
      <c r="O194" s="24"/>
      <c r="P194" s="24"/>
      <c r="Q194" s="25"/>
      <c r="R194" s="25"/>
      <c r="S194" s="25"/>
      <c r="T194" s="25"/>
    </row>
    <row r="195" spans="1:20" s="4" customFormat="1" ht="15" customHeight="1">
      <c r="A195" s="22"/>
      <c r="D195" s="23"/>
      <c r="E195" s="27"/>
      <c r="F195" s="24"/>
      <c r="G195" s="24"/>
      <c r="H195" s="24"/>
      <c r="I195" s="25"/>
      <c r="J195" s="25"/>
      <c r="K195" s="25"/>
      <c r="L195" s="25"/>
      <c r="M195" s="25"/>
      <c r="N195" s="24"/>
      <c r="O195" s="24"/>
      <c r="P195" s="24"/>
      <c r="Q195" s="25"/>
      <c r="R195" s="25"/>
      <c r="S195" s="25"/>
      <c r="T195" s="25"/>
    </row>
    <row r="196" spans="1:20" s="4" customFormat="1" ht="15" customHeight="1">
      <c r="A196" s="22"/>
      <c r="D196" s="23"/>
      <c r="E196" s="27"/>
      <c r="F196" s="24"/>
      <c r="G196" s="24"/>
      <c r="H196" s="24"/>
      <c r="I196" s="25"/>
      <c r="J196" s="25"/>
      <c r="K196" s="25"/>
      <c r="L196" s="25"/>
      <c r="M196" s="25"/>
      <c r="N196" s="24"/>
      <c r="O196" s="24"/>
      <c r="P196" s="24"/>
      <c r="Q196" s="25"/>
      <c r="R196" s="25"/>
      <c r="S196" s="25"/>
      <c r="T196" s="25"/>
    </row>
    <row r="197" spans="1:20" s="4" customFormat="1" ht="15" customHeight="1">
      <c r="A197" s="22"/>
      <c r="D197" s="23"/>
      <c r="E197" s="27"/>
      <c r="F197" s="24"/>
      <c r="G197" s="24"/>
      <c r="H197" s="24"/>
      <c r="I197" s="25"/>
      <c r="J197" s="25"/>
      <c r="K197" s="25"/>
      <c r="L197" s="25"/>
      <c r="M197" s="25"/>
      <c r="N197" s="24"/>
      <c r="O197" s="24"/>
      <c r="P197" s="24"/>
      <c r="Q197" s="25"/>
      <c r="R197" s="25"/>
      <c r="S197" s="25"/>
      <c r="T197" s="25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</sheetData>
  <sheetProtection/>
  <autoFilter ref="A1:L697"/>
  <mergeCells count="12">
    <mergeCell ref="W2:W4"/>
    <mergeCell ref="O3:Q3"/>
    <mergeCell ref="R3:T3"/>
    <mergeCell ref="N2:T2"/>
    <mergeCell ref="U2:U4"/>
    <mergeCell ref="V2:V4"/>
    <mergeCell ref="F2:L2"/>
    <mergeCell ref="J3:L3"/>
    <mergeCell ref="G3:I3"/>
    <mergeCell ref="A2:A4"/>
    <mergeCell ref="C2:D4"/>
    <mergeCell ref="B2:B4"/>
  </mergeCell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51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377"/>
  <sheetViews>
    <sheetView view="pageBreakPreview" zoomScale="85" zoomScaleSheetLayoutView="85" zoomScalePageLayoutView="0" workbookViewId="0" topLeftCell="B1">
      <pane xSplit="3" ySplit="4" topLeftCell="E89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102" sqref="E102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3.625" style="10" customWidth="1"/>
    <col min="6" max="6" width="6.75390625" style="19" customWidth="1"/>
    <col min="7" max="8" width="13.375" style="19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9" customWidth="1"/>
    <col min="15" max="16" width="13.375" style="19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22"/>
      <c r="D1" s="23"/>
      <c r="E1" s="59"/>
      <c r="F1" s="24"/>
      <c r="G1" s="24"/>
      <c r="H1" s="24"/>
      <c r="I1" s="25"/>
      <c r="J1" s="25"/>
      <c r="K1" s="25"/>
      <c r="L1" s="25"/>
      <c r="M1" s="25"/>
      <c r="N1" s="24"/>
      <c r="O1" s="24"/>
      <c r="P1" s="24"/>
      <c r="Q1" s="25"/>
      <c r="R1" s="25"/>
      <c r="S1" s="25"/>
      <c r="T1" s="25"/>
    </row>
    <row r="2" spans="1:23" s="4" customFormat="1" ht="16.5" customHeight="1" thickBot="1">
      <c r="A2" s="118"/>
      <c r="B2" s="121" t="s">
        <v>3</v>
      </c>
      <c r="C2" s="121" t="s">
        <v>19</v>
      </c>
      <c r="D2" s="122"/>
      <c r="E2" s="28"/>
      <c r="F2" s="111" t="s">
        <v>18</v>
      </c>
      <c r="G2" s="112"/>
      <c r="H2" s="112"/>
      <c r="I2" s="112"/>
      <c r="J2" s="112"/>
      <c r="K2" s="112"/>
      <c r="L2" s="112"/>
      <c r="M2" s="21"/>
      <c r="N2" s="111" t="s">
        <v>21</v>
      </c>
      <c r="O2" s="112"/>
      <c r="P2" s="112"/>
      <c r="Q2" s="112"/>
      <c r="R2" s="112"/>
      <c r="S2" s="112"/>
      <c r="T2" s="127"/>
      <c r="U2" s="128" t="s">
        <v>7</v>
      </c>
      <c r="V2" s="128" t="s">
        <v>1</v>
      </c>
      <c r="W2" s="124" t="s">
        <v>20</v>
      </c>
    </row>
    <row r="3" spans="1:23" s="4" customFormat="1" ht="16.5" customHeight="1">
      <c r="A3" s="119"/>
      <c r="B3" s="121"/>
      <c r="C3" s="123"/>
      <c r="D3" s="122"/>
      <c r="E3" s="28"/>
      <c r="F3" s="34"/>
      <c r="G3" s="115" t="s">
        <v>17</v>
      </c>
      <c r="H3" s="116"/>
      <c r="I3" s="117"/>
      <c r="J3" s="113" t="s">
        <v>16</v>
      </c>
      <c r="K3" s="113"/>
      <c r="L3" s="113"/>
      <c r="M3" s="62"/>
      <c r="N3" s="34"/>
      <c r="O3" s="115" t="s">
        <v>17</v>
      </c>
      <c r="P3" s="116"/>
      <c r="Q3" s="117"/>
      <c r="R3" s="113" t="s">
        <v>16</v>
      </c>
      <c r="S3" s="113"/>
      <c r="T3" s="114"/>
      <c r="U3" s="129"/>
      <c r="V3" s="125"/>
      <c r="W3" s="125"/>
    </row>
    <row r="4" spans="1:23" s="22" customFormat="1" ht="16.5" customHeight="1" thickBot="1">
      <c r="A4" s="120"/>
      <c r="B4" s="121"/>
      <c r="C4" s="122"/>
      <c r="D4" s="122"/>
      <c r="E4" s="21"/>
      <c r="F4" s="35" t="s">
        <v>2</v>
      </c>
      <c r="G4" s="37" t="s">
        <v>0</v>
      </c>
      <c r="H4" s="38" t="s">
        <v>6</v>
      </c>
      <c r="I4" s="39" t="s">
        <v>5</v>
      </c>
      <c r="J4" s="48" t="s">
        <v>0</v>
      </c>
      <c r="K4" s="49" t="s">
        <v>6</v>
      </c>
      <c r="L4" s="61" t="s">
        <v>5</v>
      </c>
      <c r="M4" s="62"/>
      <c r="N4" s="35" t="s">
        <v>2</v>
      </c>
      <c r="O4" s="37" t="s">
        <v>0</v>
      </c>
      <c r="P4" s="38" t="s">
        <v>6</v>
      </c>
      <c r="Q4" s="39" t="s">
        <v>5</v>
      </c>
      <c r="R4" s="48" t="s">
        <v>0</v>
      </c>
      <c r="S4" s="49" t="s">
        <v>6</v>
      </c>
      <c r="T4" s="50" t="s">
        <v>5</v>
      </c>
      <c r="U4" s="130"/>
      <c r="V4" s="126"/>
      <c r="W4" s="126"/>
    </row>
    <row r="5" spans="1:23" s="4" customFormat="1" ht="27" customHeight="1">
      <c r="A5" s="20"/>
      <c r="B5" s="72" t="s">
        <v>25</v>
      </c>
      <c r="C5" s="73">
        <v>1</v>
      </c>
      <c r="D5" s="74" t="s">
        <v>49</v>
      </c>
      <c r="E5" s="29"/>
      <c r="F5" s="40">
        <v>20</v>
      </c>
      <c r="G5" s="41">
        <v>237</v>
      </c>
      <c r="H5" s="36">
        <v>3375754</v>
      </c>
      <c r="I5" s="89">
        <f aca="true" t="shared" si="0" ref="I5:I68">IF(AND(G5&gt;0,H5&gt;0),H5/G5,0)</f>
        <v>14243.68776371308</v>
      </c>
      <c r="J5" s="41">
        <v>12143</v>
      </c>
      <c r="K5" s="36">
        <v>3375754</v>
      </c>
      <c r="L5" s="42">
        <f aca="true" t="shared" si="1" ref="L5:L68">IF(AND(J5&gt;0,K5&gt;0),K5/J5,0)</f>
        <v>278</v>
      </c>
      <c r="M5" s="63"/>
      <c r="N5" s="40">
        <v>20</v>
      </c>
      <c r="O5" s="41">
        <v>201</v>
      </c>
      <c r="P5" s="36">
        <v>3482170</v>
      </c>
      <c r="Q5" s="64">
        <f aca="true" t="shared" si="2" ref="Q5:Q68">IF(AND(O5&gt;0,P5&gt;0),P5/O5,0)</f>
        <v>17324.228855721394</v>
      </c>
      <c r="R5" s="41">
        <v>11830.5</v>
      </c>
      <c r="S5" s="36">
        <v>3482170</v>
      </c>
      <c r="T5" s="55">
        <f aca="true" t="shared" si="3" ref="T5:T68">IF(AND(R5&gt;0,S5&gt;0),S5/R5,0)</f>
        <v>294.33836270656354</v>
      </c>
      <c r="U5" s="51"/>
      <c r="V5" s="8"/>
      <c r="W5" s="8"/>
    </row>
    <row r="6" spans="1:23" s="4" customFormat="1" ht="27" customHeight="1">
      <c r="A6" s="20"/>
      <c r="B6" s="72" t="s">
        <v>25</v>
      </c>
      <c r="C6" s="73">
        <v>2</v>
      </c>
      <c r="D6" s="74" t="s">
        <v>50</v>
      </c>
      <c r="E6" s="29"/>
      <c r="F6" s="40">
        <v>20</v>
      </c>
      <c r="G6" s="43">
        <v>346</v>
      </c>
      <c r="H6" s="7">
        <v>3660340</v>
      </c>
      <c r="I6" s="89">
        <f t="shared" si="0"/>
        <v>10579.017341040462</v>
      </c>
      <c r="J6" s="43">
        <v>18864</v>
      </c>
      <c r="K6" s="7">
        <v>3660340</v>
      </c>
      <c r="L6" s="44">
        <f t="shared" si="1"/>
        <v>194.03837998303646</v>
      </c>
      <c r="M6" s="63"/>
      <c r="N6" s="40">
        <v>20</v>
      </c>
      <c r="O6" s="43">
        <v>314</v>
      </c>
      <c r="P6" s="7">
        <v>3968462</v>
      </c>
      <c r="Q6" s="64">
        <f t="shared" si="2"/>
        <v>12638.414012738853</v>
      </c>
      <c r="R6" s="43">
        <v>30600</v>
      </c>
      <c r="S6" s="7">
        <v>3968462</v>
      </c>
      <c r="T6" s="55">
        <f t="shared" si="3"/>
        <v>129.68830065359478</v>
      </c>
      <c r="U6" s="51"/>
      <c r="V6" s="8"/>
      <c r="W6" s="8"/>
    </row>
    <row r="7" spans="1:23" s="4" customFormat="1" ht="27" customHeight="1">
      <c r="A7" s="20"/>
      <c r="B7" s="72" t="s">
        <v>25</v>
      </c>
      <c r="C7" s="73">
        <v>3</v>
      </c>
      <c r="D7" s="74" t="s">
        <v>51</v>
      </c>
      <c r="E7" s="29"/>
      <c r="F7" s="40">
        <v>20</v>
      </c>
      <c r="G7" s="43">
        <v>259</v>
      </c>
      <c r="H7" s="7">
        <v>3097702</v>
      </c>
      <c r="I7" s="89">
        <f t="shared" si="0"/>
        <v>11960.239382239382</v>
      </c>
      <c r="J7" s="43">
        <v>35672</v>
      </c>
      <c r="K7" s="7">
        <v>3097702</v>
      </c>
      <c r="L7" s="44">
        <f t="shared" si="1"/>
        <v>86.83847275173805</v>
      </c>
      <c r="M7" s="63"/>
      <c r="N7" s="40">
        <v>20</v>
      </c>
      <c r="O7" s="43">
        <v>240</v>
      </c>
      <c r="P7" s="7">
        <v>3260836</v>
      </c>
      <c r="Q7" s="64">
        <f t="shared" si="2"/>
        <v>13586.816666666668</v>
      </c>
      <c r="R7" s="43">
        <v>23725</v>
      </c>
      <c r="S7" s="7">
        <v>3260836</v>
      </c>
      <c r="T7" s="55">
        <f t="shared" si="3"/>
        <v>137.44303477344573</v>
      </c>
      <c r="U7" s="51"/>
      <c r="V7" s="8"/>
      <c r="W7" s="8"/>
    </row>
    <row r="8" spans="1:23" s="4" customFormat="1" ht="27" customHeight="1">
      <c r="A8" s="20"/>
      <c r="B8" s="72" t="s">
        <v>25</v>
      </c>
      <c r="C8" s="73">
        <v>4</v>
      </c>
      <c r="D8" s="74" t="s">
        <v>52</v>
      </c>
      <c r="E8" s="29"/>
      <c r="F8" s="40">
        <v>20</v>
      </c>
      <c r="G8" s="43">
        <v>124</v>
      </c>
      <c r="H8" s="7">
        <v>3549720</v>
      </c>
      <c r="I8" s="89">
        <f t="shared" si="0"/>
        <v>28626.774193548386</v>
      </c>
      <c r="J8" s="43">
        <v>14448</v>
      </c>
      <c r="K8" s="7">
        <v>3549720</v>
      </c>
      <c r="L8" s="44">
        <f t="shared" si="1"/>
        <v>245.68936877076413</v>
      </c>
      <c r="M8" s="63"/>
      <c r="N8" s="40">
        <v>20</v>
      </c>
      <c r="O8" s="43">
        <v>156</v>
      </c>
      <c r="P8" s="7">
        <v>3996604</v>
      </c>
      <c r="Q8" s="64">
        <f t="shared" si="2"/>
        <v>25619.25641025641</v>
      </c>
      <c r="R8" s="43">
        <v>18533</v>
      </c>
      <c r="S8" s="7">
        <v>3996604</v>
      </c>
      <c r="T8" s="55">
        <f t="shared" si="3"/>
        <v>215.6479792802029</v>
      </c>
      <c r="U8" s="51"/>
      <c r="V8" s="8"/>
      <c r="W8" s="8"/>
    </row>
    <row r="9" spans="1:23" s="4" customFormat="1" ht="27" customHeight="1">
      <c r="A9" s="20"/>
      <c r="B9" s="72" t="s">
        <v>25</v>
      </c>
      <c r="C9" s="73">
        <v>5</v>
      </c>
      <c r="D9" s="74" t="s">
        <v>53</v>
      </c>
      <c r="E9" s="29"/>
      <c r="F9" s="40">
        <v>30</v>
      </c>
      <c r="G9" s="43">
        <v>376</v>
      </c>
      <c r="H9" s="7">
        <v>5770443</v>
      </c>
      <c r="I9" s="89">
        <f t="shared" si="0"/>
        <v>15346.922872340425</v>
      </c>
      <c r="J9" s="43">
        <v>34465</v>
      </c>
      <c r="K9" s="7">
        <v>5770443</v>
      </c>
      <c r="L9" s="44">
        <f t="shared" si="1"/>
        <v>167.42907297258088</v>
      </c>
      <c r="M9" s="63"/>
      <c r="N9" s="40">
        <v>30</v>
      </c>
      <c r="O9" s="43">
        <v>356</v>
      </c>
      <c r="P9" s="7">
        <v>5358350</v>
      </c>
      <c r="Q9" s="64">
        <f t="shared" si="2"/>
        <v>15051.544943820225</v>
      </c>
      <c r="R9" s="43">
        <v>33146.3</v>
      </c>
      <c r="S9" s="7">
        <v>5358350</v>
      </c>
      <c r="T9" s="55">
        <f t="shared" si="3"/>
        <v>161.65756057237155</v>
      </c>
      <c r="U9" s="51"/>
      <c r="V9" s="8"/>
      <c r="W9" s="8"/>
    </row>
    <row r="10" spans="1:23" s="4" customFormat="1" ht="27" customHeight="1">
      <c r="A10" s="20"/>
      <c r="B10" s="72" t="s">
        <v>25</v>
      </c>
      <c r="C10" s="73">
        <v>6</v>
      </c>
      <c r="D10" s="74" t="s">
        <v>54</v>
      </c>
      <c r="E10" s="29"/>
      <c r="F10" s="40">
        <v>40</v>
      </c>
      <c r="G10" s="43">
        <v>470</v>
      </c>
      <c r="H10" s="7">
        <v>7536490</v>
      </c>
      <c r="I10" s="89">
        <f t="shared" si="0"/>
        <v>16035.08510638298</v>
      </c>
      <c r="J10" s="43">
        <v>49973</v>
      </c>
      <c r="K10" s="7">
        <v>7536490</v>
      </c>
      <c r="L10" s="44">
        <f t="shared" si="1"/>
        <v>150.81123806855703</v>
      </c>
      <c r="M10" s="63"/>
      <c r="N10" s="40">
        <v>40</v>
      </c>
      <c r="O10" s="43">
        <v>391</v>
      </c>
      <c r="P10" s="7">
        <v>5767340</v>
      </c>
      <c r="Q10" s="64">
        <f t="shared" si="2"/>
        <v>14750.230179028133</v>
      </c>
      <c r="R10" s="43">
        <v>38440</v>
      </c>
      <c r="S10" s="7">
        <v>5767340</v>
      </c>
      <c r="T10" s="55">
        <f t="shared" si="3"/>
        <v>150.03485952133195</v>
      </c>
      <c r="U10" s="51"/>
      <c r="V10" s="8"/>
      <c r="W10" s="8"/>
    </row>
    <row r="11" spans="1:23" s="4" customFormat="1" ht="27" customHeight="1">
      <c r="A11" s="20"/>
      <c r="B11" s="72" t="s">
        <v>25</v>
      </c>
      <c r="C11" s="73">
        <v>7</v>
      </c>
      <c r="D11" s="74" t="s">
        <v>55</v>
      </c>
      <c r="E11" s="29"/>
      <c r="F11" s="40">
        <v>10</v>
      </c>
      <c r="G11" s="43">
        <v>233</v>
      </c>
      <c r="H11" s="7">
        <v>1657618</v>
      </c>
      <c r="I11" s="89">
        <f t="shared" si="0"/>
        <v>7114.240343347639</v>
      </c>
      <c r="J11" s="43">
        <v>9494</v>
      </c>
      <c r="K11" s="7">
        <v>1657618</v>
      </c>
      <c r="L11" s="44">
        <f t="shared" si="1"/>
        <v>174.5963766589425</v>
      </c>
      <c r="M11" s="63"/>
      <c r="N11" s="40">
        <v>20</v>
      </c>
      <c r="O11" s="43">
        <v>217</v>
      </c>
      <c r="P11" s="7">
        <v>1936087</v>
      </c>
      <c r="Q11" s="64">
        <f t="shared" si="2"/>
        <v>8922.059907834102</v>
      </c>
      <c r="R11" s="43">
        <v>8646</v>
      </c>
      <c r="S11" s="7">
        <v>1936087</v>
      </c>
      <c r="T11" s="55">
        <f t="shared" si="3"/>
        <v>223.92863752024058</v>
      </c>
      <c r="U11" s="51"/>
      <c r="V11" s="8"/>
      <c r="W11" s="8"/>
    </row>
    <row r="12" spans="1:23" s="4" customFormat="1" ht="27" customHeight="1">
      <c r="A12" s="20"/>
      <c r="B12" s="72" t="s">
        <v>25</v>
      </c>
      <c r="C12" s="73">
        <v>8</v>
      </c>
      <c r="D12" s="74" t="s">
        <v>42</v>
      </c>
      <c r="E12" s="29"/>
      <c r="F12" s="40">
        <v>30</v>
      </c>
      <c r="G12" s="43">
        <v>258</v>
      </c>
      <c r="H12" s="7">
        <v>9537228</v>
      </c>
      <c r="I12" s="89">
        <f t="shared" si="0"/>
        <v>36966</v>
      </c>
      <c r="J12" s="43">
        <v>34104</v>
      </c>
      <c r="K12" s="7">
        <v>9537228</v>
      </c>
      <c r="L12" s="44">
        <f t="shared" si="1"/>
        <v>279.6513019000704</v>
      </c>
      <c r="M12" s="63"/>
      <c r="N12" s="40">
        <v>30</v>
      </c>
      <c r="O12" s="43">
        <v>366</v>
      </c>
      <c r="P12" s="7">
        <v>9640993</v>
      </c>
      <c r="Q12" s="64">
        <f t="shared" si="2"/>
        <v>26341.51092896175</v>
      </c>
      <c r="R12" s="43">
        <v>48060</v>
      </c>
      <c r="S12" s="7">
        <v>9640993</v>
      </c>
      <c r="T12" s="55">
        <f t="shared" si="3"/>
        <v>200.60326674989597</v>
      </c>
      <c r="U12" s="51"/>
      <c r="V12" s="8"/>
      <c r="W12" s="8"/>
    </row>
    <row r="13" spans="1:23" s="4" customFormat="1" ht="27" customHeight="1">
      <c r="A13" s="20"/>
      <c r="B13" s="72" t="s">
        <v>25</v>
      </c>
      <c r="C13" s="73">
        <v>9</v>
      </c>
      <c r="D13" s="74" t="s">
        <v>56</v>
      </c>
      <c r="E13" s="29"/>
      <c r="F13" s="40">
        <v>25</v>
      </c>
      <c r="G13" s="43">
        <v>265</v>
      </c>
      <c r="H13" s="7">
        <v>1946067</v>
      </c>
      <c r="I13" s="89">
        <f t="shared" si="0"/>
        <v>7343.649056603774</v>
      </c>
      <c r="J13" s="43">
        <v>19574</v>
      </c>
      <c r="K13" s="7">
        <v>1946067</v>
      </c>
      <c r="L13" s="44">
        <f t="shared" si="1"/>
        <v>99.42101767650965</v>
      </c>
      <c r="M13" s="63"/>
      <c r="N13" s="40">
        <v>25</v>
      </c>
      <c r="O13" s="43">
        <v>270</v>
      </c>
      <c r="P13" s="7">
        <v>2115688</v>
      </c>
      <c r="Q13" s="64">
        <f t="shared" si="2"/>
        <v>7835.881481481481</v>
      </c>
      <c r="R13" s="43">
        <v>20282</v>
      </c>
      <c r="S13" s="7">
        <v>2115688</v>
      </c>
      <c r="T13" s="55">
        <f t="shared" si="3"/>
        <v>104.31357854255005</v>
      </c>
      <c r="U13" s="51"/>
      <c r="V13" s="8"/>
      <c r="W13" s="8"/>
    </row>
    <row r="14" spans="1:23" s="4" customFormat="1" ht="27" customHeight="1">
      <c r="A14" s="20"/>
      <c r="B14" s="72" t="s">
        <v>25</v>
      </c>
      <c r="C14" s="73">
        <v>10</v>
      </c>
      <c r="D14" s="81" t="s">
        <v>57</v>
      </c>
      <c r="E14" s="29"/>
      <c r="F14" s="40">
        <v>20</v>
      </c>
      <c r="G14" s="43">
        <v>356</v>
      </c>
      <c r="H14" s="7">
        <v>6653554</v>
      </c>
      <c r="I14" s="89">
        <f t="shared" si="0"/>
        <v>18689.75842696629</v>
      </c>
      <c r="J14" s="43">
        <v>32857.75</v>
      </c>
      <c r="K14" s="7">
        <v>6653554</v>
      </c>
      <c r="L14" s="44">
        <f t="shared" si="1"/>
        <v>202.4957277963342</v>
      </c>
      <c r="M14" s="63"/>
      <c r="N14" s="40">
        <v>20</v>
      </c>
      <c r="O14" s="43">
        <v>322</v>
      </c>
      <c r="P14" s="7">
        <v>5964873</v>
      </c>
      <c r="Q14" s="64">
        <f t="shared" si="2"/>
        <v>18524.450310559005</v>
      </c>
      <c r="R14" s="43">
        <v>34686</v>
      </c>
      <c r="S14" s="7">
        <v>5964873</v>
      </c>
      <c r="T14" s="55">
        <f t="shared" si="3"/>
        <v>171.96773914547657</v>
      </c>
      <c r="U14" s="51"/>
      <c r="V14" s="8"/>
      <c r="W14" s="8"/>
    </row>
    <row r="15" spans="1:23" s="4" customFormat="1" ht="27" customHeight="1">
      <c r="A15" s="20"/>
      <c r="B15" s="72" t="s">
        <v>25</v>
      </c>
      <c r="C15" s="73">
        <v>11</v>
      </c>
      <c r="D15" s="81" t="s">
        <v>58</v>
      </c>
      <c r="E15" s="29"/>
      <c r="F15" s="40">
        <v>20</v>
      </c>
      <c r="G15" s="43">
        <v>252</v>
      </c>
      <c r="H15" s="7">
        <v>4100943</v>
      </c>
      <c r="I15" s="89">
        <f t="shared" si="0"/>
        <v>16273.583333333334</v>
      </c>
      <c r="J15" s="43">
        <v>26591</v>
      </c>
      <c r="K15" s="7">
        <v>4100943</v>
      </c>
      <c r="L15" s="44">
        <f t="shared" si="1"/>
        <v>154.22297017787974</v>
      </c>
      <c r="M15" s="63"/>
      <c r="N15" s="40">
        <v>20</v>
      </c>
      <c r="O15" s="43">
        <v>243</v>
      </c>
      <c r="P15" s="7">
        <v>4809360</v>
      </c>
      <c r="Q15" s="64">
        <f t="shared" si="2"/>
        <v>19791.604938271605</v>
      </c>
      <c r="R15" s="43">
        <v>26802.5</v>
      </c>
      <c r="S15" s="7">
        <v>4809360</v>
      </c>
      <c r="T15" s="55">
        <f t="shared" si="3"/>
        <v>179.43699281783415</v>
      </c>
      <c r="U15" s="51"/>
      <c r="V15" s="8"/>
      <c r="W15" s="8"/>
    </row>
    <row r="16" spans="1:23" s="4" customFormat="1" ht="27" customHeight="1">
      <c r="A16" s="20"/>
      <c r="B16" s="72" t="s">
        <v>25</v>
      </c>
      <c r="C16" s="73">
        <v>12</v>
      </c>
      <c r="D16" s="81" t="s">
        <v>59</v>
      </c>
      <c r="E16" s="29"/>
      <c r="F16" s="40">
        <v>30</v>
      </c>
      <c r="G16" s="43">
        <v>308</v>
      </c>
      <c r="H16" s="7">
        <v>6841920</v>
      </c>
      <c r="I16" s="89">
        <f t="shared" si="0"/>
        <v>22214.025974025975</v>
      </c>
      <c r="J16" s="43">
        <v>32012</v>
      </c>
      <c r="K16" s="7">
        <v>6841920</v>
      </c>
      <c r="L16" s="44">
        <f t="shared" si="1"/>
        <v>213.72985130576035</v>
      </c>
      <c r="M16" s="63"/>
      <c r="N16" s="40">
        <v>30</v>
      </c>
      <c r="O16" s="43">
        <v>307</v>
      </c>
      <c r="P16" s="7">
        <v>7234790</v>
      </c>
      <c r="Q16" s="64">
        <f t="shared" si="2"/>
        <v>23566.091205211727</v>
      </c>
      <c r="R16" s="43">
        <v>33209</v>
      </c>
      <c r="S16" s="7">
        <v>7234790</v>
      </c>
      <c r="T16" s="55">
        <f t="shared" si="3"/>
        <v>217.8563040139721</v>
      </c>
      <c r="U16" s="51"/>
      <c r="V16" s="8"/>
      <c r="W16" s="8"/>
    </row>
    <row r="17" spans="1:23" s="4" customFormat="1" ht="27" customHeight="1">
      <c r="A17" s="20"/>
      <c r="B17" s="72" t="s">
        <v>25</v>
      </c>
      <c r="C17" s="73">
        <v>13</v>
      </c>
      <c r="D17" s="81" t="s">
        <v>60</v>
      </c>
      <c r="E17" s="29"/>
      <c r="F17" s="40">
        <v>20</v>
      </c>
      <c r="G17" s="43">
        <v>221</v>
      </c>
      <c r="H17" s="7">
        <v>4348711</v>
      </c>
      <c r="I17" s="89">
        <f t="shared" si="0"/>
        <v>19677.425339366517</v>
      </c>
      <c r="J17" s="43">
        <v>21450</v>
      </c>
      <c r="K17" s="7">
        <v>4348711</v>
      </c>
      <c r="L17" s="44">
        <f t="shared" si="1"/>
        <v>202.73710955710956</v>
      </c>
      <c r="M17" s="63"/>
      <c r="N17" s="40">
        <v>20</v>
      </c>
      <c r="O17" s="43">
        <v>245</v>
      </c>
      <c r="P17" s="7">
        <v>4442084</v>
      </c>
      <c r="Q17" s="64">
        <f t="shared" si="2"/>
        <v>18130.955102040818</v>
      </c>
      <c r="R17" s="43">
        <v>23045</v>
      </c>
      <c r="S17" s="7">
        <v>4442084</v>
      </c>
      <c r="T17" s="55">
        <f t="shared" si="3"/>
        <v>192.75695378607074</v>
      </c>
      <c r="U17" s="51"/>
      <c r="V17" s="8"/>
      <c r="W17" s="8"/>
    </row>
    <row r="18" spans="1:23" s="4" customFormat="1" ht="27" customHeight="1">
      <c r="A18" s="20"/>
      <c r="B18" s="72" t="s">
        <v>25</v>
      </c>
      <c r="C18" s="73">
        <v>14</v>
      </c>
      <c r="D18" s="81" t="s">
        <v>61</v>
      </c>
      <c r="E18" s="29"/>
      <c r="F18" s="40">
        <v>15</v>
      </c>
      <c r="G18" s="43">
        <v>130</v>
      </c>
      <c r="H18" s="7">
        <v>2088150</v>
      </c>
      <c r="I18" s="89">
        <f t="shared" si="0"/>
        <v>16062.692307692309</v>
      </c>
      <c r="J18" s="43">
        <v>11390</v>
      </c>
      <c r="K18" s="7">
        <v>2088150</v>
      </c>
      <c r="L18" s="44">
        <f t="shared" si="1"/>
        <v>183.3318700614574</v>
      </c>
      <c r="M18" s="63"/>
      <c r="N18" s="40">
        <v>15</v>
      </c>
      <c r="O18" s="43">
        <v>127</v>
      </c>
      <c r="P18" s="7">
        <v>3405285</v>
      </c>
      <c r="Q18" s="64">
        <f t="shared" si="2"/>
        <v>26813.267716535433</v>
      </c>
      <c r="R18" s="43">
        <v>11997</v>
      </c>
      <c r="S18" s="7">
        <v>3405285</v>
      </c>
      <c r="T18" s="55">
        <f t="shared" si="3"/>
        <v>283.84471117779447</v>
      </c>
      <c r="U18" s="51"/>
      <c r="V18" s="8"/>
      <c r="W18" s="8"/>
    </row>
    <row r="19" spans="1:23" s="4" customFormat="1" ht="27" customHeight="1">
      <c r="A19" s="20"/>
      <c r="B19" s="72" t="s">
        <v>25</v>
      </c>
      <c r="C19" s="73">
        <v>15</v>
      </c>
      <c r="D19" s="81" t="s">
        <v>62</v>
      </c>
      <c r="E19" s="29"/>
      <c r="F19" s="40">
        <v>10</v>
      </c>
      <c r="G19" s="43">
        <v>142</v>
      </c>
      <c r="H19" s="7">
        <v>4858087</v>
      </c>
      <c r="I19" s="89">
        <f t="shared" si="0"/>
        <v>34211.880281690144</v>
      </c>
      <c r="J19" s="43">
        <v>14598</v>
      </c>
      <c r="K19" s="7">
        <v>4858087</v>
      </c>
      <c r="L19" s="44">
        <f t="shared" si="1"/>
        <v>332.79127277709273</v>
      </c>
      <c r="M19" s="63"/>
      <c r="N19" s="40">
        <v>20</v>
      </c>
      <c r="O19" s="43">
        <v>163</v>
      </c>
      <c r="P19" s="7">
        <v>5650158</v>
      </c>
      <c r="Q19" s="64">
        <f t="shared" si="2"/>
        <v>34663.54601226994</v>
      </c>
      <c r="R19" s="43">
        <v>17158</v>
      </c>
      <c r="S19" s="7">
        <v>5650158</v>
      </c>
      <c r="T19" s="55">
        <f t="shared" si="3"/>
        <v>329.3016668609395</v>
      </c>
      <c r="U19" s="51"/>
      <c r="V19" s="8"/>
      <c r="W19" s="8"/>
    </row>
    <row r="20" spans="1:23" s="4" customFormat="1" ht="27" customHeight="1">
      <c r="A20" s="20"/>
      <c r="B20" s="72" t="s">
        <v>25</v>
      </c>
      <c r="C20" s="73">
        <v>16</v>
      </c>
      <c r="D20" s="81" t="s">
        <v>63</v>
      </c>
      <c r="E20" s="29"/>
      <c r="F20" s="40">
        <v>20</v>
      </c>
      <c r="G20" s="43">
        <v>441</v>
      </c>
      <c r="H20" s="7">
        <v>2994928</v>
      </c>
      <c r="I20" s="89">
        <f t="shared" si="0"/>
        <v>6791.219954648526</v>
      </c>
      <c r="J20" s="43">
        <v>21592</v>
      </c>
      <c r="K20" s="7">
        <v>2994928</v>
      </c>
      <c r="L20" s="44">
        <f t="shared" si="1"/>
        <v>138.70544646165246</v>
      </c>
      <c r="M20" s="63"/>
      <c r="N20" s="40">
        <v>30</v>
      </c>
      <c r="O20" s="43">
        <v>469</v>
      </c>
      <c r="P20" s="7">
        <v>3464590</v>
      </c>
      <c r="Q20" s="64">
        <f t="shared" si="2"/>
        <v>7387.185501066098</v>
      </c>
      <c r="R20" s="43">
        <v>19933</v>
      </c>
      <c r="S20" s="7">
        <v>3464590</v>
      </c>
      <c r="T20" s="55">
        <f t="shared" si="3"/>
        <v>173.8117694275824</v>
      </c>
      <c r="U20" s="51"/>
      <c r="V20" s="8"/>
      <c r="W20" s="8"/>
    </row>
    <row r="21" spans="1:23" s="4" customFormat="1" ht="27" customHeight="1">
      <c r="A21" s="20"/>
      <c r="B21" s="72" t="s">
        <v>25</v>
      </c>
      <c r="C21" s="73">
        <v>17</v>
      </c>
      <c r="D21" s="81" t="s">
        <v>64</v>
      </c>
      <c r="E21" s="29"/>
      <c r="F21" s="40">
        <v>28</v>
      </c>
      <c r="G21" s="43">
        <v>331</v>
      </c>
      <c r="H21" s="7">
        <v>3190271</v>
      </c>
      <c r="I21" s="89">
        <f t="shared" si="0"/>
        <v>9638.280966767372</v>
      </c>
      <c r="J21" s="43">
        <v>12355</v>
      </c>
      <c r="K21" s="7">
        <v>3190271</v>
      </c>
      <c r="L21" s="44">
        <f t="shared" si="1"/>
        <v>258.2169971671388</v>
      </c>
      <c r="M21" s="63"/>
      <c r="N21" s="40">
        <v>28</v>
      </c>
      <c r="O21" s="43">
        <v>348</v>
      </c>
      <c r="P21" s="7">
        <v>4340583</v>
      </c>
      <c r="Q21" s="64">
        <f t="shared" si="2"/>
        <v>12472.939655172413</v>
      </c>
      <c r="R21" s="43">
        <v>14028</v>
      </c>
      <c r="S21" s="7">
        <v>4340583</v>
      </c>
      <c r="T21" s="55">
        <f t="shared" si="3"/>
        <v>309.4227972626176</v>
      </c>
      <c r="U21" s="51"/>
      <c r="V21" s="8"/>
      <c r="W21" s="8"/>
    </row>
    <row r="22" spans="1:23" s="4" customFormat="1" ht="27" customHeight="1">
      <c r="A22" s="20"/>
      <c r="B22" s="72" t="s">
        <v>25</v>
      </c>
      <c r="C22" s="73">
        <v>18</v>
      </c>
      <c r="D22" s="81" t="s">
        <v>65</v>
      </c>
      <c r="E22" s="29"/>
      <c r="F22" s="40">
        <v>15</v>
      </c>
      <c r="G22" s="43">
        <v>177</v>
      </c>
      <c r="H22" s="7">
        <v>1138249</v>
      </c>
      <c r="I22" s="89">
        <f t="shared" si="0"/>
        <v>6430.785310734464</v>
      </c>
      <c r="J22" s="43">
        <v>10475.5</v>
      </c>
      <c r="K22" s="7">
        <v>1138249</v>
      </c>
      <c r="L22" s="44">
        <f t="shared" si="1"/>
        <v>108.65820247243569</v>
      </c>
      <c r="M22" s="63"/>
      <c r="N22" s="40">
        <v>15</v>
      </c>
      <c r="O22" s="43">
        <v>169</v>
      </c>
      <c r="P22" s="7">
        <v>1120805</v>
      </c>
      <c r="Q22" s="64">
        <f t="shared" si="2"/>
        <v>6631.98224852071</v>
      </c>
      <c r="R22" s="43">
        <v>10372</v>
      </c>
      <c r="S22" s="7">
        <v>1120805</v>
      </c>
      <c r="T22" s="55">
        <f t="shared" si="3"/>
        <v>108.0606440416506</v>
      </c>
      <c r="U22" s="51"/>
      <c r="V22" s="8"/>
      <c r="W22" s="8"/>
    </row>
    <row r="23" spans="1:23" s="4" customFormat="1" ht="27" customHeight="1">
      <c r="A23" s="20"/>
      <c r="B23" s="72" t="s">
        <v>25</v>
      </c>
      <c r="C23" s="73">
        <v>19</v>
      </c>
      <c r="D23" s="81" t="s">
        <v>66</v>
      </c>
      <c r="E23" s="29"/>
      <c r="F23" s="40">
        <v>20</v>
      </c>
      <c r="G23" s="43">
        <v>356</v>
      </c>
      <c r="H23" s="7">
        <v>2972624</v>
      </c>
      <c r="I23" s="89">
        <f t="shared" si="0"/>
        <v>8350.067415730337</v>
      </c>
      <c r="J23" s="43">
        <v>16636</v>
      </c>
      <c r="K23" s="7">
        <v>2972624</v>
      </c>
      <c r="L23" s="44">
        <f t="shared" si="1"/>
        <v>178.68622264967541</v>
      </c>
      <c r="M23" s="63"/>
      <c r="N23" s="40">
        <v>20</v>
      </c>
      <c r="O23" s="43">
        <v>315</v>
      </c>
      <c r="P23" s="7">
        <v>2547320</v>
      </c>
      <c r="Q23" s="64">
        <f t="shared" si="2"/>
        <v>8086.730158730159</v>
      </c>
      <c r="R23" s="43">
        <v>14848</v>
      </c>
      <c r="S23" s="7">
        <v>2547320</v>
      </c>
      <c r="T23" s="55">
        <f t="shared" si="3"/>
        <v>171.55980603448276</v>
      </c>
      <c r="U23" s="51"/>
      <c r="V23" s="8"/>
      <c r="W23" s="8"/>
    </row>
    <row r="24" spans="1:23" s="4" customFormat="1" ht="27" customHeight="1">
      <c r="A24" s="20"/>
      <c r="B24" s="72" t="s">
        <v>25</v>
      </c>
      <c r="C24" s="73">
        <v>20</v>
      </c>
      <c r="D24" s="81" t="s">
        <v>67</v>
      </c>
      <c r="E24" s="29"/>
      <c r="F24" s="40">
        <v>20</v>
      </c>
      <c r="G24" s="43">
        <v>219</v>
      </c>
      <c r="H24" s="7">
        <v>1228270</v>
      </c>
      <c r="I24" s="89">
        <f t="shared" si="0"/>
        <v>5608.5388127853885</v>
      </c>
      <c r="J24" s="43">
        <v>12315</v>
      </c>
      <c r="K24" s="7">
        <v>1228270</v>
      </c>
      <c r="L24" s="44">
        <f t="shared" si="1"/>
        <v>99.73771822980106</v>
      </c>
      <c r="M24" s="63"/>
      <c r="N24" s="40">
        <v>20</v>
      </c>
      <c r="O24" s="43">
        <v>227</v>
      </c>
      <c r="P24" s="7">
        <v>1668025</v>
      </c>
      <c r="Q24" s="64">
        <f t="shared" si="2"/>
        <v>7348.127753303965</v>
      </c>
      <c r="R24" s="43">
        <v>13311</v>
      </c>
      <c r="S24" s="7">
        <v>1668025</v>
      </c>
      <c r="T24" s="55">
        <f t="shared" si="3"/>
        <v>125.31177221846593</v>
      </c>
      <c r="U24" s="51"/>
      <c r="V24" s="8"/>
      <c r="W24" s="8"/>
    </row>
    <row r="25" spans="1:23" s="4" customFormat="1" ht="27" customHeight="1">
      <c r="A25" s="20"/>
      <c r="B25" s="72" t="s">
        <v>25</v>
      </c>
      <c r="C25" s="73">
        <v>21</v>
      </c>
      <c r="D25" s="81" t="s">
        <v>68</v>
      </c>
      <c r="E25" s="29"/>
      <c r="F25" s="40">
        <v>28</v>
      </c>
      <c r="G25" s="43">
        <v>417</v>
      </c>
      <c r="H25" s="7">
        <v>6660376</v>
      </c>
      <c r="I25" s="89">
        <f t="shared" si="0"/>
        <v>15972.124700239809</v>
      </c>
      <c r="J25" s="43">
        <v>39612</v>
      </c>
      <c r="K25" s="7">
        <v>6660376</v>
      </c>
      <c r="L25" s="44">
        <f t="shared" si="1"/>
        <v>168.14036150661417</v>
      </c>
      <c r="M25" s="63"/>
      <c r="N25" s="40">
        <v>28</v>
      </c>
      <c r="O25" s="43">
        <v>423</v>
      </c>
      <c r="P25" s="7">
        <v>4927601</v>
      </c>
      <c r="Q25" s="64">
        <f t="shared" si="2"/>
        <v>11649.174940898345</v>
      </c>
      <c r="R25" s="43">
        <v>39249</v>
      </c>
      <c r="S25" s="7">
        <v>4927601</v>
      </c>
      <c r="T25" s="55">
        <f t="shared" si="3"/>
        <v>125.54717317638666</v>
      </c>
      <c r="U25" s="51"/>
      <c r="V25" s="8"/>
      <c r="W25" s="8"/>
    </row>
    <row r="26" spans="1:23" s="4" customFormat="1" ht="27" customHeight="1">
      <c r="A26" s="20"/>
      <c r="B26" s="72" t="s">
        <v>25</v>
      </c>
      <c r="C26" s="73">
        <v>22</v>
      </c>
      <c r="D26" s="81" t="s">
        <v>69</v>
      </c>
      <c r="E26" s="29"/>
      <c r="F26" s="40">
        <v>20</v>
      </c>
      <c r="G26" s="43">
        <v>188</v>
      </c>
      <c r="H26" s="7">
        <v>566300</v>
      </c>
      <c r="I26" s="89">
        <f t="shared" si="0"/>
        <v>3012.2340425531916</v>
      </c>
      <c r="J26" s="43">
        <v>11343</v>
      </c>
      <c r="K26" s="7">
        <v>566300</v>
      </c>
      <c r="L26" s="44">
        <f t="shared" si="1"/>
        <v>49.925063916071586</v>
      </c>
      <c r="M26" s="63"/>
      <c r="N26" s="40">
        <v>20</v>
      </c>
      <c r="O26" s="43">
        <v>180</v>
      </c>
      <c r="P26" s="7">
        <v>592000</v>
      </c>
      <c r="Q26" s="64">
        <f t="shared" si="2"/>
        <v>3288.8888888888887</v>
      </c>
      <c r="R26" s="43">
        <v>11992</v>
      </c>
      <c r="S26" s="7">
        <v>592000</v>
      </c>
      <c r="T26" s="55">
        <f t="shared" si="3"/>
        <v>49.36624416277518</v>
      </c>
      <c r="U26" s="51"/>
      <c r="V26" s="8"/>
      <c r="W26" s="8"/>
    </row>
    <row r="27" spans="1:23" s="4" customFormat="1" ht="27" customHeight="1">
      <c r="A27" s="20"/>
      <c r="B27" s="72" t="s">
        <v>25</v>
      </c>
      <c r="C27" s="73">
        <v>23</v>
      </c>
      <c r="D27" s="81" t="s">
        <v>70</v>
      </c>
      <c r="E27" s="29"/>
      <c r="F27" s="40">
        <v>20</v>
      </c>
      <c r="G27" s="43">
        <v>475</v>
      </c>
      <c r="H27" s="7">
        <v>24732047</v>
      </c>
      <c r="I27" s="89">
        <f t="shared" si="0"/>
        <v>52067.46736842105</v>
      </c>
      <c r="J27" s="43">
        <v>40719</v>
      </c>
      <c r="K27" s="7">
        <v>24732047</v>
      </c>
      <c r="L27" s="44">
        <f t="shared" si="1"/>
        <v>607.3834573540607</v>
      </c>
      <c r="M27" s="63"/>
      <c r="N27" s="40">
        <v>20</v>
      </c>
      <c r="O27" s="43">
        <v>401</v>
      </c>
      <c r="P27" s="7">
        <v>16054372</v>
      </c>
      <c r="Q27" s="64">
        <f t="shared" si="2"/>
        <v>40035.840399002496</v>
      </c>
      <c r="R27" s="43">
        <v>33432</v>
      </c>
      <c r="S27" s="7">
        <v>16054372</v>
      </c>
      <c r="T27" s="55">
        <f t="shared" si="3"/>
        <v>480.2097391720507</v>
      </c>
      <c r="U27" s="51"/>
      <c r="V27" s="8"/>
      <c r="W27" s="8"/>
    </row>
    <row r="28" spans="1:23" s="4" customFormat="1" ht="27" customHeight="1">
      <c r="A28" s="20"/>
      <c r="B28" s="72" t="s">
        <v>25</v>
      </c>
      <c r="C28" s="73">
        <v>24</v>
      </c>
      <c r="D28" s="81" t="s">
        <v>71</v>
      </c>
      <c r="E28" s="29"/>
      <c r="F28" s="40">
        <v>10</v>
      </c>
      <c r="G28" s="43">
        <v>119</v>
      </c>
      <c r="H28" s="7">
        <v>1171680</v>
      </c>
      <c r="I28" s="89">
        <f t="shared" si="0"/>
        <v>9846.050420168067</v>
      </c>
      <c r="J28" s="43">
        <v>15791</v>
      </c>
      <c r="K28" s="7">
        <v>1171680</v>
      </c>
      <c r="L28" s="44">
        <f t="shared" si="1"/>
        <v>74.19922740801722</v>
      </c>
      <c r="M28" s="63"/>
      <c r="N28" s="40">
        <v>10</v>
      </c>
      <c r="O28" s="43">
        <v>120</v>
      </c>
      <c r="P28" s="7">
        <v>1333430</v>
      </c>
      <c r="Q28" s="64">
        <f t="shared" si="2"/>
        <v>11111.916666666666</v>
      </c>
      <c r="R28" s="43">
        <v>10324</v>
      </c>
      <c r="S28" s="7">
        <v>1333430</v>
      </c>
      <c r="T28" s="55">
        <f t="shared" si="3"/>
        <v>129.1582719876017</v>
      </c>
      <c r="U28" s="51"/>
      <c r="V28" s="8"/>
      <c r="W28" s="8"/>
    </row>
    <row r="29" spans="1:23" s="4" customFormat="1" ht="27" customHeight="1">
      <c r="A29" s="20"/>
      <c r="B29" s="72" t="s">
        <v>25</v>
      </c>
      <c r="C29" s="73">
        <v>25</v>
      </c>
      <c r="D29" s="81" t="s">
        <v>72</v>
      </c>
      <c r="E29" s="29"/>
      <c r="F29" s="40">
        <v>30</v>
      </c>
      <c r="G29" s="43">
        <v>499</v>
      </c>
      <c r="H29" s="7">
        <v>6401864</v>
      </c>
      <c r="I29" s="89">
        <f t="shared" si="0"/>
        <v>12829.386773547094</v>
      </c>
      <c r="J29" s="43">
        <v>38490</v>
      </c>
      <c r="K29" s="7">
        <v>6401864</v>
      </c>
      <c r="L29" s="44">
        <f t="shared" si="1"/>
        <v>166.32538321641985</v>
      </c>
      <c r="M29" s="63"/>
      <c r="N29" s="40">
        <v>30</v>
      </c>
      <c r="O29" s="43">
        <v>515</v>
      </c>
      <c r="P29" s="7">
        <v>6120158</v>
      </c>
      <c r="Q29" s="64">
        <f t="shared" si="2"/>
        <v>11883.801941747573</v>
      </c>
      <c r="R29" s="43">
        <v>36850</v>
      </c>
      <c r="S29" s="7">
        <v>6120158</v>
      </c>
      <c r="T29" s="55">
        <f t="shared" si="3"/>
        <v>166.08298507462686</v>
      </c>
      <c r="U29" s="51"/>
      <c r="V29" s="8"/>
      <c r="W29" s="8"/>
    </row>
    <row r="30" spans="1:23" s="4" customFormat="1" ht="27" customHeight="1">
      <c r="A30" s="20"/>
      <c r="B30" s="72" t="s">
        <v>25</v>
      </c>
      <c r="C30" s="73">
        <v>26</v>
      </c>
      <c r="D30" s="81" t="s">
        <v>73</v>
      </c>
      <c r="E30" s="29"/>
      <c r="F30" s="40">
        <v>30</v>
      </c>
      <c r="G30" s="43">
        <v>346</v>
      </c>
      <c r="H30" s="7">
        <v>1113400</v>
      </c>
      <c r="I30" s="89">
        <f t="shared" si="0"/>
        <v>3217.9190751445085</v>
      </c>
      <c r="J30" s="43">
        <v>24912</v>
      </c>
      <c r="K30" s="7">
        <v>1113400</v>
      </c>
      <c r="L30" s="44">
        <f t="shared" si="1"/>
        <v>44.693320488118175</v>
      </c>
      <c r="M30" s="63"/>
      <c r="N30" s="40">
        <v>30</v>
      </c>
      <c r="O30" s="43">
        <v>338</v>
      </c>
      <c r="P30" s="7">
        <v>1365500</v>
      </c>
      <c r="Q30" s="64">
        <f t="shared" si="2"/>
        <v>4039.940828402367</v>
      </c>
      <c r="R30" s="43">
        <v>23880</v>
      </c>
      <c r="S30" s="7">
        <v>1365500</v>
      </c>
      <c r="T30" s="55">
        <f t="shared" si="3"/>
        <v>57.18174204355109</v>
      </c>
      <c r="U30" s="51"/>
      <c r="V30" s="8"/>
      <c r="W30" s="8"/>
    </row>
    <row r="31" spans="1:23" s="4" customFormat="1" ht="27" customHeight="1">
      <c r="A31" s="20"/>
      <c r="B31" s="72" t="s">
        <v>25</v>
      </c>
      <c r="C31" s="73">
        <v>27</v>
      </c>
      <c r="D31" s="81" t="s">
        <v>74</v>
      </c>
      <c r="E31" s="29"/>
      <c r="F31" s="40">
        <v>10</v>
      </c>
      <c r="G31" s="43">
        <v>120</v>
      </c>
      <c r="H31" s="7">
        <v>626780</v>
      </c>
      <c r="I31" s="89">
        <f t="shared" si="0"/>
        <v>5223.166666666667</v>
      </c>
      <c r="J31" s="43">
        <v>7200</v>
      </c>
      <c r="K31" s="7">
        <v>626780</v>
      </c>
      <c r="L31" s="44">
        <f t="shared" si="1"/>
        <v>87.05277777777778</v>
      </c>
      <c r="M31" s="63"/>
      <c r="N31" s="40">
        <v>10</v>
      </c>
      <c r="O31" s="43">
        <v>132</v>
      </c>
      <c r="P31" s="7">
        <v>713450</v>
      </c>
      <c r="Q31" s="64">
        <f t="shared" si="2"/>
        <v>5404.924242424242</v>
      </c>
      <c r="R31" s="43">
        <v>10120</v>
      </c>
      <c r="S31" s="7">
        <v>713450</v>
      </c>
      <c r="T31" s="55">
        <f t="shared" si="3"/>
        <v>70.49901185770752</v>
      </c>
      <c r="U31" s="51"/>
      <c r="V31" s="8"/>
      <c r="W31" s="8"/>
    </row>
    <row r="32" spans="1:23" s="4" customFormat="1" ht="27" customHeight="1">
      <c r="A32" s="20"/>
      <c r="B32" s="72" t="s">
        <v>25</v>
      </c>
      <c r="C32" s="73">
        <v>28</v>
      </c>
      <c r="D32" s="81" t="s">
        <v>75</v>
      </c>
      <c r="E32" s="29"/>
      <c r="F32" s="40">
        <v>30</v>
      </c>
      <c r="G32" s="43">
        <v>379</v>
      </c>
      <c r="H32" s="7">
        <v>4612300</v>
      </c>
      <c r="I32" s="89">
        <f t="shared" si="0"/>
        <v>12169.656992084432</v>
      </c>
      <c r="J32" s="43">
        <v>27769</v>
      </c>
      <c r="K32" s="7">
        <v>4612300</v>
      </c>
      <c r="L32" s="44">
        <f t="shared" si="1"/>
        <v>166.09528611041088</v>
      </c>
      <c r="M32" s="63"/>
      <c r="N32" s="40">
        <v>30</v>
      </c>
      <c r="O32" s="43">
        <v>432</v>
      </c>
      <c r="P32" s="7">
        <v>5411500</v>
      </c>
      <c r="Q32" s="64">
        <f t="shared" si="2"/>
        <v>12526.62037037037</v>
      </c>
      <c r="R32" s="43">
        <v>30221</v>
      </c>
      <c r="S32" s="7">
        <v>5411500</v>
      </c>
      <c r="T32" s="55">
        <f t="shared" si="3"/>
        <v>179.06422686211576</v>
      </c>
      <c r="U32" s="51"/>
      <c r="V32" s="8"/>
      <c r="W32" s="8"/>
    </row>
    <row r="33" spans="1:23" s="4" customFormat="1" ht="27" customHeight="1">
      <c r="A33" s="20"/>
      <c r="B33" s="72" t="s">
        <v>25</v>
      </c>
      <c r="C33" s="73">
        <v>29</v>
      </c>
      <c r="D33" s="81" t="s">
        <v>76</v>
      </c>
      <c r="E33" s="29"/>
      <c r="F33" s="40">
        <v>30</v>
      </c>
      <c r="G33" s="43">
        <v>414</v>
      </c>
      <c r="H33" s="7">
        <v>5833588</v>
      </c>
      <c r="I33" s="89">
        <f t="shared" si="0"/>
        <v>14090.792270531401</v>
      </c>
      <c r="J33" s="43">
        <v>32116</v>
      </c>
      <c r="K33" s="7">
        <v>5833588</v>
      </c>
      <c r="L33" s="44">
        <f t="shared" si="1"/>
        <v>181.64117573794994</v>
      </c>
      <c r="M33" s="63"/>
      <c r="N33" s="40">
        <v>30</v>
      </c>
      <c r="O33" s="43">
        <v>427</v>
      </c>
      <c r="P33" s="7">
        <v>5234407</v>
      </c>
      <c r="Q33" s="64">
        <f t="shared" si="2"/>
        <v>12258.564402810305</v>
      </c>
      <c r="R33" s="43">
        <v>34076</v>
      </c>
      <c r="S33" s="7">
        <v>5234407</v>
      </c>
      <c r="T33" s="55">
        <f t="shared" si="3"/>
        <v>153.609784012208</v>
      </c>
      <c r="U33" s="51"/>
      <c r="V33" s="8"/>
      <c r="W33" s="8"/>
    </row>
    <row r="34" spans="1:23" s="4" customFormat="1" ht="27" customHeight="1">
      <c r="A34" s="20"/>
      <c r="B34" s="72" t="s">
        <v>25</v>
      </c>
      <c r="C34" s="73">
        <v>30</v>
      </c>
      <c r="D34" s="81" t="s">
        <v>77</v>
      </c>
      <c r="E34" s="29"/>
      <c r="F34" s="40">
        <v>35</v>
      </c>
      <c r="G34" s="43">
        <v>587</v>
      </c>
      <c r="H34" s="7">
        <v>3798800</v>
      </c>
      <c r="I34" s="89">
        <f t="shared" si="0"/>
        <v>6471.5502555366265</v>
      </c>
      <c r="J34" s="43">
        <v>59045</v>
      </c>
      <c r="K34" s="7">
        <v>3798800</v>
      </c>
      <c r="L34" s="44">
        <f t="shared" si="1"/>
        <v>64.33736980269286</v>
      </c>
      <c r="M34" s="63"/>
      <c r="N34" s="40">
        <v>65</v>
      </c>
      <c r="O34" s="43">
        <v>948</v>
      </c>
      <c r="P34" s="7">
        <v>6246450</v>
      </c>
      <c r="Q34" s="64">
        <f t="shared" si="2"/>
        <v>6589.0822784810125</v>
      </c>
      <c r="R34" s="43">
        <v>94800</v>
      </c>
      <c r="S34" s="7">
        <v>6246450</v>
      </c>
      <c r="T34" s="55">
        <f t="shared" si="3"/>
        <v>65.89082278481013</v>
      </c>
      <c r="U34" s="51"/>
      <c r="V34" s="8"/>
      <c r="W34" s="8"/>
    </row>
    <row r="35" spans="1:23" s="4" customFormat="1" ht="27" customHeight="1">
      <c r="A35" s="20"/>
      <c r="B35" s="72" t="s">
        <v>25</v>
      </c>
      <c r="C35" s="73">
        <v>31</v>
      </c>
      <c r="D35" s="81" t="s">
        <v>78</v>
      </c>
      <c r="E35" s="29"/>
      <c r="F35" s="40">
        <v>10</v>
      </c>
      <c r="G35" s="43">
        <v>121</v>
      </c>
      <c r="H35" s="7">
        <v>1735050</v>
      </c>
      <c r="I35" s="89">
        <f t="shared" si="0"/>
        <v>14339.256198347108</v>
      </c>
      <c r="J35" s="43">
        <v>6796</v>
      </c>
      <c r="K35" s="7">
        <v>1735050</v>
      </c>
      <c r="L35" s="44">
        <f t="shared" si="1"/>
        <v>255.3045909358446</v>
      </c>
      <c r="M35" s="63"/>
      <c r="N35" s="40">
        <v>10</v>
      </c>
      <c r="O35" s="43">
        <v>144</v>
      </c>
      <c r="P35" s="7">
        <v>2014650</v>
      </c>
      <c r="Q35" s="64">
        <f t="shared" si="2"/>
        <v>13990.625</v>
      </c>
      <c r="R35" s="43">
        <v>7950</v>
      </c>
      <c r="S35" s="7">
        <v>2014650</v>
      </c>
      <c r="T35" s="55">
        <f t="shared" si="3"/>
        <v>253.41509433962264</v>
      </c>
      <c r="U35" s="51"/>
      <c r="V35" s="8"/>
      <c r="W35" s="8"/>
    </row>
    <row r="36" spans="1:23" s="4" customFormat="1" ht="27" customHeight="1">
      <c r="A36" s="20"/>
      <c r="B36" s="72" t="s">
        <v>25</v>
      </c>
      <c r="C36" s="73">
        <v>32</v>
      </c>
      <c r="D36" s="81" t="s">
        <v>79</v>
      </c>
      <c r="E36" s="29"/>
      <c r="F36" s="40">
        <v>20</v>
      </c>
      <c r="G36" s="43">
        <v>191</v>
      </c>
      <c r="H36" s="7">
        <v>909191</v>
      </c>
      <c r="I36" s="89">
        <f t="shared" si="0"/>
        <v>4760.162303664922</v>
      </c>
      <c r="J36" s="43">
        <v>17904</v>
      </c>
      <c r="K36" s="7">
        <v>909191</v>
      </c>
      <c r="L36" s="44">
        <f t="shared" si="1"/>
        <v>50.781445487042</v>
      </c>
      <c r="M36" s="63"/>
      <c r="N36" s="40">
        <v>20</v>
      </c>
      <c r="O36" s="43">
        <v>168</v>
      </c>
      <c r="P36" s="7">
        <v>928355</v>
      </c>
      <c r="Q36" s="64">
        <f t="shared" si="2"/>
        <v>5525.922619047619</v>
      </c>
      <c r="R36" s="43">
        <v>15797</v>
      </c>
      <c r="S36" s="7">
        <v>928355</v>
      </c>
      <c r="T36" s="55">
        <f t="shared" si="3"/>
        <v>58.76780401342027</v>
      </c>
      <c r="U36" s="51"/>
      <c r="V36" s="8"/>
      <c r="W36" s="8"/>
    </row>
    <row r="37" spans="1:23" s="4" customFormat="1" ht="27" customHeight="1">
      <c r="A37" s="20"/>
      <c r="B37" s="72" t="s">
        <v>25</v>
      </c>
      <c r="C37" s="73">
        <v>33</v>
      </c>
      <c r="D37" s="81" t="s">
        <v>80</v>
      </c>
      <c r="E37" s="29"/>
      <c r="F37" s="40">
        <v>40</v>
      </c>
      <c r="G37" s="43">
        <v>370</v>
      </c>
      <c r="H37" s="7">
        <v>6333239</v>
      </c>
      <c r="I37" s="89">
        <f t="shared" si="0"/>
        <v>17116.86216216216</v>
      </c>
      <c r="J37" s="43">
        <v>17955</v>
      </c>
      <c r="K37" s="7">
        <v>6333239</v>
      </c>
      <c r="L37" s="44">
        <f t="shared" si="1"/>
        <v>352.72843219159006</v>
      </c>
      <c r="M37" s="63"/>
      <c r="N37" s="40">
        <v>40</v>
      </c>
      <c r="O37" s="43">
        <v>470</v>
      </c>
      <c r="P37" s="7">
        <v>6826486</v>
      </c>
      <c r="Q37" s="64">
        <f t="shared" si="2"/>
        <v>14524.43829787234</v>
      </c>
      <c r="R37" s="43">
        <v>24562.72</v>
      </c>
      <c r="S37" s="7">
        <v>6826486</v>
      </c>
      <c r="T37" s="55">
        <f t="shared" si="3"/>
        <v>277.9206048841496</v>
      </c>
      <c r="U37" s="51"/>
      <c r="V37" s="8"/>
      <c r="W37" s="8"/>
    </row>
    <row r="38" spans="1:23" s="4" customFormat="1" ht="27" customHeight="1">
      <c r="A38" s="20"/>
      <c r="B38" s="72" t="s">
        <v>25</v>
      </c>
      <c r="C38" s="73">
        <v>34</v>
      </c>
      <c r="D38" s="81" t="s">
        <v>81</v>
      </c>
      <c r="E38" s="29"/>
      <c r="F38" s="40">
        <v>30</v>
      </c>
      <c r="G38" s="43">
        <v>363</v>
      </c>
      <c r="H38" s="7">
        <v>3568128</v>
      </c>
      <c r="I38" s="89">
        <f t="shared" si="0"/>
        <v>9829.553719008265</v>
      </c>
      <c r="J38" s="43">
        <v>22096</v>
      </c>
      <c r="K38" s="7">
        <v>3568128</v>
      </c>
      <c r="L38" s="44">
        <f t="shared" si="1"/>
        <v>161.4829833454019</v>
      </c>
      <c r="M38" s="63"/>
      <c r="N38" s="40">
        <v>30</v>
      </c>
      <c r="O38" s="43">
        <v>417</v>
      </c>
      <c r="P38" s="7">
        <v>3896620</v>
      </c>
      <c r="Q38" s="64">
        <f t="shared" si="2"/>
        <v>9344.41247002398</v>
      </c>
      <c r="R38" s="43">
        <v>25487</v>
      </c>
      <c r="S38" s="7">
        <v>3896620</v>
      </c>
      <c r="T38" s="55">
        <f t="shared" si="3"/>
        <v>152.88656962372974</v>
      </c>
      <c r="U38" s="51"/>
      <c r="V38" s="8"/>
      <c r="W38" s="8"/>
    </row>
    <row r="39" spans="1:23" s="4" customFormat="1" ht="27" customHeight="1">
      <c r="A39" s="20"/>
      <c r="B39" s="72" t="s">
        <v>25</v>
      </c>
      <c r="C39" s="73">
        <v>35</v>
      </c>
      <c r="D39" s="81" t="s">
        <v>82</v>
      </c>
      <c r="E39" s="29"/>
      <c r="F39" s="40">
        <v>29</v>
      </c>
      <c r="G39" s="43">
        <v>312</v>
      </c>
      <c r="H39" s="7">
        <v>3051900</v>
      </c>
      <c r="I39" s="89">
        <f t="shared" si="0"/>
        <v>9781.73076923077</v>
      </c>
      <c r="J39" s="43">
        <v>29065</v>
      </c>
      <c r="K39" s="7">
        <v>3051900</v>
      </c>
      <c r="L39" s="44">
        <f t="shared" si="1"/>
        <v>105.0025804231894</v>
      </c>
      <c r="M39" s="63"/>
      <c r="N39" s="40">
        <v>29</v>
      </c>
      <c r="O39" s="43">
        <v>338</v>
      </c>
      <c r="P39" s="7">
        <v>4056928</v>
      </c>
      <c r="Q39" s="64">
        <f t="shared" si="2"/>
        <v>12002.745562130178</v>
      </c>
      <c r="R39" s="43">
        <v>30900</v>
      </c>
      <c r="S39" s="7">
        <v>4056928</v>
      </c>
      <c r="T39" s="55">
        <f t="shared" si="3"/>
        <v>131.29216828478965</v>
      </c>
      <c r="U39" s="51"/>
      <c r="V39" s="8"/>
      <c r="W39" s="8"/>
    </row>
    <row r="40" spans="1:23" s="4" customFormat="1" ht="27" customHeight="1">
      <c r="A40" s="20"/>
      <c r="B40" s="72" t="s">
        <v>25</v>
      </c>
      <c r="C40" s="73">
        <v>36</v>
      </c>
      <c r="D40" s="81" t="s">
        <v>83</v>
      </c>
      <c r="E40" s="29"/>
      <c r="F40" s="40">
        <v>30</v>
      </c>
      <c r="G40" s="43">
        <v>435</v>
      </c>
      <c r="H40" s="7">
        <v>5198657</v>
      </c>
      <c r="I40" s="89">
        <f t="shared" si="0"/>
        <v>11950.935632183908</v>
      </c>
      <c r="J40" s="43">
        <v>45228.5</v>
      </c>
      <c r="K40" s="7">
        <v>5198657</v>
      </c>
      <c r="L40" s="44">
        <f t="shared" si="1"/>
        <v>114.94206086870004</v>
      </c>
      <c r="M40" s="63"/>
      <c r="N40" s="40">
        <v>30</v>
      </c>
      <c r="O40" s="43">
        <v>448</v>
      </c>
      <c r="P40" s="7">
        <v>5651392</v>
      </c>
      <c r="Q40" s="64">
        <f t="shared" si="2"/>
        <v>12614.714285714286</v>
      </c>
      <c r="R40" s="43">
        <v>45818.5</v>
      </c>
      <c r="S40" s="7">
        <v>5651392</v>
      </c>
      <c r="T40" s="55">
        <f t="shared" si="3"/>
        <v>123.34301646714755</v>
      </c>
      <c r="U40" s="51"/>
      <c r="V40" s="8"/>
      <c r="W40" s="8"/>
    </row>
    <row r="41" spans="1:23" s="4" customFormat="1" ht="27" customHeight="1">
      <c r="A41" s="20"/>
      <c r="B41" s="72" t="s">
        <v>25</v>
      </c>
      <c r="C41" s="73">
        <v>37</v>
      </c>
      <c r="D41" s="81" t="s">
        <v>84</v>
      </c>
      <c r="E41" s="29"/>
      <c r="F41" s="40">
        <v>20</v>
      </c>
      <c r="G41" s="43">
        <v>238</v>
      </c>
      <c r="H41" s="7">
        <v>4956333</v>
      </c>
      <c r="I41" s="89">
        <f t="shared" si="0"/>
        <v>20824.928571428572</v>
      </c>
      <c r="J41" s="43">
        <v>23814</v>
      </c>
      <c r="K41" s="7">
        <v>4956333</v>
      </c>
      <c r="L41" s="44">
        <f t="shared" si="1"/>
        <v>208.1268581506677</v>
      </c>
      <c r="M41" s="63"/>
      <c r="N41" s="40">
        <v>12</v>
      </c>
      <c r="O41" s="43">
        <v>184</v>
      </c>
      <c r="P41" s="7">
        <v>4428515</v>
      </c>
      <c r="Q41" s="64">
        <f t="shared" si="2"/>
        <v>24068.016304347828</v>
      </c>
      <c r="R41" s="43">
        <v>18630</v>
      </c>
      <c r="S41" s="7">
        <v>4428515</v>
      </c>
      <c r="T41" s="55">
        <f t="shared" si="3"/>
        <v>237.70880300590446</v>
      </c>
      <c r="U41" s="51"/>
      <c r="V41" s="8"/>
      <c r="W41" s="8"/>
    </row>
    <row r="42" spans="1:23" s="4" customFormat="1" ht="27" customHeight="1">
      <c r="A42" s="20"/>
      <c r="B42" s="72" t="s">
        <v>25</v>
      </c>
      <c r="C42" s="73">
        <v>38</v>
      </c>
      <c r="D42" s="81" t="s">
        <v>85</v>
      </c>
      <c r="E42" s="29"/>
      <c r="F42" s="40">
        <v>40</v>
      </c>
      <c r="G42" s="43">
        <v>460</v>
      </c>
      <c r="H42" s="7">
        <v>4225700</v>
      </c>
      <c r="I42" s="89">
        <f t="shared" si="0"/>
        <v>9186.304347826086</v>
      </c>
      <c r="J42" s="43">
        <v>38499</v>
      </c>
      <c r="K42" s="7">
        <v>4225700</v>
      </c>
      <c r="L42" s="44">
        <f t="shared" si="1"/>
        <v>109.76129250110392</v>
      </c>
      <c r="M42" s="63"/>
      <c r="N42" s="40">
        <v>50</v>
      </c>
      <c r="O42" s="43">
        <v>480</v>
      </c>
      <c r="P42" s="7">
        <v>4702470</v>
      </c>
      <c r="Q42" s="64">
        <f t="shared" si="2"/>
        <v>9796.8125</v>
      </c>
      <c r="R42" s="43">
        <v>39077</v>
      </c>
      <c r="S42" s="7">
        <v>4702470</v>
      </c>
      <c r="T42" s="55">
        <f t="shared" si="3"/>
        <v>120.33856232566471</v>
      </c>
      <c r="U42" s="51"/>
      <c r="V42" s="8"/>
      <c r="W42" s="8"/>
    </row>
    <row r="43" spans="1:23" s="4" customFormat="1" ht="27" customHeight="1">
      <c r="A43" s="20"/>
      <c r="B43" s="72" t="s">
        <v>25</v>
      </c>
      <c r="C43" s="73">
        <v>39</v>
      </c>
      <c r="D43" s="81" t="s">
        <v>86</v>
      </c>
      <c r="E43" s="29"/>
      <c r="F43" s="40">
        <v>40</v>
      </c>
      <c r="G43" s="43">
        <v>412</v>
      </c>
      <c r="H43" s="7">
        <v>10758139</v>
      </c>
      <c r="I43" s="89">
        <f t="shared" si="0"/>
        <v>26111.98786407767</v>
      </c>
      <c r="J43" s="43">
        <v>24932</v>
      </c>
      <c r="K43" s="7">
        <v>10758139</v>
      </c>
      <c r="L43" s="44">
        <f t="shared" si="1"/>
        <v>431.49923792716186</v>
      </c>
      <c r="M43" s="63"/>
      <c r="N43" s="40">
        <v>40</v>
      </c>
      <c r="O43" s="43">
        <v>469</v>
      </c>
      <c r="P43" s="7">
        <v>12584349</v>
      </c>
      <c r="Q43" s="64">
        <f t="shared" si="2"/>
        <v>26832.30063965885</v>
      </c>
      <c r="R43" s="43">
        <v>29344</v>
      </c>
      <c r="S43" s="7">
        <v>12584349</v>
      </c>
      <c r="T43" s="55">
        <f t="shared" si="3"/>
        <v>428.85595010905126</v>
      </c>
      <c r="U43" s="51"/>
      <c r="V43" s="8"/>
      <c r="W43" s="8"/>
    </row>
    <row r="44" spans="1:23" s="4" customFormat="1" ht="27" customHeight="1">
      <c r="A44" s="20"/>
      <c r="B44" s="72" t="s">
        <v>25</v>
      </c>
      <c r="C44" s="73">
        <v>40</v>
      </c>
      <c r="D44" s="81" t="s">
        <v>87</v>
      </c>
      <c r="E44" s="29"/>
      <c r="F44" s="40">
        <v>10</v>
      </c>
      <c r="G44" s="43">
        <v>162</v>
      </c>
      <c r="H44" s="7">
        <v>1596260</v>
      </c>
      <c r="I44" s="89">
        <f t="shared" si="0"/>
        <v>9853.456790123457</v>
      </c>
      <c r="J44" s="43">
        <v>18834</v>
      </c>
      <c r="K44" s="7">
        <v>1596260</v>
      </c>
      <c r="L44" s="44">
        <f t="shared" si="1"/>
        <v>84.7541679940533</v>
      </c>
      <c r="M44" s="63"/>
      <c r="N44" s="40">
        <v>15</v>
      </c>
      <c r="O44" s="43">
        <v>156</v>
      </c>
      <c r="P44" s="7">
        <v>1734181</v>
      </c>
      <c r="Q44" s="64">
        <f t="shared" si="2"/>
        <v>11116.544871794871</v>
      </c>
      <c r="R44" s="43">
        <v>19656</v>
      </c>
      <c r="S44" s="7">
        <v>1734181</v>
      </c>
      <c r="T44" s="55">
        <f t="shared" si="3"/>
        <v>88.2265466015466</v>
      </c>
      <c r="U44" s="51"/>
      <c r="V44" s="8"/>
      <c r="W44" s="8"/>
    </row>
    <row r="45" spans="1:23" s="4" customFormat="1" ht="27" customHeight="1">
      <c r="A45" s="20"/>
      <c r="B45" s="72" t="s">
        <v>25</v>
      </c>
      <c r="C45" s="73">
        <v>41</v>
      </c>
      <c r="D45" s="81" t="s">
        <v>88</v>
      </c>
      <c r="E45" s="29"/>
      <c r="F45" s="40">
        <v>30</v>
      </c>
      <c r="G45" s="43">
        <v>325</v>
      </c>
      <c r="H45" s="7">
        <v>3508061</v>
      </c>
      <c r="I45" s="89">
        <f t="shared" si="0"/>
        <v>10794.033846153847</v>
      </c>
      <c r="J45" s="43">
        <v>28835</v>
      </c>
      <c r="K45" s="7">
        <v>3508061</v>
      </c>
      <c r="L45" s="44">
        <f t="shared" si="1"/>
        <v>121.65982313161089</v>
      </c>
      <c r="M45" s="63"/>
      <c r="N45" s="40">
        <v>30</v>
      </c>
      <c r="O45" s="43">
        <v>318</v>
      </c>
      <c r="P45" s="7">
        <v>3634163</v>
      </c>
      <c r="Q45" s="64">
        <f t="shared" si="2"/>
        <v>11428.185534591195</v>
      </c>
      <c r="R45" s="43">
        <v>28160</v>
      </c>
      <c r="S45" s="7">
        <v>3634163</v>
      </c>
      <c r="T45" s="55">
        <f t="shared" si="3"/>
        <v>129.05408380681817</v>
      </c>
      <c r="U45" s="51"/>
      <c r="V45" s="8"/>
      <c r="W45" s="8"/>
    </row>
    <row r="46" spans="1:23" s="4" customFormat="1" ht="27" customHeight="1">
      <c r="A46" s="20"/>
      <c r="B46" s="72" t="s">
        <v>25</v>
      </c>
      <c r="C46" s="73">
        <v>42</v>
      </c>
      <c r="D46" s="81" t="s">
        <v>89</v>
      </c>
      <c r="E46" s="29"/>
      <c r="F46" s="40">
        <v>20</v>
      </c>
      <c r="G46" s="43">
        <v>457</v>
      </c>
      <c r="H46" s="7">
        <v>2565056</v>
      </c>
      <c r="I46" s="89">
        <f t="shared" si="0"/>
        <v>5612.814004376368</v>
      </c>
      <c r="J46" s="43">
        <v>17100</v>
      </c>
      <c r="K46" s="7">
        <v>2565056</v>
      </c>
      <c r="L46" s="44">
        <f t="shared" si="1"/>
        <v>150.00327485380117</v>
      </c>
      <c r="M46" s="63"/>
      <c r="N46" s="40">
        <v>20</v>
      </c>
      <c r="O46" s="43">
        <v>440</v>
      </c>
      <c r="P46" s="7">
        <v>2879135</v>
      </c>
      <c r="Q46" s="64">
        <f t="shared" si="2"/>
        <v>6543.488636363636</v>
      </c>
      <c r="R46" s="43">
        <v>15998</v>
      </c>
      <c r="S46" s="7">
        <v>2879135</v>
      </c>
      <c r="T46" s="55">
        <f t="shared" si="3"/>
        <v>179.96843355419426</v>
      </c>
      <c r="U46" s="51"/>
      <c r="V46" s="8"/>
      <c r="W46" s="8"/>
    </row>
    <row r="47" spans="1:23" s="4" customFormat="1" ht="27" customHeight="1">
      <c r="A47" s="20"/>
      <c r="B47" s="72" t="s">
        <v>25</v>
      </c>
      <c r="C47" s="73">
        <v>43</v>
      </c>
      <c r="D47" s="82" t="s">
        <v>90</v>
      </c>
      <c r="E47" s="29"/>
      <c r="F47" s="40">
        <v>38</v>
      </c>
      <c r="G47" s="43">
        <v>562</v>
      </c>
      <c r="H47" s="7">
        <v>6370080</v>
      </c>
      <c r="I47" s="89">
        <f t="shared" si="0"/>
        <v>11334.661921708184</v>
      </c>
      <c r="J47" s="43">
        <v>59729.25</v>
      </c>
      <c r="K47" s="7">
        <v>6370080</v>
      </c>
      <c r="L47" s="44">
        <f t="shared" si="1"/>
        <v>106.64925476211404</v>
      </c>
      <c r="M47" s="63"/>
      <c r="N47" s="40">
        <v>38</v>
      </c>
      <c r="O47" s="43">
        <v>531</v>
      </c>
      <c r="P47" s="7">
        <v>7172684</v>
      </c>
      <c r="Q47" s="64">
        <f t="shared" si="2"/>
        <v>13507.879472693032</v>
      </c>
      <c r="R47" s="43">
        <v>46200</v>
      </c>
      <c r="S47" s="7">
        <v>7172684</v>
      </c>
      <c r="T47" s="55">
        <f t="shared" si="3"/>
        <v>155.25290043290045</v>
      </c>
      <c r="U47" s="51"/>
      <c r="V47" s="8"/>
      <c r="W47" s="8"/>
    </row>
    <row r="48" spans="1:23" s="4" customFormat="1" ht="27" customHeight="1">
      <c r="A48" s="20"/>
      <c r="B48" s="72" t="s">
        <v>25</v>
      </c>
      <c r="C48" s="73">
        <v>44</v>
      </c>
      <c r="D48" s="81" t="s">
        <v>91</v>
      </c>
      <c r="E48" s="29"/>
      <c r="F48" s="40">
        <v>20</v>
      </c>
      <c r="G48" s="43">
        <v>209</v>
      </c>
      <c r="H48" s="7">
        <v>6518505</v>
      </c>
      <c r="I48" s="89">
        <f t="shared" si="0"/>
        <v>31189.019138755983</v>
      </c>
      <c r="J48" s="43">
        <v>14911</v>
      </c>
      <c r="K48" s="7">
        <v>6518505</v>
      </c>
      <c r="L48" s="44">
        <f t="shared" si="1"/>
        <v>437.1608208704983</v>
      </c>
      <c r="M48" s="63"/>
      <c r="N48" s="40">
        <v>20</v>
      </c>
      <c r="O48" s="43">
        <v>322</v>
      </c>
      <c r="P48" s="7">
        <v>8164336</v>
      </c>
      <c r="Q48" s="64">
        <f t="shared" si="2"/>
        <v>25355.080745341616</v>
      </c>
      <c r="R48" s="43">
        <v>18565.58</v>
      </c>
      <c r="S48" s="7">
        <v>8164336</v>
      </c>
      <c r="T48" s="55">
        <f t="shared" si="3"/>
        <v>439.756581803531</v>
      </c>
      <c r="U48" s="51"/>
      <c r="V48" s="8"/>
      <c r="W48" s="8"/>
    </row>
    <row r="49" spans="1:23" s="4" customFormat="1" ht="27" customHeight="1">
      <c r="A49" s="20"/>
      <c r="B49" s="72" t="s">
        <v>25</v>
      </c>
      <c r="C49" s="73">
        <v>45</v>
      </c>
      <c r="D49" s="81" t="s">
        <v>92</v>
      </c>
      <c r="E49" s="29"/>
      <c r="F49" s="40">
        <v>10</v>
      </c>
      <c r="G49" s="43">
        <v>136</v>
      </c>
      <c r="H49" s="7">
        <v>689224</v>
      </c>
      <c r="I49" s="89">
        <f t="shared" si="0"/>
        <v>5067.823529411765</v>
      </c>
      <c r="J49" s="43">
        <v>8082</v>
      </c>
      <c r="K49" s="7">
        <v>689224</v>
      </c>
      <c r="L49" s="44">
        <f t="shared" si="1"/>
        <v>85.27889136352388</v>
      </c>
      <c r="M49" s="63"/>
      <c r="N49" s="40">
        <v>20</v>
      </c>
      <c r="O49" s="43">
        <v>274</v>
      </c>
      <c r="P49" s="7">
        <v>1343525</v>
      </c>
      <c r="Q49" s="64">
        <f t="shared" si="2"/>
        <v>4903.375912408759</v>
      </c>
      <c r="R49" s="43">
        <v>5886.5</v>
      </c>
      <c r="S49" s="7">
        <v>1343525</v>
      </c>
      <c r="T49" s="55">
        <f t="shared" si="3"/>
        <v>228.23834196891193</v>
      </c>
      <c r="U49" s="51"/>
      <c r="V49" s="8"/>
      <c r="W49" s="8"/>
    </row>
    <row r="50" spans="1:23" s="4" customFormat="1" ht="27" customHeight="1">
      <c r="A50" s="20"/>
      <c r="B50" s="72" t="s">
        <v>25</v>
      </c>
      <c r="C50" s="73">
        <v>46</v>
      </c>
      <c r="D50" s="81" t="s">
        <v>93</v>
      </c>
      <c r="E50" s="29"/>
      <c r="F50" s="40">
        <v>10</v>
      </c>
      <c r="G50" s="43">
        <v>94</v>
      </c>
      <c r="H50" s="7">
        <v>1810345</v>
      </c>
      <c r="I50" s="89">
        <f t="shared" si="0"/>
        <v>19258.989361702126</v>
      </c>
      <c r="J50" s="43">
        <v>6598</v>
      </c>
      <c r="K50" s="7">
        <v>1810345</v>
      </c>
      <c r="L50" s="44">
        <f t="shared" si="1"/>
        <v>274.37784177023343</v>
      </c>
      <c r="M50" s="63"/>
      <c r="N50" s="40">
        <v>10</v>
      </c>
      <c r="O50" s="43">
        <v>119</v>
      </c>
      <c r="P50" s="7">
        <v>2260578</v>
      </c>
      <c r="Q50" s="64">
        <f t="shared" si="2"/>
        <v>18996.453781512606</v>
      </c>
      <c r="R50" s="43">
        <v>8190</v>
      </c>
      <c r="S50" s="7">
        <v>2260578</v>
      </c>
      <c r="T50" s="55">
        <f t="shared" si="3"/>
        <v>276.0168498168498</v>
      </c>
      <c r="U50" s="51"/>
      <c r="V50" s="8"/>
      <c r="W50" s="8"/>
    </row>
    <row r="51" spans="1:23" s="4" customFormat="1" ht="27" customHeight="1">
      <c r="A51" s="20"/>
      <c r="B51" s="72" t="s">
        <v>25</v>
      </c>
      <c r="C51" s="73">
        <v>47</v>
      </c>
      <c r="D51" s="83" t="s">
        <v>94</v>
      </c>
      <c r="E51" s="29"/>
      <c r="F51" s="40">
        <v>10</v>
      </c>
      <c r="G51" s="43">
        <v>15</v>
      </c>
      <c r="H51" s="7">
        <v>63000</v>
      </c>
      <c r="I51" s="89">
        <f t="shared" si="0"/>
        <v>4200</v>
      </c>
      <c r="J51" s="43">
        <v>1645</v>
      </c>
      <c r="K51" s="7">
        <v>63000</v>
      </c>
      <c r="L51" s="44">
        <f t="shared" si="1"/>
        <v>38.297872340425535</v>
      </c>
      <c r="M51" s="63"/>
      <c r="N51" s="40">
        <v>10</v>
      </c>
      <c r="O51" s="43">
        <v>62</v>
      </c>
      <c r="P51" s="7">
        <v>9900</v>
      </c>
      <c r="Q51" s="64">
        <f t="shared" si="2"/>
        <v>159.67741935483872</v>
      </c>
      <c r="R51" s="43">
        <v>310</v>
      </c>
      <c r="S51" s="7">
        <v>9900</v>
      </c>
      <c r="T51" s="55">
        <f t="shared" si="3"/>
        <v>31.93548387096774</v>
      </c>
      <c r="U51" s="51"/>
      <c r="V51" s="8"/>
      <c r="W51" s="8"/>
    </row>
    <row r="52" spans="1:23" s="4" customFormat="1" ht="27" customHeight="1">
      <c r="A52" s="20"/>
      <c r="B52" s="72" t="s">
        <v>25</v>
      </c>
      <c r="C52" s="73">
        <v>48</v>
      </c>
      <c r="D52" s="83" t="s">
        <v>95</v>
      </c>
      <c r="E52" s="29"/>
      <c r="F52" s="40">
        <v>20</v>
      </c>
      <c r="G52" s="43">
        <v>166</v>
      </c>
      <c r="H52" s="7">
        <v>1157820</v>
      </c>
      <c r="I52" s="89">
        <f t="shared" si="0"/>
        <v>6974.819277108434</v>
      </c>
      <c r="J52" s="43">
        <v>9648.5</v>
      </c>
      <c r="K52" s="7">
        <v>1157820</v>
      </c>
      <c r="L52" s="44">
        <f t="shared" si="1"/>
        <v>120</v>
      </c>
      <c r="M52" s="63"/>
      <c r="N52" s="40">
        <v>20</v>
      </c>
      <c r="O52" s="43">
        <v>213</v>
      </c>
      <c r="P52" s="7">
        <v>1384260</v>
      </c>
      <c r="Q52" s="64">
        <f t="shared" si="2"/>
        <v>6498.87323943662</v>
      </c>
      <c r="R52" s="43">
        <v>11575</v>
      </c>
      <c r="S52" s="7">
        <v>1384260</v>
      </c>
      <c r="T52" s="55">
        <f t="shared" si="3"/>
        <v>119.59049676025919</v>
      </c>
      <c r="U52" s="51"/>
      <c r="V52" s="8"/>
      <c r="W52" s="8"/>
    </row>
    <row r="53" spans="1:23" s="4" customFormat="1" ht="27" customHeight="1">
      <c r="A53" s="20"/>
      <c r="B53" s="72" t="s">
        <v>25</v>
      </c>
      <c r="C53" s="73">
        <v>49</v>
      </c>
      <c r="D53" s="83" t="s">
        <v>96</v>
      </c>
      <c r="E53" s="29"/>
      <c r="F53" s="40">
        <v>20</v>
      </c>
      <c r="G53" s="43">
        <v>148</v>
      </c>
      <c r="H53" s="7">
        <v>1238670</v>
      </c>
      <c r="I53" s="89">
        <f t="shared" si="0"/>
        <v>8369.391891891892</v>
      </c>
      <c r="J53" s="43">
        <v>12592</v>
      </c>
      <c r="K53" s="7">
        <v>1238670</v>
      </c>
      <c r="L53" s="44">
        <f t="shared" si="1"/>
        <v>98.36959974587039</v>
      </c>
      <c r="M53" s="63"/>
      <c r="N53" s="40">
        <v>20</v>
      </c>
      <c r="O53" s="43">
        <v>154</v>
      </c>
      <c r="P53" s="7">
        <v>1446723</v>
      </c>
      <c r="Q53" s="64">
        <f t="shared" si="2"/>
        <v>9394.305194805194</v>
      </c>
      <c r="R53" s="43">
        <v>13275</v>
      </c>
      <c r="S53" s="7">
        <v>1446723</v>
      </c>
      <c r="T53" s="55">
        <f t="shared" si="3"/>
        <v>108.98101694915255</v>
      </c>
      <c r="U53" s="51"/>
      <c r="V53" s="8"/>
      <c r="W53" s="8"/>
    </row>
    <row r="54" spans="1:23" s="4" customFormat="1" ht="27" customHeight="1">
      <c r="A54" s="20"/>
      <c r="B54" s="72" t="s">
        <v>25</v>
      </c>
      <c r="C54" s="73">
        <v>50</v>
      </c>
      <c r="D54" s="83" t="s">
        <v>97</v>
      </c>
      <c r="E54" s="29"/>
      <c r="F54" s="40">
        <v>20</v>
      </c>
      <c r="G54" s="43">
        <v>176</v>
      </c>
      <c r="H54" s="7">
        <v>1585888</v>
      </c>
      <c r="I54" s="89">
        <f t="shared" si="0"/>
        <v>9010.727272727272</v>
      </c>
      <c r="J54" s="43">
        <v>13376</v>
      </c>
      <c r="K54" s="7">
        <v>1585888</v>
      </c>
      <c r="L54" s="44">
        <f t="shared" si="1"/>
        <v>118.5622009569378</v>
      </c>
      <c r="M54" s="63"/>
      <c r="N54" s="40">
        <v>20</v>
      </c>
      <c r="O54" s="43">
        <v>210</v>
      </c>
      <c r="P54" s="7">
        <v>1391829</v>
      </c>
      <c r="Q54" s="64">
        <f t="shared" si="2"/>
        <v>6627.757142857143</v>
      </c>
      <c r="R54" s="43">
        <v>16800</v>
      </c>
      <c r="S54" s="7">
        <v>1391829</v>
      </c>
      <c r="T54" s="55">
        <f t="shared" si="3"/>
        <v>82.84696428571428</v>
      </c>
      <c r="U54" s="51"/>
      <c r="V54" s="8"/>
      <c r="W54" s="8"/>
    </row>
    <row r="55" spans="1:23" s="4" customFormat="1" ht="27" customHeight="1">
      <c r="A55" s="20"/>
      <c r="B55" s="72" t="s">
        <v>25</v>
      </c>
      <c r="C55" s="73">
        <v>51</v>
      </c>
      <c r="D55" s="83" t="s">
        <v>98</v>
      </c>
      <c r="E55" s="29"/>
      <c r="F55" s="40">
        <v>20</v>
      </c>
      <c r="G55" s="43">
        <v>136</v>
      </c>
      <c r="H55" s="7">
        <v>1768006</v>
      </c>
      <c r="I55" s="89">
        <f t="shared" si="0"/>
        <v>13000.04411764706</v>
      </c>
      <c r="J55" s="43">
        <v>11968</v>
      </c>
      <c r="K55" s="7">
        <v>1768006</v>
      </c>
      <c r="L55" s="44">
        <f t="shared" si="1"/>
        <v>147.72777406417111</v>
      </c>
      <c r="M55" s="63"/>
      <c r="N55" s="40">
        <v>20</v>
      </c>
      <c r="O55" s="43">
        <v>127</v>
      </c>
      <c r="P55" s="7">
        <v>2965302</v>
      </c>
      <c r="Q55" s="64">
        <f t="shared" si="2"/>
        <v>23348.834645669293</v>
      </c>
      <c r="R55" s="43">
        <v>11968</v>
      </c>
      <c r="S55" s="7">
        <v>2965302</v>
      </c>
      <c r="T55" s="55">
        <f t="shared" si="3"/>
        <v>247.7692179144385</v>
      </c>
      <c r="U55" s="51"/>
      <c r="V55" s="8"/>
      <c r="W55" s="8"/>
    </row>
    <row r="56" spans="1:23" s="4" customFormat="1" ht="27" customHeight="1">
      <c r="A56" s="20"/>
      <c r="B56" s="72" t="s">
        <v>25</v>
      </c>
      <c r="C56" s="73">
        <v>52</v>
      </c>
      <c r="D56" s="83" t="s">
        <v>74</v>
      </c>
      <c r="E56" s="29"/>
      <c r="F56" s="40">
        <v>25</v>
      </c>
      <c r="G56" s="43">
        <v>338</v>
      </c>
      <c r="H56" s="7">
        <v>3834100</v>
      </c>
      <c r="I56" s="89">
        <f t="shared" si="0"/>
        <v>11343.491124260356</v>
      </c>
      <c r="J56" s="43">
        <v>36570</v>
      </c>
      <c r="K56" s="7">
        <v>3834100</v>
      </c>
      <c r="L56" s="44">
        <f t="shared" si="1"/>
        <v>104.84276729559748</v>
      </c>
      <c r="M56" s="63"/>
      <c r="N56" s="40">
        <v>30</v>
      </c>
      <c r="O56" s="43">
        <v>347</v>
      </c>
      <c r="P56" s="7">
        <v>3854000</v>
      </c>
      <c r="Q56" s="64">
        <f t="shared" si="2"/>
        <v>11106.628242074928</v>
      </c>
      <c r="R56" s="43">
        <v>34700</v>
      </c>
      <c r="S56" s="7">
        <v>3854000</v>
      </c>
      <c r="T56" s="55">
        <f t="shared" si="3"/>
        <v>111.06628242074927</v>
      </c>
      <c r="U56" s="51"/>
      <c r="V56" s="8"/>
      <c r="W56" s="8"/>
    </row>
    <row r="57" spans="1:23" s="4" customFormat="1" ht="27" customHeight="1">
      <c r="A57" s="20"/>
      <c r="B57" s="72" t="s">
        <v>25</v>
      </c>
      <c r="C57" s="73">
        <v>53</v>
      </c>
      <c r="D57" s="83" t="s">
        <v>99</v>
      </c>
      <c r="E57" s="29"/>
      <c r="F57" s="40">
        <v>20</v>
      </c>
      <c r="G57" s="43">
        <v>199</v>
      </c>
      <c r="H57" s="7">
        <v>1622707</v>
      </c>
      <c r="I57" s="89">
        <f t="shared" si="0"/>
        <v>8154.306532663317</v>
      </c>
      <c r="J57" s="43">
        <v>13484</v>
      </c>
      <c r="K57" s="7">
        <v>1622707</v>
      </c>
      <c r="L57" s="44">
        <f t="shared" si="1"/>
        <v>120.34314743399585</v>
      </c>
      <c r="M57" s="63"/>
      <c r="N57" s="40">
        <v>20</v>
      </c>
      <c r="O57" s="43">
        <v>156</v>
      </c>
      <c r="P57" s="7">
        <v>2576965</v>
      </c>
      <c r="Q57" s="64">
        <f t="shared" si="2"/>
        <v>16519.00641025641</v>
      </c>
      <c r="R57" s="43">
        <v>12688</v>
      </c>
      <c r="S57" s="7">
        <v>2576965</v>
      </c>
      <c r="T57" s="55">
        <f t="shared" si="3"/>
        <v>203.10253783102144</v>
      </c>
      <c r="U57" s="51"/>
      <c r="V57" s="8"/>
      <c r="W57" s="8"/>
    </row>
    <row r="58" spans="1:23" s="4" customFormat="1" ht="27" customHeight="1">
      <c r="A58" s="20"/>
      <c r="B58" s="72" t="s">
        <v>25</v>
      </c>
      <c r="C58" s="73">
        <v>54</v>
      </c>
      <c r="D58" s="83" t="s">
        <v>100</v>
      </c>
      <c r="E58" s="29"/>
      <c r="F58" s="40">
        <v>14</v>
      </c>
      <c r="G58" s="43">
        <v>132</v>
      </c>
      <c r="H58" s="7">
        <v>556900</v>
      </c>
      <c r="I58" s="89">
        <f t="shared" si="0"/>
        <v>4218.939393939394</v>
      </c>
      <c r="J58" s="43">
        <v>9108</v>
      </c>
      <c r="K58" s="7">
        <v>556900</v>
      </c>
      <c r="L58" s="44">
        <f t="shared" si="1"/>
        <v>61.14404918752745</v>
      </c>
      <c r="M58" s="63"/>
      <c r="N58" s="40">
        <v>10</v>
      </c>
      <c r="O58" s="43">
        <v>130</v>
      </c>
      <c r="P58" s="7">
        <v>729800</v>
      </c>
      <c r="Q58" s="64">
        <f t="shared" si="2"/>
        <v>5613.846153846154</v>
      </c>
      <c r="R58" s="43">
        <v>8640</v>
      </c>
      <c r="S58" s="7">
        <v>729800</v>
      </c>
      <c r="T58" s="55">
        <f t="shared" si="3"/>
        <v>84.4675925925926</v>
      </c>
      <c r="U58" s="51"/>
      <c r="V58" s="8"/>
      <c r="W58" s="8"/>
    </row>
    <row r="59" spans="1:23" s="4" customFormat="1" ht="27" customHeight="1">
      <c r="A59" s="20"/>
      <c r="B59" s="72" t="s">
        <v>25</v>
      </c>
      <c r="C59" s="73">
        <v>55</v>
      </c>
      <c r="D59" s="83" t="s">
        <v>101</v>
      </c>
      <c r="E59" s="29"/>
      <c r="F59" s="40">
        <v>20</v>
      </c>
      <c r="G59" s="43">
        <v>263</v>
      </c>
      <c r="H59" s="7">
        <v>7531433</v>
      </c>
      <c r="I59" s="89">
        <f t="shared" si="0"/>
        <v>28636.627376425855</v>
      </c>
      <c r="J59" s="43">
        <v>27703.5</v>
      </c>
      <c r="K59" s="7">
        <v>7531433</v>
      </c>
      <c r="L59" s="44">
        <f t="shared" si="1"/>
        <v>271.85853772988975</v>
      </c>
      <c r="M59" s="63"/>
      <c r="N59" s="40">
        <v>20</v>
      </c>
      <c r="O59" s="43">
        <v>236</v>
      </c>
      <c r="P59" s="7">
        <v>8143620</v>
      </c>
      <c r="Q59" s="64">
        <f t="shared" si="2"/>
        <v>34506.86440677966</v>
      </c>
      <c r="R59" s="43">
        <v>26609</v>
      </c>
      <c r="S59" s="7">
        <v>8143620</v>
      </c>
      <c r="T59" s="55">
        <f t="shared" si="3"/>
        <v>306.04757788718103</v>
      </c>
      <c r="U59" s="51"/>
      <c r="V59" s="8"/>
      <c r="W59" s="8"/>
    </row>
    <row r="60" spans="1:23" s="4" customFormat="1" ht="27" customHeight="1">
      <c r="A60" s="20"/>
      <c r="B60" s="72" t="s">
        <v>25</v>
      </c>
      <c r="C60" s="73">
        <v>56</v>
      </c>
      <c r="D60" s="83" t="s">
        <v>102</v>
      </c>
      <c r="E60" s="29"/>
      <c r="F60" s="40">
        <v>14</v>
      </c>
      <c r="G60" s="43">
        <v>264</v>
      </c>
      <c r="H60" s="7">
        <v>1823687</v>
      </c>
      <c r="I60" s="89">
        <f t="shared" si="0"/>
        <v>6907.905303030303</v>
      </c>
      <c r="J60" s="43">
        <v>32010</v>
      </c>
      <c r="K60" s="7">
        <v>1823687</v>
      </c>
      <c r="L60" s="44">
        <f t="shared" si="1"/>
        <v>56.97241487035301</v>
      </c>
      <c r="M60" s="63"/>
      <c r="N60" s="40">
        <v>14</v>
      </c>
      <c r="O60" s="43">
        <v>247</v>
      </c>
      <c r="P60" s="7">
        <v>2403254</v>
      </c>
      <c r="Q60" s="64">
        <f t="shared" si="2"/>
        <v>9729.773279352226</v>
      </c>
      <c r="R60" s="43">
        <v>24082</v>
      </c>
      <c r="S60" s="7">
        <v>2403254</v>
      </c>
      <c r="T60" s="55">
        <f t="shared" si="3"/>
        <v>99.79461838717714</v>
      </c>
      <c r="U60" s="51"/>
      <c r="V60" s="8"/>
      <c r="W60" s="8"/>
    </row>
    <row r="61" spans="1:23" s="4" customFormat="1" ht="27" customHeight="1">
      <c r="A61" s="20"/>
      <c r="B61" s="72" t="s">
        <v>25</v>
      </c>
      <c r="C61" s="73">
        <v>57</v>
      </c>
      <c r="D61" s="83" t="s">
        <v>103</v>
      </c>
      <c r="E61" s="29"/>
      <c r="F61" s="40">
        <v>30</v>
      </c>
      <c r="G61" s="43">
        <v>324</v>
      </c>
      <c r="H61" s="7">
        <v>3078446</v>
      </c>
      <c r="I61" s="89">
        <f t="shared" si="0"/>
        <v>9501.376543209877</v>
      </c>
      <c r="J61" s="43">
        <v>32201</v>
      </c>
      <c r="K61" s="7">
        <v>3078446</v>
      </c>
      <c r="L61" s="44">
        <f t="shared" si="1"/>
        <v>95.60094407005994</v>
      </c>
      <c r="M61" s="63"/>
      <c r="N61" s="40">
        <v>30</v>
      </c>
      <c r="O61" s="43">
        <v>345</v>
      </c>
      <c r="P61" s="7">
        <v>2584385</v>
      </c>
      <c r="Q61" s="64">
        <f t="shared" si="2"/>
        <v>7490.971014492754</v>
      </c>
      <c r="R61" s="43">
        <v>33359.5</v>
      </c>
      <c r="S61" s="7">
        <v>2584385</v>
      </c>
      <c r="T61" s="55">
        <f t="shared" si="3"/>
        <v>77.47073547265397</v>
      </c>
      <c r="U61" s="51"/>
      <c r="V61" s="8"/>
      <c r="W61" s="8"/>
    </row>
    <row r="62" spans="1:23" s="4" customFormat="1" ht="27" customHeight="1">
      <c r="A62" s="20"/>
      <c r="B62" s="72" t="s">
        <v>25</v>
      </c>
      <c r="C62" s="73">
        <v>58</v>
      </c>
      <c r="D62" s="83" t="s">
        <v>104</v>
      </c>
      <c r="E62" s="29"/>
      <c r="F62" s="40">
        <v>20</v>
      </c>
      <c r="G62" s="43">
        <v>377</v>
      </c>
      <c r="H62" s="7">
        <v>4996231</v>
      </c>
      <c r="I62" s="89">
        <f t="shared" si="0"/>
        <v>13252.602122015915</v>
      </c>
      <c r="J62" s="43">
        <v>13496</v>
      </c>
      <c r="K62" s="7">
        <v>4996231</v>
      </c>
      <c r="L62" s="44">
        <f t="shared" si="1"/>
        <v>370.20087433313574</v>
      </c>
      <c r="M62" s="63"/>
      <c r="N62" s="40">
        <v>20</v>
      </c>
      <c r="O62" s="43">
        <v>359</v>
      </c>
      <c r="P62" s="7">
        <v>4636693</v>
      </c>
      <c r="Q62" s="64">
        <f t="shared" si="2"/>
        <v>12915.57938718663</v>
      </c>
      <c r="R62" s="43">
        <v>15425</v>
      </c>
      <c r="S62" s="7">
        <v>4636693</v>
      </c>
      <c r="T62" s="55">
        <f t="shared" si="3"/>
        <v>300.59598055105346</v>
      </c>
      <c r="U62" s="51"/>
      <c r="V62" s="8"/>
      <c r="W62" s="8"/>
    </row>
    <row r="63" spans="1:23" s="4" customFormat="1" ht="27" customHeight="1">
      <c r="A63" s="20"/>
      <c r="B63" s="72" t="s">
        <v>25</v>
      </c>
      <c r="C63" s="73">
        <v>59</v>
      </c>
      <c r="D63" s="83" t="s">
        <v>105</v>
      </c>
      <c r="E63" s="29"/>
      <c r="F63" s="40">
        <v>20</v>
      </c>
      <c r="G63" s="43">
        <v>298</v>
      </c>
      <c r="H63" s="7">
        <v>4834744</v>
      </c>
      <c r="I63" s="89">
        <f t="shared" si="0"/>
        <v>16223.973154362417</v>
      </c>
      <c r="J63" s="43">
        <v>22095</v>
      </c>
      <c r="K63" s="7">
        <v>4834744</v>
      </c>
      <c r="L63" s="44">
        <f t="shared" si="1"/>
        <v>218.81620276080562</v>
      </c>
      <c r="M63" s="63"/>
      <c r="N63" s="40">
        <v>20</v>
      </c>
      <c r="O63" s="43">
        <v>292</v>
      </c>
      <c r="P63" s="7">
        <v>4603326</v>
      </c>
      <c r="Q63" s="64">
        <f t="shared" si="2"/>
        <v>15764.815068493152</v>
      </c>
      <c r="R63" s="43">
        <v>20138</v>
      </c>
      <c r="S63" s="7">
        <v>4603326</v>
      </c>
      <c r="T63" s="55">
        <f t="shared" si="3"/>
        <v>228.58903565398748</v>
      </c>
      <c r="U63" s="51"/>
      <c r="V63" s="8"/>
      <c r="W63" s="8"/>
    </row>
    <row r="64" spans="1:23" s="4" customFormat="1" ht="27" customHeight="1">
      <c r="A64" s="20"/>
      <c r="B64" s="72" t="s">
        <v>25</v>
      </c>
      <c r="C64" s="73">
        <v>60</v>
      </c>
      <c r="D64" s="83" t="s">
        <v>106</v>
      </c>
      <c r="E64" s="29"/>
      <c r="F64" s="40">
        <v>20</v>
      </c>
      <c r="G64" s="43">
        <v>125</v>
      </c>
      <c r="H64" s="7">
        <v>2750214</v>
      </c>
      <c r="I64" s="89">
        <f t="shared" si="0"/>
        <v>22001.712</v>
      </c>
      <c r="J64" s="43">
        <v>7054</v>
      </c>
      <c r="K64" s="7">
        <v>2750214</v>
      </c>
      <c r="L64" s="44">
        <f t="shared" si="1"/>
        <v>389.8800680464984</v>
      </c>
      <c r="M64" s="63"/>
      <c r="N64" s="40">
        <v>20</v>
      </c>
      <c r="O64" s="43">
        <v>79</v>
      </c>
      <c r="P64" s="7">
        <v>2187819</v>
      </c>
      <c r="Q64" s="64">
        <f t="shared" si="2"/>
        <v>27693.91139240506</v>
      </c>
      <c r="R64" s="43">
        <v>5500</v>
      </c>
      <c r="S64" s="7">
        <v>2187819</v>
      </c>
      <c r="T64" s="55">
        <f t="shared" si="3"/>
        <v>397.78527272727274</v>
      </c>
      <c r="U64" s="51"/>
      <c r="V64" s="91" t="s">
        <v>266</v>
      </c>
      <c r="W64" s="8"/>
    </row>
    <row r="65" spans="1:23" s="4" customFormat="1" ht="27" customHeight="1">
      <c r="A65" s="20"/>
      <c r="B65" s="72" t="s">
        <v>25</v>
      </c>
      <c r="C65" s="73">
        <v>61</v>
      </c>
      <c r="D65" s="83" t="s">
        <v>107</v>
      </c>
      <c r="E65" s="29"/>
      <c r="F65" s="40">
        <v>30</v>
      </c>
      <c r="G65" s="43">
        <v>269</v>
      </c>
      <c r="H65" s="7">
        <v>1389000</v>
      </c>
      <c r="I65" s="89">
        <f t="shared" si="0"/>
        <v>5163.5687732342</v>
      </c>
      <c r="J65" s="43">
        <v>11942</v>
      </c>
      <c r="K65" s="7">
        <v>1389000</v>
      </c>
      <c r="L65" s="44">
        <f t="shared" si="1"/>
        <v>116.31217551498911</v>
      </c>
      <c r="M65" s="63"/>
      <c r="N65" s="40">
        <v>30</v>
      </c>
      <c r="O65" s="43">
        <v>314</v>
      </c>
      <c r="P65" s="7">
        <v>1647750</v>
      </c>
      <c r="Q65" s="64">
        <f t="shared" si="2"/>
        <v>5247.611464968153</v>
      </c>
      <c r="R65" s="43">
        <v>16597</v>
      </c>
      <c r="S65" s="7">
        <v>1647750</v>
      </c>
      <c r="T65" s="55">
        <f t="shared" si="3"/>
        <v>99.27999035970356</v>
      </c>
      <c r="U65" s="51"/>
      <c r="V65" s="8"/>
      <c r="W65" s="8"/>
    </row>
    <row r="66" spans="1:23" s="4" customFormat="1" ht="27" customHeight="1">
      <c r="A66" s="20"/>
      <c r="B66" s="72" t="s">
        <v>25</v>
      </c>
      <c r="C66" s="73">
        <v>62</v>
      </c>
      <c r="D66" s="84" t="s">
        <v>108</v>
      </c>
      <c r="E66" s="29"/>
      <c r="F66" s="40">
        <v>50</v>
      </c>
      <c r="G66" s="43">
        <v>656</v>
      </c>
      <c r="H66" s="7">
        <v>3900534</v>
      </c>
      <c r="I66" s="89">
        <f t="shared" si="0"/>
        <v>5945.9359756097565</v>
      </c>
      <c r="J66" s="43">
        <v>43849</v>
      </c>
      <c r="K66" s="7">
        <v>3900534</v>
      </c>
      <c r="L66" s="44">
        <f t="shared" si="1"/>
        <v>88.95377317612716</v>
      </c>
      <c r="M66" s="63"/>
      <c r="N66" s="40">
        <v>20</v>
      </c>
      <c r="O66" s="43">
        <v>218</v>
      </c>
      <c r="P66" s="7">
        <v>806151</v>
      </c>
      <c r="Q66" s="64">
        <f t="shared" si="2"/>
        <v>3697.940366972477</v>
      </c>
      <c r="R66" s="43">
        <v>12049</v>
      </c>
      <c r="S66" s="7">
        <v>806151</v>
      </c>
      <c r="T66" s="55">
        <f t="shared" si="3"/>
        <v>66.90605029463026</v>
      </c>
      <c r="U66" s="51"/>
      <c r="V66" s="8"/>
      <c r="W66" s="8"/>
    </row>
    <row r="67" spans="1:23" s="4" customFormat="1" ht="27" customHeight="1">
      <c r="A67" s="20"/>
      <c r="B67" s="72" t="s">
        <v>25</v>
      </c>
      <c r="C67" s="73">
        <v>63</v>
      </c>
      <c r="D67" s="83" t="s">
        <v>109</v>
      </c>
      <c r="E67" s="29"/>
      <c r="F67" s="40">
        <v>20</v>
      </c>
      <c r="G67" s="43">
        <v>182</v>
      </c>
      <c r="H67" s="7">
        <v>3076300</v>
      </c>
      <c r="I67" s="89">
        <f t="shared" si="0"/>
        <v>16902.747252747253</v>
      </c>
      <c r="J67" s="43">
        <v>21574</v>
      </c>
      <c r="K67" s="7">
        <v>3076300</v>
      </c>
      <c r="L67" s="44">
        <f t="shared" si="1"/>
        <v>142.59293594141096</v>
      </c>
      <c r="M67" s="63"/>
      <c r="N67" s="40">
        <v>20</v>
      </c>
      <c r="O67" s="43">
        <v>205</v>
      </c>
      <c r="P67" s="7">
        <v>3521533</v>
      </c>
      <c r="Q67" s="64">
        <f t="shared" si="2"/>
        <v>17178.20975609756</v>
      </c>
      <c r="R67" s="43">
        <v>23442</v>
      </c>
      <c r="S67" s="7">
        <v>3521533</v>
      </c>
      <c r="T67" s="55">
        <f t="shared" si="3"/>
        <v>150.22323180615987</v>
      </c>
      <c r="U67" s="51"/>
      <c r="V67" s="8"/>
      <c r="W67" s="8"/>
    </row>
    <row r="68" spans="1:23" s="4" customFormat="1" ht="27" customHeight="1">
      <c r="A68" s="20"/>
      <c r="B68" s="72" t="s">
        <v>25</v>
      </c>
      <c r="C68" s="73">
        <v>64</v>
      </c>
      <c r="D68" s="83" t="s">
        <v>110</v>
      </c>
      <c r="E68" s="29"/>
      <c r="F68" s="40">
        <v>30</v>
      </c>
      <c r="G68" s="43">
        <v>201</v>
      </c>
      <c r="H68" s="7">
        <v>3810630</v>
      </c>
      <c r="I68" s="89">
        <f t="shared" si="0"/>
        <v>18958.358208955226</v>
      </c>
      <c r="J68" s="43">
        <v>16060</v>
      </c>
      <c r="K68" s="7">
        <v>3810630</v>
      </c>
      <c r="L68" s="44">
        <f t="shared" si="1"/>
        <v>237.27459526774595</v>
      </c>
      <c r="M68" s="63"/>
      <c r="N68" s="40">
        <v>30</v>
      </c>
      <c r="O68" s="43">
        <v>204</v>
      </c>
      <c r="P68" s="7">
        <v>4060610</v>
      </c>
      <c r="Q68" s="64">
        <f t="shared" si="2"/>
        <v>19904.950980392157</v>
      </c>
      <c r="R68" s="43">
        <v>14652</v>
      </c>
      <c r="S68" s="7">
        <v>4060610</v>
      </c>
      <c r="T68" s="55">
        <f t="shared" si="3"/>
        <v>277.13690963690965</v>
      </c>
      <c r="U68" s="51"/>
      <c r="V68" s="8"/>
      <c r="W68" s="8"/>
    </row>
    <row r="69" spans="1:23" s="4" customFormat="1" ht="27" customHeight="1">
      <c r="A69" s="20"/>
      <c r="B69" s="72" t="s">
        <v>25</v>
      </c>
      <c r="C69" s="73">
        <v>65</v>
      </c>
      <c r="D69" s="83" t="s">
        <v>111</v>
      </c>
      <c r="E69" s="29"/>
      <c r="F69" s="40">
        <v>10</v>
      </c>
      <c r="G69" s="43">
        <v>97</v>
      </c>
      <c r="H69" s="7">
        <v>842885</v>
      </c>
      <c r="I69" s="89">
        <f aca="true" t="shared" si="4" ref="I69:I132">IF(AND(G69&gt;0,H69&gt;0),H69/G69,0)</f>
        <v>8689.536082474227</v>
      </c>
      <c r="J69" s="43">
        <v>7596</v>
      </c>
      <c r="K69" s="7">
        <v>842885</v>
      </c>
      <c r="L69" s="44">
        <f aca="true" t="shared" si="5" ref="L69:L132">IF(AND(J69&gt;0,K69&gt;0),K69/J69,0)</f>
        <v>110.96432332806741</v>
      </c>
      <c r="M69" s="63"/>
      <c r="N69" s="40">
        <v>10</v>
      </c>
      <c r="O69" s="43">
        <v>92</v>
      </c>
      <c r="P69" s="7">
        <v>1038283</v>
      </c>
      <c r="Q69" s="64">
        <f aca="true" t="shared" si="6" ref="Q69:Q132">IF(AND(O69&gt;0,P69&gt;0),P69/O69,0)</f>
        <v>11285.684782608696</v>
      </c>
      <c r="R69" s="43">
        <v>7584</v>
      </c>
      <c r="S69" s="7">
        <v>1038283</v>
      </c>
      <c r="T69" s="55">
        <f aca="true" t="shared" si="7" ref="T69:T132">IF(AND(R69&gt;0,S69&gt;0),S69/R69,0)</f>
        <v>136.90440400843883</v>
      </c>
      <c r="U69" s="51"/>
      <c r="V69" s="8"/>
      <c r="W69" s="8"/>
    </row>
    <row r="70" spans="1:23" s="4" customFormat="1" ht="27" customHeight="1">
      <c r="A70" s="20"/>
      <c r="B70" s="72" t="s">
        <v>25</v>
      </c>
      <c r="C70" s="73">
        <v>66</v>
      </c>
      <c r="D70" s="83" t="s">
        <v>112</v>
      </c>
      <c r="E70" s="29"/>
      <c r="F70" s="40">
        <v>15</v>
      </c>
      <c r="G70" s="43">
        <v>144</v>
      </c>
      <c r="H70" s="7">
        <v>1309000</v>
      </c>
      <c r="I70" s="89">
        <f t="shared" si="4"/>
        <v>9090.277777777777</v>
      </c>
      <c r="J70" s="43">
        <v>13801.5</v>
      </c>
      <c r="K70" s="7">
        <v>1309000</v>
      </c>
      <c r="L70" s="44">
        <f t="shared" si="5"/>
        <v>94.84476325037133</v>
      </c>
      <c r="M70" s="63"/>
      <c r="N70" s="40">
        <v>25</v>
      </c>
      <c r="O70" s="43">
        <v>132</v>
      </c>
      <c r="P70" s="7">
        <v>1235000</v>
      </c>
      <c r="Q70" s="64">
        <f t="shared" si="6"/>
        <v>9356.060606060606</v>
      </c>
      <c r="R70" s="43">
        <v>18480</v>
      </c>
      <c r="S70" s="7">
        <v>1235000</v>
      </c>
      <c r="T70" s="55">
        <f t="shared" si="7"/>
        <v>66.82900432900433</v>
      </c>
      <c r="U70" s="51"/>
      <c r="V70" s="8"/>
      <c r="W70" s="8"/>
    </row>
    <row r="71" spans="1:23" s="4" customFormat="1" ht="27" customHeight="1">
      <c r="A71" s="20"/>
      <c r="B71" s="72" t="s">
        <v>25</v>
      </c>
      <c r="C71" s="73">
        <v>67</v>
      </c>
      <c r="D71" s="83" t="s">
        <v>113</v>
      </c>
      <c r="E71" s="29"/>
      <c r="F71" s="40">
        <v>80</v>
      </c>
      <c r="G71" s="43">
        <v>925</v>
      </c>
      <c r="H71" s="7">
        <v>14466423</v>
      </c>
      <c r="I71" s="89">
        <f t="shared" si="4"/>
        <v>15639.376216216217</v>
      </c>
      <c r="J71" s="43">
        <v>98468</v>
      </c>
      <c r="K71" s="7">
        <v>14466423</v>
      </c>
      <c r="L71" s="44">
        <f t="shared" si="5"/>
        <v>146.91496729902101</v>
      </c>
      <c r="M71" s="63"/>
      <c r="N71" s="40">
        <v>80</v>
      </c>
      <c r="O71" s="43">
        <v>940</v>
      </c>
      <c r="P71" s="7">
        <v>14335561</v>
      </c>
      <c r="Q71" s="64">
        <f t="shared" si="6"/>
        <v>15250.596808510638</v>
      </c>
      <c r="R71" s="43">
        <v>81571</v>
      </c>
      <c r="S71" s="7">
        <v>14335561</v>
      </c>
      <c r="T71" s="55">
        <f t="shared" si="7"/>
        <v>175.74335241691287</v>
      </c>
      <c r="U71" s="51"/>
      <c r="V71" s="8"/>
      <c r="W71" s="8"/>
    </row>
    <row r="72" spans="1:23" s="4" customFormat="1" ht="27" customHeight="1">
      <c r="A72" s="20"/>
      <c r="B72" s="72" t="s">
        <v>25</v>
      </c>
      <c r="C72" s="73">
        <v>68</v>
      </c>
      <c r="D72" s="83" t="s">
        <v>114</v>
      </c>
      <c r="E72" s="29"/>
      <c r="F72" s="40">
        <v>50</v>
      </c>
      <c r="G72" s="43">
        <v>628</v>
      </c>
      <c r="H72" s="7">
        <v>13255416</v>
      </c>
      <c r="I72" s="89">
        <f t="shared" si="4"/>
        <v>21107.350318471337</v>
      </c>
      <c r="J72" s="43">
        <v>71110</v>
      </c>
      <c r="K72" s="7">
        <v>13255416</v>
      </c>
      <c r="L72" s="44">
        <f t="shared" si="5"/>
        <v>186.40720011250176</v>
      </c>
      <c r="M72" s="63"/>
      <c r="N72" s="40"/>
      <c r="O72" s="43"/>
      <c r="P72" s="7"/>
      <c r="Q72" s="64">
        <f t="shared" si="6"/>
        <v>0</v>
      </c>
      <c r="R72" s="43"/>
      <c r="S72" s="7"/>
      <c r="T72" s="55">
        <f t="shared" si="7"/>
        <v>0</v>
      </c>
      <c r="U72" s="51"/>
      <c r="V72" s="91" t="s">
        <v>236</v>
      </c>
      <c r="W72" s="8"/>
    </row>
    <row r="73" spans="1:23" s="4" customFormat="1" ht="27" customHeight="1">
      <c r="A73" s="20"/>
      <c r="B73" s="72" t="s">
        <v>25</v>
      </c>
      <c r="C73" s="73">
        <v>69</v>
      </c>
      <c r="D73" s="83" t="s">
        <v>115</v>
      </c>
      <c r="E73" s="29"/>
      <c r="F73" s="40">
        <v>40</v>
      </c>
      <c r="G73" s="66">
        <v>560</v>
      </c>
      <c r="H73" s="67">
        <v>6470680</v>
      </c>
      <c r="I73" s="89">
        <f t="shared" si="4"/>
        <v>11554.785714285714</v>
      </c>
      <c r="J73" s="66">
        <v>17486</v>
      </c>
      <c r="K73" s="67">
        <v>6470680</v>
      </c>
      <c r="L73" s="68">
        <f t="shared" si="5"/>
        <v>370.0491822029052</v>
      </c>
      <c r="M73" s="63"/>
      <c r="N73" s="40">
        <v>40</v>
      </c>
      <c r="O73" s="66">
        <v>575</v>
      </c>
      <c r="P73" s="67">
        <v>7052395</v>
      </c>
      <c r="Q73" s="64">
        <f t="shared" si="6"/>
        <v>12265.034782608696</v>
      </c>
      <c r="R73" s="66">
        <v>17272</v>
      </c>
      <c r="S73" s="67">
        <v>7052395</v>
      </c>
      <c r="T73" s="55">
        <f t="shared" si="7"/>
        <v>408.31374478925426</v>
      </c>
      <c r="U73" s="51"/>
      <c r="V73" s="8"/>
      <c r="W73" s="8"/>
    </row>
    <row r="74" spans="1:23" s="4" customFormat="1" ht="27" customHeight="1">
      <c r="A74" s="20"/>
      <c r="B74" s="72" t="s">
        <v>25</v>
      </c>
      <c r="C74" s="73">
        <v>70</v>
      </c>
      <c r="D74" s="83" t="s">
        <v>116</v>
      </c>
      <c r="E74" s="29"/>
      <c r="F74" s="40">
        <v>20</v>
      </c>
      <c r="G74" s="66">
        <v>295</v>
      </c>
      <c r="H74" s="67">
        <v>2160482</v>
      </c>
      <c r="I74" s="89">
        <f t="shared" si="4"/>
        <v>7323.66779661017</v>
      </c>
      <c r="J74" s="66">
        <v>17493</v>
      </c>
      <c r="K74" s="67">
        <v>2160482</v>
      </c>
      <c r="L74" s="68">
        <f t="shared" si="5"/>
        <v>123.50551649231122</v>
      </c>
      <c r="M74" s="63"/>
      <c r="N74" s="40">
        <v>20</v>
      </c>
      <c r="O74" s="66">
        <v>301</v>
      </c>
      <c r="P74" s="67">
        <v>2970432</v>
      </c>
      <c r="Q74" s="64">
        <f t="shared" si="6"/>
        <v>9868.54485049834</v>
      </c>
      <c r="R74" s="66">
        <v>18237.719999999998</v>
      </c>
      <c r="S74" s="67">
        <v>2970432</v>
      </c>
      <c r="T74" s="55">
        <f t="shared" si="7"/>
        <v>162.87299070278524</v>
      </c>
      <c r="U74" s="51"/>
      <c r="V74" s="8"/>
      <c r="W74" s="8"/>
    </row>
    <row r="75" spans="1:23" s="4" customFormat="1" ht="27" customHeight="1">
      <c r="A75" s="20"/>
      <c r="B75" s="72" t="s">
        <v>25</v>
      </c>
      <c r="C75" s="73">
        <v>71</v>
      </c>
      <c r="D75" s="83" t="s">
        <v>117</v>
      </c>
      <c r="E75" s="29"/>
      <c r="F75" s="40">
        <v>34</v>
      </c>
      <c r="G75" s="66">
        <v>458</v>
      </c>
      <c r="H75" s="67">
        <v>6323830</v>
      </c>
      <c r="I75" s="89">
        <f t="shared" si="4"/>
        <v>13807.489082969432</v>
      </c>
      <c r="J75" s="66">
        <v>37393</v>
      </c>
      <c r="K75" s="67">
        <v>6323830</v>
      </c>
      <c r="L75" s="68">
        <f t="shared" si="5"/>
        <v>169.1180167411013</v>
      </c>
      <c r="M75" s="63"/>
      <c r="N75" s="40">
        <v>24</v>
      </c>
      <c r="O75" s="66">
        <v>337</v>
      </c>
      <c r="P75" s="67">
        <v>3576000</v>
      </c>
      <c r="Q75" s="64">
        <f t="shared" si="6"/>
        <v>10611.27596439169</v>
      </c>
      <c r="R75" s="66">
        <v>25723</v>
      </c>
      <c r="S75" s="67">
        <v>3576000</v>
      </c>
      <c r="T75" s="55">
        <f t="shared" si="7"/>
        <v>139.01955448431366</v>
      </c>
      <c r="U75" s="51"/>
      <c r="V75" s="8"/>
      <c r="W75" s="8"/>
    </row>
    <row r="76" spans="1:23" s="4" customFormat="1" ht="27" customHeight="1">
      <c r="A76" s="20"/>
      <c r="B76" s="72" t="s">
        <v>25</v>
      </c>
      <c r="C76" s="73">
        <v>72</v>
      </c>
      <c r="D76" s="83" t="s">
        <v>118</v>
      </c>
      <c r="E76" s="29"/>
      <c r="F76" s="40">
        <v>25</v>
      </c>
      <c r="G76" s="66">
        <v>434</v>
      </c>
      <c r="H76" s="67">
        <v>4661571</v>
      </c>
      <c r="I76" s="89">
        <f t="shared" si="4"/>
        <v>10740.947004608295</v>
      </c>
      <c r="J76" s="66">
        <v>29039</v>
      </c>
      <c r="K76" s="67">
        <v>4661571</v>
      </c>
      <c r="L76" s="68">
        <f t="shared" si="5"/>
        <v>160.52794517717552</v>
      </c>
      <c r="M76" s="63"/>
      <c r="N76" s="40">
        <v>25</v>
      </c>
      <c r="O76" s="66">
        <v>480</v>
      </c>
      <c r="P76" s="67">
        <v>4893653</v>
      </c>
      <c r="Q76" s="64">
        <f t="shared" si="6"/>
        <v>10195.110416666666</v>
      </c>
      <c r="R76" s="66">
        <v>29314.25</v>
      </c>
      <c r="S76" s="67">
        <v>4893653</v>
      </c>
      <c r="T76" s="55">
        <f t="shared" si="7"/>
        <v>166.9376838909404</v>
      </c>
      <c r="U76" s="51"/>
      <c r="V76" s="8"/>
      <c r="W76" s="8"/>
    </row>
    <row r="77" spans="1:23" s="4" customFormat="1" ht="27" customHeight="1">
      <c r="A77" s="20"/>
      <c r="B77" s="72" t="s">
        <v>25</v>
      </c>
      <c r="C77" s="73">
        <v>73</v>
      </c>
      <c r="D77" s="83" t="s">
        <v>119</v>
      </c>
      <c r="E77" s="29"/>
      <c r="F77" s="40">
        <v>35</v>
      </c>
      <c r="G77" s="66">
        <v>431</v>
      </c>
      <c r="H77" s="67">
        <v>3724955</v>
      </c>
      <c r="I77" s="89">
        <f t="shared" si="4"/>
        <v>8642.587006960557</v>
      </c>
      <c r="J77" s="66">
        <v>46845</v>
      </c>
      <c r="K77" s="67">
        <v>3724955</v>
      </c>
      <c r="L77" s="68">
        <f t="shared" si="5"/>
        <v>79.51659728893158</v>
      </c>
      <c r="M77" s="63"/>
      <c r="N77" s="40">
        <v>35</v>
      </c>
      <c r="O77" s="66">
        <v>408</v>
      </c>
      <c r="P77" s="67">
        <v>4115964</v>
      </c>
      <c r="Q77" s="64">
        <f t="shared" si="6"/>
        <v>10088.14705882353</v>
      </c>
      <c r="R77" s="66">
        <v>37317</v>
      </c>
      <c r="S77" s="67">
        <v>4115964</v>
      </c>
      <c r="T77" s="55">
        <f t="shared" si="7"/>
        <v>110.29729077900153</v>
      </c>
      <c r="U77" s="51"/>
      <c r="V77" s="8"/>
      <c r="W77" s="8"/>
    </row>
    <row r="78" spans="1:23" s="4" customFormat="1" ht="27" customHeight="1">
      <c r="A78" s="20"/>
      <c r="B78" s="72" t="s">
        <v>25</v>
      </c>
      <c r="C78" s="73">
        <v>74</v>
      </c>
      <c r="D78" s="83" t="s">
        <v>120</v>
      </c>
      <c r="E78" s="29"/>
      <c r="F78" s="40">
        <v>24</v>
      </c>
      <c r="G78" s="66">
        <v>270</v>
      </c>
      <c r="H78" s="67">
        <v>11359402</v>
      </c>
      <c r="I78" s="89">
        <f t="shared" si="4"/>
        <v>42071.85925925926</v>
      </c>
      <c r="J78" s="66">
        <v>33866</v>
      </c>
      <c r="K78" s="67">
        <v>11359402</v>
      </c>
      <c r="L78" s="68">
        <f t="shared" si="5"/>
        <v>335.4220161814209</v>
      </c>
      <c r="M78" s="63"/>
      <c r="N78" s="40">
        <v>24</v>
      </c>
      <c r="O78" s="66">
        <v>272</v>
      </c>
      <c r="P78" s="67">
        <v>11504240</v>
      </c>
      <c r="Q78" s="64">
        <f t="shared" si="6"/>
        <v>42295</v>
      </c>
      <c r="R78" s="66">
        <v>33006</v>
      </c>
      <c r="S78" s="67">
        <v>11504240</v>
      </c>
      <c r="T78" s="55">
        <f t="shared" si="7"/>
        <v>348.54996061322186</v>
      </c>
      <c r="U78" s="51"/>
      <c r="V78" s="8"/>
      <c r="W78" s="8"/>
    </row>
    <row r="79" spans="1:23" s="4" customFormat="1" ht="27" customHeight="1">
      <c r="A79" s="20"/>
      <c r="B79" s="72" t="s">
        <v>25</v>
      </c>
      <c r="C79" s="73">
        <v>75</v>
      </c>
      <c r="D79" s="83" t="s">
        <v>121</v>
      </c>
      <c r="E79" s="29"/>
      <c r="F79" s="40">
        <v>20</v>
      </c>
      <c r="G79" s="66">
        <v>274</v>
      </c>
      <c r="H79" s="67">
        <v>1141340</v>
      </c>
      <c r="I79" s="89">
        <f t="shared" si="4"/>
        <v>4165.474452554745</v>
      </c>
      <c r="J79" s="66">
        <v>18224</v>
      </c>
      <c r="K79" s="67">
        <v>1141340</v>
      </c>
      <c r="L79" s="68">
        <f t="shared" si="5"/>
        <v>62.6284021071115</v>
      </c>
      <c r="M79" s="63"/>
      <c r="N79" s="40">
        <v>20</v>
      </c>
      <c r="O79" s="66">
        <v>300</v>
      </c>
      <c r="P79" s="67">
        <v>1574049</v>
      </c>
      <c r="Q79" s="64">
        <f t="shared" si="6"/>
        <v>5246.83</v>
      </c>
      <c r="R79" s="66">
        <v>19886</v>
      </c>
      <c r="S79" s="67">
        <v>1574049</v>
      </c>
      <c r="T79" s="55">
        <f t="shared" si="7"/>
        <v>79.1536256662979</v>
      </c>
      <c r="U79" s="51"/>
      <c r="V79" s="8"/>
      <c r="W79" s="8"/>
    </row>
    <row r="80" spans="1:23" s="4" customFormat="1" ht="27" customHeight="1">
      <c r="A80" s="20"/>
      <c r="B80" s="72" t="s">
        <v>25</v>
      </c>
      <c r="C80" s="73">
        <v>76</v>
      </c>
      <c r="D80" s="83" t="s">
        <v>122</v>
      </c>
      <c r="E80" s="29"/>
      <c r="F80" s="40">
        <v>20</v>
      </c>
      <c r="G80" s="66">
        <v>205</v>
      </c>
      <c r="H80" s="67">
        <v>1596190</v>
      </c>
      <c r="I80" s="89">
        <f t="shared" si="4"/>
        <v>7786.292682926829</v>
      </c>
      <c r="J80" s="66">
        <v>14626</v>
      </c>
      <c r="K80" s="67">
        <v>1596190</v>
      </c>
      <c r="L80" s="68">
        <f t="shared" si="5"/>
        <v>109.133734445508</v>
      </c>
      <c r="M80" s="63"/>
      <c r="N80" s="40">
        <v>20</v>
      </c>
      <c r="O80" s="66">
        <v>209</v>
      </c>
      <c r="P80" s="67">
        <v>2251546</v>
      </c>
      <c r="Q80" s="64">
        <f t="shared" si="6"/>
        <v>10772.947368421053</v>
      </c>
      <c r="R80" s="66">
        <v>13412</v>
      </c>
      <c r="S80" s="67">
        <v>2251546</v>
      </c>
      <c r="T80" s="55">
        <f t="shared" si="7"/>
        <v>167.87548464062033</v>
      </c>
      <c r="U80" s="51"/>
      <c r="V80" s="8"/>
      <c r="W80" s="8"/>
    </row>
    <row r="81" spans="1:23" s="4" customFormat="1" ht="27" customHeight="1">
      <c r="A81" s="20"/>
      <c r="B81" s="72" t="s">
        <v>25</v>
      </c>
      <c r="C81" s="73">
        <v>77</v>
      </c>
      <c r="D81" s="83" t="s">
        <v>123</v>
      </c>
      <c r="E81" s="29"/>
      <c r="F81" s="40">
        <v>20</v>
      </c>
      <c r="G81" s="66">
        <v>236</v>
      </c>
      <c r="H81" s="67">
        <v>3092967</v>
      </c>
      <c r="I81" s="89">
        <f t="shared" si="4"/>
        <v>13105.792372881357</v>
      </c>
      <c r="J81" s="66">
        <v>9338</v>
      </c>
      <c r="K81" s="67">
        <v>3092967</v>
      </c>
      <c r="L81" s="68">
        <f t="shared" si="5"/>
        <v>331.22370957378456</v>
      </c>
      <c r="M81" s="63"/>
      <c r="N81" s="40">
        <v>20</v>
      </c>
      <c r="O81" s="66">
        <v>259</v>
      </c>
      <c r="P81" s="67">
        <v>4028796</v>
      </c>
      <c r="Q81" s="64">
        <f t="shared" si="6"/>
        <v>15555.196911196912</v>
      </c>
      <c r="R81" s="66">
        <v>11776.5</v>
      </c>
      <c r="S81" s="67">
        <v>4028796</v>
      </c>
      <c r="T81" s="55">
        <f t="shared" si="7"/>
        <v>342.1047000382117</v>
      </c>
      <c r="U81" s="51"/>
      <c r="V81" s="8"/>
      <c r="W81" s="8"/>
    </row>
    <row r="82" spans="1:23" s="4" customFormat="1" ht="27" customHeight="1">
      <c r="A82" s="20"/>
      <c r="B82" s="72" t="s">
        <v>25</v>
      </c>
      <c r="C82" s="73">
        <v>78</v>
      </c>
      <c r="D82" s="83" t="s">
        <v>124</v>
      </c>
      <c r="E82" s="29"/>
      <c r="F82" s="40">
        <v>12</v>
      </c>
      <c r="G82" s="66">
        <v>221</v>
      </c>
      <c r="H82" s="67">
        <v>1658308</v>
      </c>
      <c r="I82" s="89">
        <f t="shared" si="4"/>
        <v>7503.656108597285</v>
      </c>
      <c r="J82" s="66">
        <v>12538</v>
      </c>
      <c r="K82" s="67">
        <v>1658308</v>
      </c>
      <c r="L82" s="68">
        <f t="shared" si="5"/>
        <v>132.26256181209123</v>
      </c>
      <c r="M82" s="63"/>
      <c r="N82" s="40">
        <v>12</v>
      </c>
      <c r="O82" s="66">
        <v>217</v>
      </c>
      <c r="P82" s="67">
        <v>1411393</v>
      </c>
      <c r="Q82" s="64">
        <f t="shared" si="6"/>
        <v>6504.115207373272</v>
      </c>
      <c r="R82" s="66">
        <v>15220</v>
      </c>
      <c r="S82" s="67">
        <v>1411393</v>
      </c>
      <c r="T82" s="55">
        <f t="shared" si="7"/>
        <v>92.73278580814717</v>
      </c>
      <c r="U82" s="51"/>
      <c r="V82" s="8"/>
      <c r="W82" s="8"/>
    </row>
    <row r="83" spans="1:23" s="4" customFormat="1" ht="27" customHeight="1">
      <c r="A83" s="20"/>
      <c r="B83" s="72" t="s">
        <v>25</v>
      </c>
      <c r="C83" s="73">
        <v>79</v>
      </c>
      <c r="D83" s="84" t="s">
        <v>125</v>
      </c>
      <c r="E83" s="29"/>
      <c r="F83" s="40">
        <v>40</v>
      </c>
      <c r="G83" s="66">
        <v>612</v>
      </c>
      <c r="H83" s="67">
        <v>14903433</v>
      </c>
      <c r="I83" s="89">
        <f t="shared" si="4"/>
        <v>24352.014705882353</v>
      </c>
      <c r="J83" s="66">
        <v>66733</v>
      </c>
      <c r="K83" s="67">
        <v>14903433</v>
      </c>
      <c r="L83" s="68">
        <f t="shared" si="5"/>
        <v>223.32928236404777</v>
      </c>
      <c r="M83" s="63"/>
      <c r="N83" s="40">
        <v>60</v>
      </c>
      <c r="O83" s="66">
        <v>831</v>
      </c>
      <c r="P83" s="67">
        <v>14666128</v>
      </c>
      <c r="Q83" s="64">
        <f t="shared" si="6"/>
        <v>17648.770156438026</v>
      </c>
      <c r="R83" s="66">
        <v>92964</v>
      </c>
      <c r="S83" s="67">
        <v>14666128</v>
      </c>
      <c r="T83" s="55">
        <f t="shared" si="7"/>
        <v>157.76136999268533</v>
      </c>
      <c r="U83" s="51"/>
      <c r="V83" s="8"/>
      <c r="W83" s="8"/>
    </row>
    <row r="84" spans="1:23" s="4" customFormat="1" ht="27" customHeight="1">
      <c r="A84" s="20"/>
      <c r="B84" s="72" t="s">
        <v>25</v>
      </c>
      <c r="C84" s="73">
        <v>80</v>
      </c>
      <c r="D84" s="83" t="s">
        <v>126</v>
      </c>
      <c r="E84" s="29"/>
      <c r="F84" s="40">
        <v>20</v>
      </c>
      <c r="G84" s="66">
        <v>174</v>
      </c>
      <c r="H84" s="67">
        <v>3102500</v>
      </c>
      <c r="I84" s="89">
        <f t="shared" si="4"/>
        <v>17830.459770114943</v>
      </c>
      <c r="J84" s="66">
        <v>17324</v>
      </c>
      <c r="K84" s="67">
        <v>3102500</v>
      </c>
      <c r="L84" s="68">
        <f t="shared" si="5"/>
        <v>179.08681597783422</v>
      </c>
      <c r="M84" s="63"/>
      <c r="N84" s="40">
        <v>20</v>
      </c>
      <c r="O84" s="66">
        <v>283</v>
      </c>
      <c r="P84" s="67">
        <v>3755312</v>
      </c>
      <c r="Q84" s="64">
        <f t="shared" si="6"/>
        <v>13269.65371024735</v>
      </c>
      <c r="R84" s="66">
        <v>27234</v>
      </c>
      <c r="S84" s="67">
        <v>3755312</v>
      </c>
      <c r="T84" s="55">
        <f t="shared" si="7"/>
        <v>137.89057795402806</v>
      </c>
      <c r="U84" s="51"/>
      <c r="V84" s="8"/>
      <c r="W84" s="8"/>
    </row>
    <row r="85" spans="1:23" s="4" customFormat="1" ht="27" customHeight="1">
      <c r="A85" s="20"/>
      <c r="B85" s="72" t="s">
        <v>25</v>
      </c>
      <c r="C85" s="73">
        <v>81</v>
      </c>
      <c r="D85" s="83" t="s">
        <v>127</v>
      </c>
      <c r="E85" s="29"/>
      <c r="F85" s="40">
        <v>18</v>
      </c>
      <c r="G85" s="66">
        <v>228</v>
      </c>
      <c r="H85" s="67">
        <v>785997</v>
      </c>
      <c r="I85" s="89">
        <f t="shared" si="4"/>
        <v>3447.3552631578946</v>
      </c>
      <c r="J85" s="66">
        <v>32110</v>
      </c>
      <c r="K85" s="67">
        <v>785997</v>
      </c>
      <c r="L85" s="68">
        <f t="shared" si="5"/>
        <v>24.478262223606354</v>
      </c>
      <c r="M85" s="63"/>
      <c r="N85" s="40">
        <v>28</v>
      </c>
      <c r="O85" s="66">
        <v>287</v>
      </c>
      <c r="P85" s="67">
        <v>1093875</v>
      </c>
      <c r="Q85" s="64">
        <f t="shared" si="6"/>
        <v>3811.411149825784</v>
      </c>
      <c r="R85" s="66">
        <v>27861</v>
      </c>
      <c r="S85" s="67">
        <v>1093875</v>
      </c>
      <c r="T85" s="55">
        <f t="shared" si="7"/>
        <v>39.26187143318617</v>
      </c>
      <c r="U85" s="51"/>
      <c r="V85" s="8"/>
      <c r="W85" s="8"/>
    </row>
    <row r="86" spans="1:23" s="4" customFormat="1" ht="27" customHeight="1">
      <c r="A86" s="20"/>
      <c r="B86" s="72" t="s">
        <v>25</v>
      </c>
      <c r="C86" s="73">
        <v>82</v>
      </c>
      <c r="D86" s="83" t="s">
        <v>128</v>
      </c>
      <c r="E86" s="29"/>
      <c r="F86" s="40">
        <v>20</v>
      </c>
      <c r="G86" s="66">
        <v>230</v>
      </c>
      <c r="H86" s="67">
        <v>5758800</v>
      </c>
      <c r="I86" s="89">
        <f t="shared" si="4"/>
        <v>25038.260869565216</v>
      </c>
      <c r="J86" s="66">
        <v>23556</v>
      </c>
      <c r="K86" s="67">
        <v>5758800</v>
      </c>
      <c r="L86" s="68">
        <f t="shared" si="5"/>
        <v>244.4727457972491</v>
      </c>
      <c r="M86" s="63"/>
      <c r="N86" s="40">
        <v>20</v>
      </c>
      <c r="O86" s="66">
        <v>242</v>
      </c>
      <c r="P86" s="67">
        <v>5439364</v>
      </c>
      <c r="Q86" s="64">
        <f t="shared" si="6"/>
        <v>22476.710743801654</v>
      </c>
      <c r="R86" s="66">
        <v>22340</v>
      </c>
      <c r="S86" s="67">
        <v>5439364</v>
      </c>
      <c r="T86" s="55">
        <f t="shared" si="7"/>
        <v>243.48093106535362</v>
      </c>
      <c r="U86" s="51"/>
      <c r="V86" s="8"/>
      <c r="W86" s="8"/>
    </row>
    <row r="87" spans="1:23" s="4" customFormat="1" ht="27" customHeight="1">
      <c r="A87" s="20"/>
      <c r="B87" s="72" t="s">
        <v>25</v>
      </c>
      <c r="C87" s="73">
        <v>83</v>
      </c>
      <c r="D87" s="83" t="s">
        <v>129</v>
      </c>
      <c r="E87" s="29"/>
      <c r="F87" s="40">
        <v>15</v>
      </c>
      <c r="G87" s="66">
        <v>204</v>
      </c>
      <c r="H87" s="67">
        <v>6906100</v>
      </c>
      <c r="I87" s="89">
        <f t="shared" si="4"/>
        <v>33853.43137254902</v>
      </c>
      <c r="J87" s="66">
        <v>24684</v>
      </c>
      <c r="K87" s="67">
        <v>6906100</v>
      </c>
      <c r="L87" s="68">
        <f t="shared" si="5"/>
        <v>279.7804245665208</v>
      </c>
      <c r="M87" s="63"/>
      <c r="N87" s="40">
        <v>15</v>
      </c>
      <c r="O87" s="66">
        <v>192</v>
      </c>
      <c r="P87" s="67">
        <v>5007770</v>
      </c>
      <c r="Q87" s="64">
        <f t="shared" si="6"/>
        <v>26082.135416666668</v>
      </c>
      <c r="R87" s="66">
        <v>23040</v>
      </c>
      <c r="S87" s="67">
        <v>5007770</v>
      </c>
      <c r="T87" s="55">
        <f t="shared" si="7"/>
        <v>217.35112847222223</v>
      </c>
      <c r="U87" s="51"/>
      <c r="V87" s="8"/>
      <c r="W87" s="8"/>
    </row>
    <row r="88" spans="1:23" s="4" customFormat="1" ht="27" customHeight="1">
      <c r="A88" s="20"/>
      <c r="B88" s="72" t="s">
        <v>25</v>
      </c>
      <c r="C88" s="73">
        <v>84</v>
      </c>
      <c r="D88" s="83" t="s">
        <v>130</v>
      </c>
      <c r="E88" s="29"/>
      <c r="F88" s="40">
        <v>14</v>
      </c>
      <c r="G88" s="66">
        <v>245</v>
      </c>
      <c r="H88" s="67">
        <v>1039437</v>
      </c>
      <c r="I88" s="89">
        <f t="shared" si="4"/>
        <v>4242.6</v>
      </c>
      <c r="J88" s="66">
        <v>4027.3</v>
      </c>
      <c r="K88" s="67">
        <v>1039437</v>
      </c>
      <c r="L88" s="68">
        <f t="shared" si="5"/>
        <v>258.09773297246295</v>
      </c>
      <c r="M88" s="63"/>
      <c r="N88" s="40">
        <v>14</v>
      </c>
      <c r="O88" s="66">
        <v>122</v>
      </c>
      <c r="P88" s="67">
        <v>706400</v>
      </c>
      <c r="Q88" s="64">
        <f t="shared" si="6"/>
        <v>5790.163934426229</v>
      </c>
      <c r="R88" s="66">
        <v>3025</v>
      </c>
      <c r="S88" s="67">
        <v>706400</v>
      </c>
      <c r="T88" s="55">
        <f t="shared" si="7"/>
        <v>233.5206611570248</v>
      </c>
      <c r="U88" s="51"/>
      <c r="V88" s="8"/>
      <c r="W88" s="8"/>
    </row>
    <row r="89" spans="1:23" s="4" customFormat="1" ht="27" customHeight="1">
      <c r="A89" s="20"/>
      <c r="B89" s="72" t="s">
        <v>25</v>
      </c>
      <c r="C89" s="73">
        <v>85</v>
      </c>
      <c r="D89" s="83" t="s">
        <v>131</v>
      </c>
      <c r="E89" s="29"/>
      <c r="F89" s="40">
        <v>20</v>
      </c>
      <c r="G89" s="66">
        <v>241</v>
      </c>
      <c r="H89" s="67">
        <v>5351400</v>
      </c>
      <c r="I89" s="89">
        <f t="shared" si="4"/>
        <v>22204.979253112033</v>
      </c>
      <c r="J89" s="66">
        <v>28512</v>
      </c>
      <c r="K89" s="67">
        <v>5351400</v>
      </c>
      <c r="L89" s="68">
        <f t="shared" si="5"/>
        <v>187.68939393939394</v>
      </c>
      <c r="M89" s="63"/>
      <c r="N89" s="40">
        <v>20</v>
      </c>
      <c r="O89" s="66">
        <v>259</v>
      </c>
      <c r="P89" s="67">
        <v>5448680</v>
      </c>
      <c r="Q89" s="64">
        <f t="shared" si="6"/>
        <v>21037.374517374516</v>
      </c>
      <c r="R89" s="66">
        <v>32158</v>
      </c>
      <c r="S89" s="67">
        <v>5448680</v>
      </c>
      <c r="T89" s="55">
        <f t="shared" si="7"/>
        <v>169.43466633497107</v>
      </c>
      <c r="U89" s="51"/>
      <c r="V89" s="8"/>
      <c r="W89" s="8"/>
    </row>
    <row r="90" spans="1:23" s="4" customFormat="1" ht="27" customHeight="1">
      <c r="A90" s="20"/>
      <c r="B90" s="72" t="s">
        <v>25</v>
      </c>
      <c r="C90" s="73">
        <v>86</v>
      </c>
      <c r="D90" s="83" t="s">
        <v>132</v>
      </c>
      <c r="E90" s="29"/>
      <c r="F90" s="40">
        <v>10</v>
      </c>
      <c r="G90" s="66">
        <v>117</v>
      </c>
      <c r="H90" s="67">
        <v>1081223</v>
      </c>
      <c r="I90" s="89">
        <f t="shared" si="4"/>
        <v>9241.222222222223</v>
      </c>
      <c r="J90" s="66">
        <v>8765</v>
      </c>
      <c r="K90" s="67">
        <v>1081223</v>
      </c>
      <c r="L90" s="68">
        <f t="shared" si="5"/>
        <v>123.35687393040502</v>
      </c>
      <c r="M90" s="63"/>
      <c r="N90" s="40">
        <v>10</v>
      </c>
      <c r="O90" s="66">
        <v>148</v>
      </c>
      <c r="P90" s="67">
        <v>1385380</v>
      </c>
      <c r="Q90" s="64">
        <f t="shared" si="6"/>
        <v>9360.675675675675</v>
      </c>
      <c r="R90" s="66">
        <v>8880</v>
      </c>
      <c r="S90" s="67">
        <v>1385380</v>
      </c>
      <c r="T90" s="55">
        <f t="shared" si="7"/>
        <v>156.01126126126127</v>
      </c>
      <c r="U90" s="51"/>
      <c r="V90" s="8"/>
      <c r="W90" s="8"/>
    </row>
    <row r="91" spans="1:23" s="4" customFormat="1" ht="27" customHeight="1">
      <c r="A91" s="20"/>
      <c r="B91" s="72" t="s">
        <v>25</v>
      </c>
      <c r="C91" s="73">
        <v>87</v>
      </c>
      <c r="D91" s="83" t="s">
        <v>133</v>
      </c>
      <c r="E91" s="29"/>
      <c r="F91" s="40">
        <v>30</v>
      </c>
      <c r="G91" s="66">
        <v>342</v>
      </c>
      <c r="H91" s="67">
        <v>6371280</v>
      </c>
      <c r="I91" s="89">
        <f t="shared" si="4"/>
        <v>18629.473684210527</v>
      </c>
      <c r="J91" s="66">
        <v>34369</v>
      </c>
      <c r="K91" s="67">
        <v>6371280</v>
      </c>
      <c r="L91" s="68">
        <f t="shared" si="5"/>
        <v>185.37868427943786</v>
      </c>
      <c r="M91" s="63"/>
      <c r="N91" s="40">
        <v>36</v>
      </c>
      <c r="O91" s="66">
        <v>402</v>
      </c>
      <c r="P91" s="67">
        <v>6313005</v>
      </c>
      <c r="Q91" s="64">
        <f t="shared" si="6"/>
        <v>15703.992537313432</v>
      </c>
      <c r="R91" s="66">
        <v>40566</v>
      </c>
      <c r="S91" s="67">
        <v>6313005</v>
      </c>
      <c r="T91" s="55">
        <f t="shared" si="7"/>
        <v>155.6230587191244</v>
      </c>
      <c r="U91" s="51"/>
      <c r="V91" s="8"/>
      <c r="W91" s="8"/>
    </row>
    <row r="92" spans="1:23" s="4" customFormat="1" ht="27" customHeight="1">
      <c r="A92" s="20"/>
      <c r="B92" s="72" t="s">
        <v>25</v>
      </c>
      <c r="C92" s="73">
        <v>88</v>
      </c>
      <c r="D92" s="83" t="s">
        <v>134</v>
      </c>
      <c r="E92" s="29"/>
      <c r="F92" s="40">
        <v>10</v>
      </c>
      <c r="G92" s="66">
        <v>139</v>
      </c>
      <c r="H92" s="67">
        <v>5786269</v>
      </c>
      <c r="I92" s="89">
        <f t="shared" si="4"/>
        <v>41627.8345323741</v>
      </c>
      <c r="J92" s="66">
        <v>15540.5</v>
      </c>
      <c r="K92" s="67">
        <v>5786269</v>
      </c>
      <c r="L92" s="68">
        <f t="shared" si="5"/>
        <v>372.33480261252856</v>
      </c>
      <c r="M92" s="63"/>
      <c r="N92" s="40">
        <v>20</v>
      </c>
      <c r="O92" s="66">
        <v>146</v>
      </c>
      <c r="P92" s="67">
        <v>7706583</v>
      </c>
      <c r="Q92" s="64">
        <f t="shared" si="6"/>
        <v>52784.81506849315</v>
      </c>
      <c r="R92" s="66">
        <v>17701</v>
      </c>
      <c r="S92" s="67">
        <v>7706583</v>
      </c>
      <c r="T92" s="55">
        <f t="shared" si="7"/>
        <v>435.3755720015818</v>
      </c>
      <c r="U92" s="51"/>
      <c r="V92" s="8"/>
      <c r="W92" s="8"/>
    </row>
    <row r="93" spans="1:23" s="4" customFormat="1" ht="27" customHeight="1">
      <c r="A93" s="20"/>
      <c r="B93" s="72" t="s">
        <v>25</v>
      </c>
      <c r="C93" s="73">
        <v>89</v>
      </c>
      <c r="D93" s="85" t="s">
        <v>135</v>
      </c>
      <c r="E93" s="29"/>
      <c r="F93" s="40">
        <v>14</v>
      </c>
      <c r="G93" s="66">
        <v>142</v>
      </c>
      <c r="H93" s="67">
        <v>3265590</v>
      </c>
      <c r="I93" s="89">
        <f t="shared" si="4"/>
        <v>22997.11267605634</v>
      </c>
      <c r="J93" s="66">
        <v>11813.32</v>
      </c>
      <c r="K93" s="67">
        <v>3265590</v>
      </c>
      <c r="L93" s="68">
        <f t="shared" si="5"/>
        <v>276.43287407773596</v>
      </c>
      <c r="M93" s="63"/>
      <c r="N93" s="40">
        <v>16</v>
      </c>
      <c r="O93" s="66">
        <v>155</v>
      </c>
      <c r="P93" s="67">
        <v>4559615</v>
      </c>
      <c r="Q93" s="64">
        <f t="shared" si="6"/>
        <v>29416.870967741936</v>
      </c>
      <c r="R93" s="66">
        <v>15710</v>
      </c>
      <c r="S93" s="67">
        <v>4559615</v>
      </c>
      <c r="T93" s="55">
        <f t="shared" si="7"/>
        <v>290.23647358370465</v>
      </c>
      <c r="U93" s="51"/>
      <c r="V93" s="8"/>
      <c r="W93" s="8"/>
    </row>
    <row r="94" spans="1:23" s="4" customFormat="1" ht="27" customHeight="1">
      <c r="A94" s="20"/>
      <c r="B94" s="72" t="s">
        <v>25</v>
      </c>
      <c r="C94" s="73">
        <v>90</v>
      </c>
      <c r="D94" s="86" t="s">
        <v>136</v>
      </c>
      <c r="E94" s="29"/>
      <c r="F94" s="40">
        <v>20</v>
      </c>
      <c r="G94" s="66">
        <v>189</v>
      </c>
      <c r="H94" s="67">
        <v>1593353</v>
      </c>
      <c r="I94" s="89">
        <f t="shared" si="4"/>
        <v>8430.439153439154</v>
      </c>
      <c r="J94" s="66">
        <v>12720</v>
      </c>
      <c r="K94" s="67">
        <v>1593353</v>
      </c>
      <c r="L94" s="68">
        <f t="shared" si="5"/>
        <v>125.26360062893082</v>
      </c>
      <c r="M94" s="63"/>
      <c r="N94" s="40">
        <v>20</v>
      </c>
      <c r="O94" s="66">
        <v>190</v>
      </c>
      <c r="P94" s="67">
        <v>1510319</v>
      </c>
      <c r="Q94" s="64">
        <f t="shared" si="6"/>
        <v>7949.047368421053</v>
      </c>
      <c r="R94" s="66">
        <v>13572</v>
      </c>
      <c r="S94" s="67">
        <v>1510319</v>
      </c>
      <c r="T94" s="55">
        <f t="shared" si="7"/>
        <v>111.28197760094312</v>
      </c>
      <c r="U94" s="51"/>
      <c r="V94" s="8"/>
      <c r="W94" s="8"/>
    </row>
    <row r="95" spans="1:23" s="4" customFormat="1" ht="27" customHeight="1">
      <c r="A95" s="20"/>
      <c r="B95" s="72" t="s">
        <v>25</v>
      </c>
      <c r="C95" s="73">
        <v>91</v>
      </c>
      <c r="D95" s="86" t="s">
        <v>137</v>
      </c>
      <c r="E95" s="29"/>
      <c r="F95" s="40">
        <v>20</v>
      </c>
      <c r="G95" s="66">
        <v>477</v>
      </c>
      <c r="H95" s="67">
        <v>2994110</v>
      </c>
      <c r="I95" s="89">
        <f t="shared" si="4"/>
        <v>6276.960167714885</v>
      </c>
      <c r="J95" s="66">
        <v>12320</v>
      </c>
      <c r="K95" s="67">
        <v>2994110</v>
      </c>
      <c r="L95" s="68">
        <f t="shared" si="5"/>
        <v>243.0284090909091</v>
      </c>
      <c r="M95" s="63"/>
      <c r="N95" s="40">
        <v>20</v>
      </c>
      <c r="O95" s="66">
        <v>507</v>
      </c>
      <c r="P95" s="67">
        <v>3233850</v>
      </c>
      <c r="Q95" s="64">
        <f t="shared" si="6"/>
        <v>6378.402366863906</v>
      </c>
      <c r="R95" s="66">
        <v>13367</v>
      </c>
      <c r="S95" s="67">
        <v>3233850</v>
      </c>
      <c r="T95" s="55">
        <f t="shared" si="7"/>
        <v>241.9278820977033</v>
      </c>
      <c r="U95" s="51"/>
      <c r="V95" s="8"/>
      <c r="W95" s="8"/>
    </row>
    <row r="96" spans="1:23" s="4" customFormat="1" ht="27" customHeight="1">
      <c r="A96" s="20"/>
      <c r="B96" s="72" t="s">
        <v>25</v>
      </c>
      <c r="C96" s="73">
        <v>92</v>
      </c>
      <c r="D96" s="86" t="s">
        <v>138</v>
      </c>
      <c r="E96" s="29"/>
      <c r="F96" s="40">
        <v>20</v>
      </c>
      <c r="G96" s="66">
        <v>212</v>
      </c>
      <c r="H96" s="67">
        <v>2791144</v>
      </c>
      <c r="I96" s="89">
        <f t="shared" si="4"/>
        <v>13165.77358490566</v>
      </c>
      <c r="J96" s="66">
        <v>22263</v>
      </c>
      <c r="K96" s="67">
        <v>2791144</v>
      </c>
      <c r="L96" s="68">
        <f t="shared" si="5"/>
        <v>125.37142343799128</v>
      </c>
      <c r="M96" s="63"/>
      <c r="N96" s="40">
        <v>20</v>
      </c>
      <c r="O96" s="66">
        <v>213</v>
      </c>
      <c r="P96" s="67">
        <v>3251785</v>
      </c>
      <c r="Q96" s="64">
        <f t="shared" si="6"/>
        <v>15266.596244131455</v>
      </c>
      <c r="R96" s="66">
        <v>22032</v>
      </c>
      <c r="S96" s="67">
        <v>3251785</v>
      </c>
      <c r="T96" s="55">
        <f t="shared" si="7"/>
        <v>147.5937273057371</v>
      </c>
      <c r="U96" s="51"/>
      <c r="V96" s="8"/>
      <c r="W96" s="8"/>
    </row>
    <row r="97" spans="1:23" s="4" customFormat="1" ht="27" customHeight="1">
      <c r="A97" s="20"/>
      <c r="B97" s="72" t="s">
        <v>25</v>
      </c>
      <c r="C97" s="73">
        <v>93</v>
      </c>
      <c r="D97" s="86" t="s">
        <v>139</v>
      </c>
      <c r="E97" s="29"/>
      <c r="F97" s="40">
        <v>20</v>
      </c>
      <c r="G97" s="66">
        <v>237</v>
      </c>
      <c r="H97" s="67">
        <v>2714559</v>
      </c>
      <c r="I97" s="89">
        <f t="shared" si="4"/>
        <v>11453.835443037975</v>
      </c>
      <c r="J97" s="66">
        <v>14056</v>
      </c>
      <c r="K97" s="67">
        <v>2714559</v>
      </c>
      <c r="L97" s="68">
        <f t="shared" si="5"/>
        <v>193.12457313602732</v>
      </c>
      <c r="M97" s="63"/>
      <c r="N97" s="40">
        <v>14</v>
      </c>
      <c r="O97" s="66">
        <v>232</v>
      </c>
      <c r="P97" s="67">
        <v>2585372</v>
      </c>
      <c r="Q97" s="64">
        <f t="shared" si="6"/>
        <v>11143.844827586207</v>
      </c>
      <c r="R97" s="66">
        <v>24244</v>
      </c>
      <c r="S97" s="67">
        <v>2585372</v>
      </c>
      <c r="T97" s="55">
        <f t="shared" si="7"/>
        <v>106.63966342187757</v>
      </c>
      <c r="U97" s="51"/>
      <c r="V97" s="8"/>
      <c r="W97" s="8"/>
    </row>
    <row r="98" spans="1:23" s="4" customFormat="1" ht="27" customHeight="1">
      <c r="A98" s="20"/>
      <c r="B98" s="72" t="s">
        <v>25</v>
      </c>
      <c r="C98" s="73">
        <v>94</v>
      </c>
      <c r="D98" s="86" t="s">
        <v>140</v>
      </c>
      <c r="E98" s="29"/>
      <c r="F98" s="40">
        <v>27</v>
      </c>
      <c r="G98" s="66">
        <v>296</v>
      </c>
      <c r="H98" s="67">
        <v>2814360</v>
      </c>
      <c r="I98" s="89">
        <f t="shared" si="4"/>
        <v>9507.972972972973</v>
      </c>
      <c r="J98" s="66">
        <v>36600</v>
      </c>
      <c r="K98" s="67">
        <v>2814360</v>
      </c>
      <c r="L98" s="68">
        <f t="shared" si="5"/>
        <v>76.89508196721312</v>
      </c>
      <c r="M98" s="63"/>
      <c r="N98" s="40">
        <v>27</v>
      </c>
      <c r="O98" s="66">
        <v>300</v>
      </c>
      <c r="P98" s="67">
        <v>3542930</v>
      </c>
      <c r="Q98" s="64">
        <f t="shared" si="6"/>
        <v>11809.766666666666</v>
      </c>
      <c r="R98" s="66">
        <v>33900</v>
      </c>
      <c r="S98" s="67">
        <v>3542930</v>
      </c>
      <c r="T98" s="55">
        <f t="shared" si="7"/>
        <v>104.51120943952802</v>
      </c>
      <c r="U98" s="51"/>
      <c r="V98" s="8"/>
      <c r="W98" s="8"/>
    </row>
    <row r="99" spans="1:23" s="4" customFormat="1" ht="27" customHeight="1">
      <c r="A99" s="20"/>
      <c r="B99" s="72" t="s">
        <v>25</v>
      </c>
      <c r="C99" s="73">
        <v>95</v>
      </c>
      <c r="D99" s="86" t="s">
        <v>141</v>
      </c>
      <c r="E99" s="29"/>
      <c r="F99" s="40">
        <v>20</v>
      </c>
      <c r="G99" s="66">
        <v>302</v>
      </c>
      <c r="H99" s="67">
        <v>1340185</v>
      </c>
      <c r="I99" s="89">
        <f t="shared" si="4"/>
        <v>4437.698675496688</v>
      </c>
      <c r="J99" s="66">
        <v>4898</v>
      </c>
      <c r="K99" s="67">
        <v>1340185</v>
      </c>
      <c r="L99" s="68">
        <f t="shared" si="5"/>
        <v>273.61882400979994</v>
      </c>
      <c r="M99" s="63"/>
      <c r="N99" s="40">
        <v>10</v>
      </c>
      <c r="O99" s="66">
        <v>96</v>
      </c>
      <c r="P99" s="67">
        <v>556965</v>
      </c>
      <c r="Q99" s="64">
        <f t="shared" si="6"/>
        <v>5801.71875</v>
      </c>
      <c r="R99" s="66">
        <v>8208</v>
      </c>
      <c r="S99" s="67">
        <v>556965</v>
      </c>
      <c r="T99" s="55">
        <f t="shared" si="7"/>
        <v>67.85635964912281</v>
      </c>
      <c r="U99" s="51"/>
      <c r="V99" s="8"/>
      <c r="W99" s="8"/>
    </row>
    <row r="100" spans="1:23" s="4" customFormat="1" ht="27" customHeight="1">
      <c r="A100" s="20"/>
      <c r="B100" s="72" t="s">
        <v>25</v>
      </c>
      <c r="C100" s="73">
        <v>96</v>
      </c>
      <c r="D100" s="86" t="s">
        <v>142</v>
      </c>
      <c r="E100" s="29"/>
      <c r="F100" s="40">
        <v>14</v>
      </c>
      <c r="G100" s="66">
        <v>144</v>
      </c>
      <c r="H100" s="67">
        <v>2939828</v>
      </c>
      <c r="I100" s="89">
        <f t="shared" si="4"/>
        <v>20415.472222222223</v>
      </c>
      <c r="J100" s="66">
        <v>15167</v>
      </c>
      <c r="K100" s="67">
        <v>2939828</v>
      </c>
      <c r="L100" s="68">
        <f t="shared" si="5"/>
        <v>193.8305531746555</v>
      </c>
      <c r="M100" s="63"/>
      <c r="N100" s="40">
        <v>14</v>
      </c>
      <c r="O100" s="66">
        <v>145</v>
      </c>
      <c r="P100" s="67">
        <v>3592396</v>
      </c>
      <c r="Q100" s="64">
        <f t="shared" si="6"/>
        <v>24775.144827586206</v>
      </c>
      <c r="R100" s="66">
        <v>15289.5</v>
      </c>
      <c r="S100" s="67">
        <v>3592396</v>
      </c>
      <c r="T100" s="55">
        <f t="shared" si="7"/>
        <v>234.9583701232872</v>
      </c>
      <c r="U100" s="51"/>
      <c r="V100" s="8"/>
      <c r="W100" s="8"/>
    </row>
    <row r="101" spans="1:23" s="4" customFormat="1" ht="27" customHeight="1">
      <c r="A101" s="20"/>
      <c r="B101" s="72" t="s">
        <v>25</v>
      </c>
      <c r="C101" s="73">
        <v>97</v>
      </c>
      <c r="D101" s="86" t="s">
        <v>143</v>
      </c>
      <c r="E101" s="29"/>
      <c r="F101" s="40">
        <v>10</v>
      </c>
      <c r="G101" s="66">
        <v>64</v>
      </c>
      <c r="H101" s="67">
        <v>569825</v>
      </c>
      <c r="I101" s="89">
        <f t="shared" si="4"/>
        <v>8903.515625</v>
      </c>
      <c r="J101" s="66">
        <v>2266</v>
      </c>
      <c r="K101" s="67">
        <v>569825</v>
      </c>
      <c r="L101" s="68">
        <f t="shared" si="5"/>
        <v>251.46734333627538</v>
      </c>
      <c r="M101" s="63"/>
      <c r="N101" s="40">
        <v>10</v>
      </c>
      <c r="O101" s="66">
        <v>84</v>
      </c>
      <c r="P101" s="67">
        <v>872800</v>
      </c>
      <c r="Q101" s="64">
        <f t="shared" si="6"/>
        <v>10390.47619047619</v>
      </c>
      <c r="R101" s="66">
        <v>2772</v>
      </c>
      <c r="S101" s="67">
        <v>872800</v>
      </c>
      <c r="T101" s="55">
        <f t="shared" si="7"/>
        <v>314.86291486291486</v>
      </c>
      <c r="U101" s="51"/>
      <c r="V101" s="8"/>
      <c r="W101" s="8"/>
    </row>
    <row r="102" spans="1:23" s="4" customFormat="1" ht="27" customHeight="1">
      <c r="A102" s="20"/>
      <c r="B102" s="72" t="s">
        <v>25</v>
      </c>
      <c r="C102" s="73">
        <v>98</v>
      </c>
      <c r="D102" s="86" t="s">
        <v>144</v>
      </c>
      <c r="E102" s="29"/>
      <c r="F102" s="40">
        <v>10</v>
      </c>
      <c r="G102" s="66">
        <v>120</v>
      </c>
      <c r="H102" s="67">
        <v>358950</v>
      </c>
      <c r="I102" s="89">
        <f t="shared" si="4"/>
        <v>2991.25</v>
      </c>
      <c r="J102" s="66">
        <v>11965</v>
      </c>
      <c r="K102" s="67">
        <v>358950</v>
      </c>
      <c r="L102" s="68">
        <f t="shared" si="5"/>
        <v>30</v>
      </c>
      <c r="M102" s="63"/>
      <c r="N102" s="40">
        <v>10</v>
      </c>
      <c r="O102" s="66">
        <v>124</v>
      </c>
      <c r="P102" s="67">
        <v>612042</v>
      </c>
      <c r="Q102" s="64">
        <f t="shared" si="6"/>
        <v>4935.822580645161</v>
      </c>
      <c r="R102" s="66">
        <v>14754</v>
      </c>
      <c r="S102" s="67">
        <v>612042</v>
      </c>
      <c r="T102" s="55">
        <f t="shared" si="7"/>
        <v>41.48312322082147</v>
      </c>
      <c r="U102" s="51"/>
      <c r="V102" s="8"/>
      <c r="W102" s="8"/>
    </row>
    <row r="103" spans="1:23" s="4" customFormat="1" ht="27" customHeight="1">
      <c r="A103" s="20"/>
      <c r="B103" s="72" t="s">
        <v>25</v>
      </c>
      <c r="C103" s="73">
        <v>99</v>
      </c>
      <c r="D103" s="86" t="s">
        <v>145</v>
      </c>
      <c r="E103" s="29"/>
      <c r="F103" s="40">
        <v>14</v>
      </c>
      <c r="G103" s="66">
        <v>90</v>
      </c>
      <c r="H103" s="67">
        <v>1374064</v>
      </c>
      <c r="I103" s="89">
        <f t="shared" si="4"/>
        <v>15267.377777777778</v>
      </c>
      <c r="J103" s="66">
        <v>9043</v>
      </c>
      <c r="K103" s="67">
        <v>1374064</v>
      </c>
      <c r="L103" s="68">
        <f t="shared" si="5"/>
        <v>151.94780493199158</v>
      </c>
      <c r="M103" s="63"/>
      <c r="N103" s="40">
        <v>14</v>
      </c>
      <c r="O103" s="66">
        <v>92</v>
      </c>
      <c r="P103" s="67">
        <v>1447623</v>
      </c>
      <c r="Q103" s="64">
        <f t="shared" si="6"/>
        <v>15735.032608695652</v>
      </c>
      <c r="R103" s="66">
        <v>9267</v>
      </c>
      <c r="S103" s="67">
        <v>1447623</v>
      </c>
      <c r="T103" s="55">
        <f t="shared" si="7"/>
        <v>156.21269019100032</v>
      </c>
      <c r="U103" s="51"/>
      <c r="V103" s="8"/>
      <c r="W103" s="8"/>
    </row>
    <row r="104" spans="1:23" s="4" customFormat="1" ht="27" customHeight="1">
      <c r="A104" s="20"/>
      <c r="B104" s="72" t="s">
        <v>25</v>
      </c>
      <c r="C104" s="73">
        <v>100</v>
      </c>
      <c r="D104" s="86" t="s">
        <v>146</v>
      </c>
      <c r="E104" s="29"/>
      <c r="F104" s="40">
        <v>20</v>
      </c>
      <c r="G104" s="66">
        <v>275</v>
      </c>
      <c r="H104" s="67">
        <v>2838112</v>
      </c>
      <c r="I104" s="89">
        <f t="shared" si="4"/>
        <v>10320.407272727272</v>
      </c>
      <c r="J104" s="66">
        <v>19573</v>
      </c>
      <c r="K104" s="67">
        <v>2838112</v>
      </c>
      <c r="L104" s="68">
        <f t="shared" si="5"/>
        <v>145.00137945128495</v>
      </c>
      <c r="M104" s="63"/>
      <c r="N104" s="40">
        <v>20</v>
      </c>
      <c r="O104" s="66">
        <v>256</v>
      </c>
      <c r="P104" s="67">
        <v>3488755</v>
      </c>
      <c r="Q104" s="64">
        <f t="shared" si="6"/>
        <v>13627.94921875</v>
      </c>
      <c r="R104" s="66">
        <v>20480</v>
      </c>
      <c r="S104" s="67">
        <v>3488755</v>
      </c>
      <c r="T104" s="55">
        <f t="shared" si="7"/>
        <v>170.349365234375</v>
      </c>
      <c r="U104" s="51"/>
      <c r="V104" s="8"/>
      <c r="W104" s="8"/>
    </row>
    <row r="105" spans="1:23" s="4" customFormat="1" ht="27" customHeight="1">
      <c r="A105" s="20"/>
      <c r="B105" s="72" t="s">
        <v>25</v>
      </c>
      <c r="C105" s="73">
        <v>101</v>
      </c>
      <c r="D105" s="86" t="s">
        <v>147</v>
      </c>
      <c r="E105" s="29"/>
      <c r="F105" s="40">
        <v>40</v>
      </c>
      <c r="G105" s="66">
        <v>210</v>
      </c>
      <c r="H105" s="67">
        <v>3706265</v>
      </c>
      <c r="I105" s="89">
        <f t="shared" si="4"/>
        <v>17648.880952380954</v>
      </c>
      <c r="J105" s="66">
        <v>23249</v>
      </c>
      <c r="K105" s="67">
        <v>3706265</v>
      </c>
      <c r="L105" s="68">
        <f t="shared" si="5"/>
        <v>159.4161039184481</v>
      </c>
      <c r="M105" s="63"/>
      <c r="N105" s="40">
        <v>40</v>
      </c>
      <c r="O105" s="66">
        <v>229</v>
      </c>
      <c r="P105" s="67">
        <v>3017980</v>
      </c>
      <c r="Q105" s="64">
        <f t="shared" si="6"/>
        <v>13178.951965065502</v>
      </c>
      <c r="R105" s="66">
        <v>25430</v>
      </c>
      <c r="S105" s="67">
        <v>3017980</v>
      </c>
      <c r="T105" s="55">
        <f t="shared" si="7"/>
        <v>118.67793944160441</v>
      </c>
      <c r="U105" s="51"/>
      <c r="V105" s="8"/>
      <c r="W105" s="8"/>
    </row>
    <row r="106" spans="1:23" s="4" customFormat="1" ht="27" customHeight="1">
      <c r="A106" s="20"/>
      <c r="B106" s="72" t="s">
        <v>25</v>
      </c>
      <c r="C106" s="73">
        <v>102</v>
      </c>
      <c r="D106" s="86" t="s">
        <v>148</v>
      </c>
      <c r="E106" s="29"/>
      <c r="F106" s="40">
        <v>40</v>
      </c>
      <c r="G106" s="66">
        <v>442</v>
      </c>
      <c r="H106" s="67">
        <v>4106640</v>
      </c>
      <c r="I106" s="89">
        <f t="shared" si="4"/>
        <v>9291.0407239819</v>
      </c>
      <c r="J106" s="66">
        <v>35563</v>
      </c>
      <c r="K106" s="67">
        <v>4106640</v>
      </c>
      <c r="L106" s="68">
        <f t="shared" si="5"/>
        <v>115.47507240671484</v>
      </c>
      <c r="M106" s="63"/>
      <c r="N106" s="40">
        <v>40</v>
      </c>
      <c r="O106" s="66">
        <v>496</v>
      </c>
      <c r="P106" s="67">
        <v>4656950</v>
      </c>
      <c r="Q106" s="64">
        <f t="shared" si="6"/>
        <v>9389.012096774193</v>
      </c>
      <c r="R106" s="66">
        <v>35802</v>
      </c>
      <c r="S106" s="67">
        <v>4656950</v>
      </c>
      <c r="T106" s="55">
        <f t="shared" si="7"/>
        <v>130.07513546729234</v>
      </c>
      <c r="U106" s="51"/>
      <c r="V106" s="8"/>
      <c r="W106" s="8"/>
    </row>
    <row r="107" spans="1:23" s="4" customFormat="1" ht="27" customHeight="1">
      <c r="A107" s="20"/>
      <c r="B107" s="72" t="s">
        <v>25</v>
      </c>
      <c r="C107" s="73">
        <v>103</v>
      </c>
      <c r="D107" s="86" t="s">
        <v>149</v>
      </c>
      <c r="E107" s="29"/>
      <c r="F107" s="40">
        <v>20</v>
      </c>
      <c r="G107" s="66">
        <v>212</v>
      </c>
      <c r="H107" s="67">
        <v>5544765</v>
      </c>
      <c r="I107" s="89">
        <f t="shared" si="4"/>
        <v>26154.55188679245</v>
      </c>
      <c r="J107" s="66">
        <v>20096.5</v>
      </c>
      <c r="K107" s="67">
        <v>5544765</v>
      </c>
      <c r="L107" s="68">
        <f t="shared" si="5"/>
        <v>275.9069987311223</v>
      </c>
      <c r="M107" s="63"/>
      <c r="N107" s="40">
        <v>20</v>
      </c>
      <c r="O107" s="66">
        <v>216</v>
      </c>
      <c r="P107" s="67">
        <v>5602077</v>
      </c>
      <c r="Q107" s="64">
        <f t="shared" si="6"/>
        <v>25935.541666666668</v>
      </c>
      <c r="R107" s="66">
        <v>19456</v>
      </c>
      <c r="S107" s="67">
        <v>5602077</v>
      </c>
      <c r="T107" s="55">
        <f t="shared" si="7"/>
        <v>287.93570106907896</v>
      </c>
      <c r="U107" s="51"/>
      <c r="V107" s="8"/>
      <c r="W107" s="8"/>
    </row>
    <row r="108" spans="1:23" s="4" customFormat="1" ht="27" customHeight="1">
      <c r="A108" s="20"/>
      <c r="B108" s="72" t="s">
        <v>25</v>
      </c>
      <c r="C108" s="73">
        <v>104</v>
      </c>
      <c r="D108" s="86" t="s">
        <v>150</v>
      </c>
      <c r="E108" s="29"/>
      <c r="F108" s="40">
        <v>20</v>
      </c>
      <c r="G108" s="66">
        <v>673</v>
      </c>
      <c r="H108" s="67">
        <v>6209214</v>
      </c>
      <c r="I108" s="89">
        <f t="shared" si="4"/>
        <v>9226.17236255572</v>
      </c>
      <c r="J108" s="66">
        <v>24776</v>
      </c>
      <c r="K108" s="67">
        <v>6209214</v>
      </c>
      <c r="L108" s="68">
        <f t="shared" si="5"/>
        <v>250.6140619954795</v>
      </c>
      <c r="M108" s="63"/>
      <c r="N108" s="40">
        <v>20</v>
      </c>
      <c r="O108" s="66">
        <v>641</v>
      </c>
      <c r="P108" s="67">
        <v>6855021</v>
      </c>
      <c r="Q108" s="64">
        <f t="shared" si="6"/>
        <v>10694.260530421217</v>
      </c>
      <c r="R108" s="66">
        <v>25352</v>
      </c>
      <c r="S108" s="67">
        <v>6855021</v>
      </c>
      <c r="T108" s="55">
        <f t="shared" si="7"/>
        <v>270.3936967497633</v>
      </c>
      <c r="U108" s="51"/>
      <c r="V108" s="8"/>
      <c r="W108" s="8"/>
    </row>
    <row r="109" spans="1:23" s="4" customFormat="1" ht="27" customHeight="1">
      <c r="A109" s="20"/>
      <c r="B109" s="72" t="s">
        <v>25</v>
      </c>
      <c r="C109" s="73">
        <v>105</v>
      </c>
      <c r="D109" s="86" t="s">
        <v>151</v>
      </c>
      <c r="E109" s="29"/>
      <c r="F109" s="40">
        <v>10</v>
      </c>
      <c r="G109" s="66">
        <v>80</v>
      </c>
      <c r="H109" s="67">
        <v>592130</v>
      </c>
      <c r="I109" s="89">
        <f t="shared" si="4"/>
        <v>7401.625</v>
      </c>
      <c r="J109" s="66">
        <v>6944</v>
      </c>
      <c r="K109" s="67">
        <v>592130</v>
      </c>
      <c r="L109" s="68">
        <f t="shared" si="5"/>
        <v>85.27217741935483</v>
      </c>
      <c r="M109" s="63"/>
      <c r="N109" s="40">
        <v>10</v>
      </c>
      <c r="O109" s="66">
        <v>86</v>
      </c>
      <c r="P109" s="67">
        <v>669652</v>
      </c>
      <c r="Q109" s="64">
        <f t="shared" si="6"/>
        <v>7786.6511627906975</v>
      </c>
      <c r="R109" s="66">
        <v>5743</v>
      </c>
      <c r="S109" s="67">
        <v>669652</v>
      </c>
      <c r="T109" s="55">
        <f t="shared" si="7"/>
        <v>116.60316907539614</v>
      </c>
      <c r="U109" s="51"/>
      <c r="V109" s="8"/>
      <c r="W109" s="8"/>
    </row>
    <row r="110" spans="1:23" s="4" customFormat="1" ht="27" customHeight="1">
      <c r="A110" s="20"/>
      <c r="B110" s="72" t="s">
        <v>25</v>
      </c>
      <c r="C110" s="73">
        <v>106</v>
      </c>
      <c r="D110" s="86" t="s">
        <v>152</v>
      </c>
      <c r="E110" s="29"/>
      <c r="F110" s="40">
        <v>10</v>
      </c>
      <c r="G110" s="66">
        <v>138</v>
      </c>
      <c r="H110" s="67">
        <v>1561070</v>
      </c>
      <c r="I110" s="89">
        <f t="shared" si="4"/>
        <v>11312.101449275362</v>
      </c>
      <c r="J110" s="66">
        <v>15835</v>
      </c>
      <c r="K110" s="67">
        <v>1561070</v>
      </c>
      <c r="L110" s="68">
        <f t="shared" si="5"/>
        <v>98.5835175244711</v>
      </c>
      <c r="M110" s="63"/>
      <c r="N110" s="40">
        <v>10</v>
      </c>
      <c r="O110" s="66">
        <v>203</v>
      </c>
      <c r="P110" s="67">
        <v>3167856</v>
      </c>
      <c r="Q110" s="64">
        <f t="shared" si="6"/>
        <v>15605.20197044335</v>
      </c>
      <c r="R110" s="66">
        <v>25344</v>
      </c>
      <c r="S110" s="67">
        <v>3167856</v>
      </c>
      <c r="T110" s="55">
        <f t="shared" si="7"/>
        <v>124.99431818181819</v>
      </c>
      <c r="U110" s="51"/>
      <c r="V110" s="8"/>
      <c r="W110" s="8"/>
    </row>
    <row r="111" spans="1:23" s="4" customFormat="1" ht="27" customHeight="1">
      <c r="A111" s="20"/>
      <c r="B111" s="72" t="s">
        <v>25</v>
      </c>
      <c r="C111" s="73">
        <v>107</v>
      </c>
      <c r="D111" s="86" t="s">
        <v>153</v>
      </c>
      <c r="E111" s="29"/>
      <c r="F111" s="40">
        <v>28</v>
      </c>
      <c r="G111" s="66">
        <v>335</v>
      </c>
      <c r="H111" s="67">
        <v>5625670</v>
      </c>
      <c r="I111" s="89">
        <f t="shared" si="4"/>
        <v>16793.044776119405</v>
      </c>
      <c r="J111" s="66">
        <v>24194</v>
      </c>
      <c r="K111" s="67">
        <v>5625670</v>
      </c>
      <c r="L111" s="68">
        <f t="shared" si="5"/>
        <v>232.5233528974126</v>
      </c>
      <c r="M111" s="63"/>
      <c r="N111" s="40">
        <v>28</v>
      </c>
      <c r="O111" s="66">
        <v>340</v>
      </c>
      <c r="P111" s="67">
        <v>5152820</v>
      </c>
      <c r="Q111" s="64">
        <f t="shared" si="6"/>
        <v>15155.35294117647</v>
      </c>
      <c r="R111" s="66">
        <v>22558</v>
      </c>
      <c r="S111" s="67">
        <v>5152820</v>
      </c>
      <c r="T111" s="55">
        <f t="shared" si="7"/>
        <v>228.42539232201437</v>
      </c>
      <c r="U111" s="51"/>
      <c r="V111" s="8"/>
      <c r="W111" s="8"/>
    </row>
    <row r="112" spans="1:23" s="4" customFormat="1" ht="27" customHeight="1">
      <c r="A112" s="20"/>
      <c r="B112" s="72" t="s">
        <v>25</v>
      </c>
      <c r="C112" s="73">
        <v>108</v>
      </c>
      <c r="D112" s="86" t="s">
        <v>154</v>
      </c>
      <c r="E112" s="29"/>
      <c r="F112" s="40">
        <v>10</v>
      </c>
      <c r="G112" s="66">
        <v>105</v>
      </c>
      <c r="H112" s="67">
        <v>599917</v>
      </c>
      <c r="I112" s="89">
        <f t="shared" si="4"/>
        <v>5713.495238095238</v>
      </c>
      <c r="J112" s="66">
        <v>6252</v>
      </c>
      <c r="K112" s="67">
        <v>599917</v>
      </c>
      <c r="L112" s="68">
        <f t="shared" si="5"/>
        <v>95.95601407549584</v>
      </c>
      <c r="M112" s="63"/>
      <c r="N112" s="40">
        <v>10</v>
      </c>
      <c r="O112" s="66">
        <v>99</v>
      </c>
      <c r="P112" s="67">
        <v>749985</v>
      </c>
      <c r="Q112" s="64">
        <f t="shared" si="6"/>
        <v>7575.606060606061</v>
      </c>
      <c r="R112" s="66">
        <v>9128</v>
      </c>
      <c r="S112" s="67">
        <v>749985</v>
      </c>
      <c r="T112" s="55">
        <f t="shared" si="7"/>
        <v>82.16312445223488</v>
      </c>
      <c r="U112" s="51"/>
      <c r="V112" s="8"/>
      <c r="W112" s="8"/>
    </row>
    <row r="113" spans="1:23" s="4" customFormat="1" ht="27" customHeight="1">
      <c r="A113" s="20"/>
      <c r="B113" s="72" t="s">
        <v>25</v>
      </c>
      <c r="C113" s="73">
        <v>109</v>
      </c>
      <c r="D113" s="86" t="s">
        <v>155</v>
      </c>
      <c r="E113" s="29"/>
      <c r="F113" s="40">
        <v>25</v>
      </c>
      <c r="G113" s="66">
        <v>144</v>
      </c>
      <c r="H113" s="67">
        <v>1056335</v>
      </c>
      <c r="I113" s="89">
        <f t="shared" si="4"/>
        <v>7335.659722222223</v>
      </c>
      <c r="J113" s="66">
        <v>6048</v>
      </c>
      <c r="K113" s="67">
        <v>1056335</v>
      </c>
      <c r="L113" s="68">
        <f t="shared" si="5"/>
        <v>174.6585648148148</v>
      </c>
      <c r="M113" s="63"/>
      <c r="N113" s="40">
        <v>37</v>
      </c>
      <c r="O113" s="66">
        <v>293</v>
      </c>
      <c r="P113" s="67">
        <v>1770195</v>
      </c>
      <c r="Q113" s="64">
        <f t="shared" si="6"/>
        <v>6041.621160409556</v>
      </c>
      <c r="R113" s="66">
        <v>25000</v>
      </c>
      <c r="S113" s="67">
        <v>1770195</v>
      </c>
      <c r="T113" s="55">
        <f t="shared" si="7"/>
        <v>70.8078</v>
      </c>
      <c r="U113" s="51"/>
      <c r="V113" s="8"/>
      <c r="W113" s="8"/>
    </row>
    <row r="114" spans="1:23" s="4" customFormat="1" ht="27" customHeight="1">
      <c r="A114" s="20"/>
      <c r="B114" s="72" t="s">
        <v>25</v>
      </c>
      <c r="C114" s="73">
        <v>110</v>
      </c>
      <c r="D114" s="74" t="s">
        <v>156</v>
      </c>
      <c r="E114" s="29"/>
      <c r="F114" s="40">
        <v>20</v>
      </c>
      <c r="G114" s="66">
        <v>156</v>
      </c>
      <c r="H114" s="67">
        <v>3633443</v>
      </c>
      <c r="I114" s="89">
        <f t="shared" si="4"/>
        <v>23291.30128205128</v>
      </c>
      <c r="J114" s="66">
        <v>17389</v>
      </c>
      <c r="K114" s="67">
        <v>3633443</v>
      </c>
      <c r="L114" s="68">
        <f t="shared" si="5"/>
        <v>208.95065846224625</v>
      </c>
      <c r="M114" s="63"/>
      <c r="N114" s="40">
        <v>20</v>
      </c>
      <c r="O114" s="66">
        <v>138</v>
      </c>
      <c r="P114" s="67">
        <v>3351036</v>
      </c>
      <c r="Q114" s="64">
        <f t="shared" si="6"/>
        <v>24282.869565217392</v>
      </c>
      <c r="R114" s="66">
        <v>16260.1</v>
      </c>
      <c r="S114" s="67">
        <v>3351036</v>
      </c>
      <c r="T114" s="55">
        <f t="shared" si="7"/>
        <v>206.08950744460367</v>
      </c>
      <c r="U114" s="51"/>
      <c r="V114" s="8"/>
      <c r="W114" s="8"/>
    </row>
    <row r="115" spans="1:23" s="4" customFormat="1" ht="27" customHeight="1">
      <c r="A115" s="20"/>
      <c r="B115" s="72" t="s">
        <v>25</v>
      </c>
      <c r="C115" s="73">
        <v>111</v>
      </c>
      <c r="D115" s="83" t="s">
        <v>157</v>
      </c>
      <c r="E115" s="29"/>
      <c r="F115" s="40">
        <v>25</v>
      </c>
      <c r="G115" s="66">
        <v>496</v>
      </c>
      <c r="H115" s="67">
        <v>4337330</v>
      </c>
      <c r="I115" s="89">
        <f t="shared" si="4"/>
        <v>8744.616935483871</v>
      </c>
      <c r="J115" s="66">
        <v>27572</v>
      </c>
      <c r="K115" s="67">
        <v>4337330</v>
      </c>
      <c r="L115" s="68">
        <f t="shared" si="5"/>
        <v>157.30922675177717</v>
      </c>
      <c r="M115" s="63"/>
      <c r="N115" s="40">
        <v>25</v>
      </c>
      <c r="O115" s="66">
        <v>569</v>
      </c>
      <c r="P115" s="67">
        <v>4857750</v>
      </c>
      <c r="Q115" s="64">
        <f t="shared" si="6"/>
        <v>8537.346221441125</v>
      </c>
      <c r="R115" s="66">
        <v>28750</v>
      </c>
      <c r="S115" s="67">
        <v>4857750</v>
      </c>
      <c r="T115" s="55">
        <f t="shared" si="7"/>
        <v>168.96521739130435</v>
      </c>
      <c r="U115" s="51"/>
      <c r="V115" s="8"/>
      <c r="W115" s="8"/>
    </row>
    <row r="116" spans="1:23" s="4" customFormat="1" ht="27" customHeight="1">
      <c r="A116" s="20"/>
      <c r="B116" s="72" t="s">
        <v>25</v>
      </c>
      <c r="C116" s="73">
        <v>112</v>
      </c>
      <c r="D116" s="83" t="s">
        <v>158</v>
      </c>
      <c r="E116" s="29"/>
      <c r="F116" s="40">
        <v>50</v>
      </c>
      <c r="G116" s="66">
        <v>578</v>
      </c>
      <c r="H116" s="67">
        <v>9467510</v>
      </c>
      <c r="I116" s="89">
        <f t="shared" si="4"/>
        <v>16379.775086505191</v>
      </c>
      <c r="J116" s="66">
        <v>36934</v>
      </c>
      <c r="K116" s="67">
        <v>9467510</v>
      </c>
      <c r="L116" s="68">
        <f t="shared" si="5"/>
        <v>256.33589646396274</v>
      </c>
      <c r="M116" s="63"/>
      <c r="N116" s="40">
        <v>50</v>
      </c>
      <c r="O116" s="66">
        <v>600</v>
      </c>
      <c r="P116" s="67">
        <v>9688860</v>
      </c>
      <c r="Q116" s="64">
        <f t="shared" si="6"/>
        <v>16148.1</v>
      </c>
      <c r="R116" s="66">
        <v>38170.5</v>
      </c>
      <c r="S116" s="67">
        <v>9688860</v>
      </c>
      <c r="T116" s="55">
        <f t="shared" si="7"/>
        <v>253.83109993319448</v>
      </c>
      <c r="U116" s="51"/>
      <c r="V116" s="8"/>
      <c r="W116" s="8"/>
    </row>
    <row r="117" spans="1:23" s="4" customFormat="1" ht="27" customHeight="1">
      <c r="A117" s="20"/>
      <c r="B117" s="72" t="s">
        <v>25</v>
      </c>
      <c r="C117" s="73">
        <v>113</v>
      </c>
      <c r="D117" s="83" t="s">
        <v>159</v>
      </c>
      <c r="E117" s="29"/>
      <c r="F117" s="40">
        <v>35</v>
      </c>
      <c r="G117" s="66">
        <v>456</v>
      </c>
      <c r="H117" s="67">
        <v>10938289</v>
      </c>
      <c r="I117" s="89">
        <f t="shared" si="4"/>
        <v>23987.47587719298</v>
      </c>
      <c r="J117" s="66">
        <v>46104</v>
      </c>
      <c r="K117" s="67">
        <v>10938289</v>
      </c>
      <c r="L117" s="68">
        <f t="shared" si="5"/>
        <v>237.2524943605761</v>
      </c>
      <c r="M117" s="63"/>
      <c r="N117" s="40">
        <v>35</v>
      </c>
      <c r="O117" s="66">
        <v>482</v>
      </c>
      <c r="P117" s="67">
        <v>11765293</v>
      </c>
      <c r="Q117" s="64">
        <f t="shared" si="6"/>
        <v>24409.321576763487</v>
      </c>
      <c r="R117" s="66">
        <v>49764</v>
      </c>
      <c r="S117" s="67">
        <v>11765293</v>
      </c>
      <c r="T117" s="55">
        <f t="shared" si="7"/>
        <v>236.42177075797767</v>
      </c>
      <c r="U117" s="51"/>
      <c r="V117" s="8"/>
      <c r="W117" s="8"/>
    </row>
    <row r="118" spans="1:23" s="4" customFormat="1" ht="27" customHeight="1">
      <c r="A118" s="20"/>
      <c r="B118" s="72" t="s">
        <v>25</v>
      </c>
      <c r="C118" s="73">
        <v>114</v>
      </c>
      <c r="D118" s="83" t="s">
        <v>160</v>
      </c>
      <c r="E118" s="29"/>
      <c r="F118" s="40">
        <v>34</v>
      </c>
      <c r="G118" s="66">
        <v>388</v>
      </c>
      <c r="H118" s="67">
        <v>5888831</v>
      </c>
      <c r="I118" s="89">
        <f t="shared" si="4"/>
        <v>15177.399484536083</v>
      </c>
      <c r="J118" s="66">
        <v>43129</v>
      </c>
      <c r="K118" s="67">
        <v>5888831</v>
      </c>
      <c r="L118" s="68">
        <f t="shared" si="5"/>
        <v>136.5399383245612</v>
      </c>
      <c r="M118" s="63"/>
      <c r="N118" s="40">
        <v>34</v>
      </c>
      <c r="O118" s="66">
        <v>362</v>
      </c>
      <c r="P118" s="67">
        <v>5904431</v>
      </c>
      <c r="Q118" s="64">
        <f t="shared" si="6"/>
        <v>16310.582872928177</v>
      </c>
      <c r="R118" s="66">
        <v>39815</v>
      </c>
      <c r="S118" s="67">
        <v>5904431</v>
      </c>
      <c r="T118" s="55">
        <f t="shared" si="7"/>
        <v>148.29664699233956</v>
      </c>
      <c r="U118" s="51"/>
      <c r="V118" s="8"/>
      <c r="W118" s="8"/>
    </row>
    <row r="119" spans="1:23" s="4" customFormat="1" ht="27" customHeight="1">
      <c r="A119" s="20"/>
      <c r="B119" s="72" t="s">
        <v>25</v>
      </c>
      <c r="C119" s="73">
        <v>115</v>
      </c>
      <c r="D119" s="83" t="s">
        <v>161</v>
      </c>
      <c r="E119" s="29"/>
      <c r="F119" s="40">
        <v>50</v>
      </c>
      <c r="G119" s="66">
        <v>456</v>
      </c>
      <c r="H119" s="67">
        <v>3075688</v>
      </c>
      <c r="I119" s="89">
        <f t="shared" si="4"/>
        <v>6744.929824561404</v>
      </c>
      <c r="J119" s="66">
        <v>44275</v>
      </c>
      <c r="K119" s="67">
        <v>3075688</v>
      </c>
      <c r="L119" s="68">
        <f t="shared" si="5"/>
        <v>69.46782608695652</v>
      </c>
      <c r="M119" s="63"/>
      <c r="N119" s="40">
        <v>35</v>
      </c>
      <c r="O119" s="66">
        <v>384</v>
      </c>
      <c r="P119" s="67">
        <v>3005896</v>
      </c>
      <c r="Q119" s="64">
        <f t="shared" si="6"/>
        <v>7827.854166666667</v>
      </c>
      <c r="R119" s="66">
        <v>38842</v>
      </c>
      <c r="S119" s="67">
        <v>3005896</v>
      </c>
      <c r="T119" s="55">
        <f t="shared" si="7"/>
        <v>77.38777611863446</v>
      </c>
      <c r="U119" s="51"/>
      <c r="V119" s="8"/>
      <c r="W119" s="8"/>
    </row>
    <row r="120" spans="1:23" s="4" customFormat="1" ht="27" customHeight="1">
      <c r="A120" s="20"/>
      <c r="B120" s="72" t="s">
        <v>25</v>
      </c>
      <c r="C120" s="73">
        <v>116</v>
      </c>
      <c r="D120" s="83" t="s">
        <v>162</v>
      </c>
      <c r="E120" s="29"/>
      <c r="F120" s="40">
        <v>30</v>
      </c>
      <c r="G120" s="66">
        <v>427</v>
      </c>
      <c r="H120" s="67">
        <v>5164260</v>
      </c>
      <c r="I120" s="89">
        <f t="shared" si="4"/>
        <v>12094.285714285714</v>
      </c>
      <c r="J120" s="66">
        <v>25470</v>
      </c>
      <c r="K120" s="67">
        <v>5164260</v>
      </c>
      <c r="L120" s="68">
        <f t="shared" si="5"/>
        <v>202.7585394581861</v>
      </c>
      <c r="M120" s="63"/>
      <c r="N120" s="40">
        <v>30</v>
      </c>
      <c r="O120" s="66">
        <v>450</v>
      </c>
      <c r="P120" s="67">
        <v>4536100</v>
      </c>
      <c r="Q120" s="64">
        <f t="shared" si="6"/>
        <v>10080.222222222223</v>
      </c>
      <c r="R120" s="66">
        <v>25200</v>
      </c>
      <c r="S120" s="67">
        <v>4536100</v>
      </c>
      <c r="T120" s="55">
        <f t="shared" si="7"/>
        <v>180.00396825396825</v>
      </c>
      <c r="U120" s="51"/>
      <c r="V120" s="8"/>
      <c r="W120" s="8"/>
    </row>
    <row r="121" spans="1:23" s="4" customFormat="1" ht="27" customHeight="1">
      <c r="A121" s="20"/>
      <c r="B121" s="72" t="s">
        <v>25</v>
      </c>
      <c r="C121" s="73">
        <v>117</v>
      </c>
      <c r="D121" s="83" t="s">
        <v>163</v>
      </c>
      <c r="E121" s="29"/>
      <c r="F121" s="40">
        <v>40</v>
      </c>
      <c r="G121" s="66">
        <v>504</v>
      </c>
      <c r="H121" s="67">
        <v>2070092</v>
      </c>
      <c r="I121" s="89">
        <f t="shared" si="4"/>
        <v>4107.325396825397</v>
      </c>
      <c r="J121" s="66">
        <v>61233</v>
      </c>
      <c r="K121" s="67">
        <v>2070092</v>
      </c>
      <c r="L121" s="68">
        <f t="shared" si="5"/>
        <v>33.80680352097725</v>
      </c>
      <c r="M121" s="63"/>
      <c r="N121" s="40">
        <v>40</v>
      </c>
      <c r="O121" s="66">
        <v>540</v>
      </c>
      <c r="P121" s="67">
        <v>2544375</v>
      </c>
      <c r="Q121" s="64">
        <f t="shared" si="6"/>
        <v>4711.805555555556</v>
      </c>
      <c r="R121" s="66">
        <v>72979</v>
      </c>
      <c r="S121" s="67">
        <v>2544375</v>
      </c>
      <c r="T121" s="55">
        <f t="shared" si="7"/>
        <v>34.86448156318941</v>
      </c>
      <c r="U121" s="51"/>
      <c r="V121" s="8"/>
      <c r="W121" s="8"/>
    </row>
    <row r="122" spans="1:23" s="4" customFormat="1" ht="27" customHeight="1">
      <c r="A122" s="20"/>
      <c r="B122" s="72" t="s">
        <v>25</v>
      </c>
      <c r="C122" s="73">
        <v>118</v>
      </c>
      <c r="D122" s="83" t="s">
        <v>164</v>
      </c>
      <c r="E122" s="29"/>
      <c r="F122" s="40">
        <v>20</v>
      </c>
      <c r="G122" s="66">
        <v>204</v>
      </c>
      <c r="H122" s="67">
        <v>2698674</v>
      </c>
      <c r="I122" s="89">
        <f t="shared" si="4"/>
        <v>13228.79411764706</v>
      </c>
      <c r="J122" s="66">
        <v>21465</v>
      </c>
      <c r="K122" s="67">
        <v>2698674</v>
      </c>
      <c r="L122" s="68">
        <f t="shared" si="5"/>
        <v>125.72438853948287</v>
      </c>
      <c r="M122" s="63"/>
      <c r="N122" s="40">
        <v>20</v>
      </c>
      <c r="O122" s="66">
        <v>203</v>
      </c>
      <c r="P122" s="67">
        <v>3479039</v>
      </c>
      <c r="Q122" s="64">
        <f t="shared" si="6"/>
        <v>17138.12315270936</v>
      </c>
      <c r="R122" s="66">
        <v>20805</v>
      </c>
      <c r="S122" s="67">
        <v>3479039</v>
      </c>
      <c r="T122" s="55">
        <f t="shared" si="7"/>
        <v>167.22129295842345</v>
      </c>
      <c r="U122" s="51"/>
      <c r="V122" s="8"/>
      <c r="W122" s="8"/>
    </row>
    <row r="123" spans="1:23" s="4" customFormat="1" ht="27" customHeight="1">
      <c r="A123" s="20"/>
      <c r="B123" s="72" t="s">
        <v>25</v>
      </c>
      <c r="C123" s="73">
        <v>119</v>
      </c>
      <c r="D123" s="83" t="s">
        <v>165</v>
      </c>
      <c r="E123" s="29"/>
      <c r="F123" s="40">
        <v>24</v>
      </c>
      <c r="G123" s="66">
        <v>278</v>
      </c>
      <c r="H123" s="67">
        <v>3252313</v>
      </c>
      <c r="I123" s="89">
        <f t="shared" si="4"/>
        <v>11698.96762589928</v>
      </c>
      <c r="J123" s="66">
        <v>31381</v>
      </c>
      <c r="K123" s="67">
        <v>3252313</v>
      </c>
      <c r="L123" s="68">
        <f t="shared" si="5"/>
        <v>103.63955896880277</v>
      </c>
      <c r="M123" s="63"/>
      <c r="N123" s="40">
        <v>29</v>
      </c>
      <c r="O123" s="66">
        <v>336</v>
      </c>
      <c r="P123" s="67">
        <v>3401985</v>
      </c>
      <c r="Q123" s="64">
        <f t="shared" si="6"/>
        <v>10124.955357142857</v>
      </c>
      <c r="R123" s="66">
        <v>36654</v>
      </c>
      <c r="S123" s="67">
        <v>3401985</v>
      </c>
      <c r="T123" s="55">
        <f t="shared" si="7"/>
        <v>92.81347192666557</v>
      </c>
      <c r="U123" s="51"/>
      <c r="V123" s="8"/>
      <c r="W123" s="8"/>
    </row>
    <row r="124" spans="1:23" s="4" customFormat="1" ht="27" customHeight="1">
      <c r="A124" s="20"/>
      <c r="B124" s="72" t="s">
        <v>25</v>
      </c>
      <c r="C124" s="73">
        <v>120</v>
      </c>
      <c r="D124" s="87" t="s">
        <v>166</v>
      </c>
      <c r="E124" s="29"/>
      <c r="F124" s="40">
        <v>25</v>
      </c>
      <c r="G124" s="66">
        <v>260</v>
      </c>
      <c r="H124" s="67">
        <v>5252000</v>
      </c>
      <c r="I124" s="89">
        <f t="shared" si="4"/>
        <v>20200</v>
      </c>
      <c r="J124" s="66">
        <v>40040</v>
      </c>
      <c r="K124" s="67">
        <v>5252000</v>
      </c>
      <c r="L124" s="68">
        <f t="shared" si="5"/>
        <v>131.16883116883116</v>
      </c>
      <c r="M124" s="63"/>
      <c r="N124" s="40">
        <v>25</v>
      </c>
      <c r="O124" s="66">
        <v>271</v>
      </c>
      <c r="P124" s="67">
        <v>6023550</v>
      </c>
      <c r="Q124" s="64">
        <f t="shared" si="6"/>
        <v>22227.121771217713</v>
      </c>
      <c r="R124" s="66">
        <v>36102</v>
      </c>
      <c r="S124" s="67">
        <v>6023550</v>
      </c>
      <c r="T124" s="55">
        <f t="shared" si="7"/>
        <v>166.84809705833473</v>
      </c>
      <c r="U124" s="51"/>
      <c r="V124" s="8"/>
      <c r="W124" s="8"/>
    </row>
    <row r="125" spans="1:23" s="4" customFormat="1" ht="27" customHeight="1">
      <c r="A125" s="20"/>
      <c r="B125" s="72" t="s">
        <v>25</v>
      </c>
      <c r="C125" s="73">
        <v>121</v>
      </c>
      <c r="D125" s="85" t="s">
        <v>167</v>
      </c>
      <c r="E125" s="29"/>
      <c r="F125" s="40">
        <v>60</v>
      </c>
      <c r="G125" s="66">
        <v>758</v>
      </c>
      <c r="H125" s="67">
        <v>8089653</v>
      </c>
      <c r="I125" s="89">
        <f t="shared" si="4"/>
        <v>10672.3654353562</v>
      </c>
      <c r="J125" s="66">
        <v>77420</v>
      </c>
      <c r="K125" s="67">
        <v>8089653</v>
      </c>
      <c r="L125" s="68">
        <f t="shared" si="5"/>
        <v>104.49048049599587</v>
      </c>
      <c r="M125" s="63"/>
      <c r="N125" s="40">
        <v>60</v>
      </c>
      <c r="O125" s="66">
        <v>755</v>
      </c>
      <c r="P125" s="67">
        <v>7664074</v>
      </c>
      <c r="Q125" s="64">
        <f t="shared" si="6"/>
        <v>10151.091390728478</v>
      </c>
      <c r="R125" s="66">
        <v>74533</v>
      </c>
      <c r="S125" s="67">
        <v>7664074</v>
      </c>
      <c r="T125" s="55">
        <f t="shared" si="7"/>
        <v>102.82792856855353</v>
      </c>
      <c r="U125" s="51"/>
      <c r="V125" s="8"/>
      <c r="W125" s="8"/>
    </row>
    <row r="126" spans="1:23" s="4" customFormat="1" ht="27" customHeight="1">
      <c r="A126" s="20"/>
      <c r="B126" s="72" t="s">
        <v>25</v>
      </c>
      <c r="C126" s="73">
        <v>122</v>
      </c>
      <c r="D126" s="86" t="s">
        <v>168</v>
      </c>
      <c r="E126" s="29"/>
      <c r="F126" s="40">
        <v>20</v>
      </c>
      <c r="G126" s="66">
        <v>191</v>
      </c>
      <c r="H126" s="67">
        <v>1054537</v>
      </c>
      <c r="I126" s="89">
        <f t="shared" si="4"/>
        <v>5521.136125654451</v>
      </c>
      <c r="J126" s="66">
        <v>18794</v>
      </c>
      <c r="K126" s="67">
        <v>1054537</v>
      </c>
      <c r="L126" s="68">
        <f t="shared" si="5"/>
        <v>56.11030115994466</v>
      </c>
      <c r="M126" s="63"/>
      <c r="N126" s="40">
        <v>20</v>
      </c>
      <c r="O126" s="66">
        <v>180</v>
      </c>
      <c r="P126" s="67">
        <v>1277772</v>
      </c>
      <c r="Q126" s="64">
        <f t="shared" si="6"/>
        <v>7098.733333333334</v>
      </c>
      <c r="R126" s="66">
        <v>12607</v>
      </c>
      <c r="S126" s="67">
        <v>1277772</v>
      </c>
      <c r="T126" s="55">
        <f t="shared" si="7"/>
        <v>101.35416831918775</v>
      </c>
      <c r="U126" s="51"/>
      <c r="V126" s="8"/>
      <c r="W126" s="8"/>
    </row>
    <row r="127" spans="1:23" s="4" customFormat="1" ht="27" customHeight="1">
      <c r="A127" s="20"/>
      <c r="B127" s="72" t="s">
        <v>25</v>
      </c>
      <c r="C127" s="73">
        <v>123</v>
      </c>
      <c r="D127" s="86" t="s">
        <v>169</v>
      </c>
      <c r="E127" s="29"/>
      <c r="F127" s="40">
        <v>20</v>
      </c>
      <c r="G127" s="66">
        <v>209</v>
      </c>
      <c r="H127" s="67">
        <v>464557</v>
      </c>
      <c r="I127" s="89">
        <f t="shared" si="4"/>
        <v>2222.7607655502393</v>
      </c>
      <c r="J127" s="66">
        <v>8332</v>
      </c>
      <c r="K127" s="67">
        <v>464557</v>
      </c>
      <c r="L127" s="68">
        <f t="shared" si="5"/>
        <v>55.75576092174748</v>
      </c>
      <c r="M127" s="63"/>
      <c r="N127" s="40">
        <v>20</v>
      </c>
      <c r="O127" s="66">
        <v>239</v>
      </c>
      <c r="P127" s="67">
        <v>1140257</v>
      </c>
      <c r="Q127" s="64">
        <f t="shared" si="6"/>
        <v>4770.949790794979</v>
      </c>
      <c r="R127" s="66">
        <v>11604</v>
      </c>
      <c r="S127" s="67">
        <v>1140257</v>
      </c>
      <c r="T127" s="55">
        <f t="shared" si="7"/>
        <v>98.26413305756635</v>
      </c>
      <c r="U127" s="51"/>
      <c r="V127" s="8"/>
      <c r="W127" s="8"/>
    </row>
    <row r="128" spans="1:23" s="4" customFormat="1" ht="27" customHeight="1">
      <c r="A128" s="20"/>
      <c r="B128" s="72" t="s">
        <v>25</v>
      </c>
      <c r="C128" s="73">
        <v>124</v>
      </c>
      <c r="D128" s="86" t="s">
        <v>170</v>
      </c>
      <c r="E128" s="29"/>
      <c r="F128" s="40">
        <v>20</v>
      </c>
      <c r="G128" s="66">
        <v>178</v>
      </c>
      <c r="H128" s="67">
        <v>3564050</v>
      </c>
      <c r="I128" s="89">
        <f t="shared" si="4"/>
        <v>20022.752808988764</v>
      </c>
      <c r="J128" s="66">
        <v>8383.5</v>
      </c>
      <c r="K128" s="67">
        <v>3564050</v>
      </c>
      <c r="L128" s="68">
        <f t="shared" si="5"/>
        <v>425.1267370430011</v>
      </c>
      <c r="M128" s="63"/>
      <c r="N128" s="40">
        <v>20</v>
      </c>
      <c r="O128" s="66">
        <v>175</v>
      </c>
      <c r="P128" s="67">
        <v>3732685</v>
      </c>
      <c r="Q128" s="64">
        <f t="shared" si="6"/>
        <v>21329.628571428573</v>
      </c>
      <c r="R128" s="66">
        <v>9963.5</v>
      </c>
      <c r="S128" s="67">
        <v>3732685</v>
      </c>
      <c r="T128" s="55">
        <f t="shared" si="7"/>
        <v>374.635921112059</v>
      </c>
      <c r="U128" s="51"/>
      <c r="V128" s="8"/>
      <c r="W128" s="8"/>
    </row>
    <row r="129" spans="1:23" s="4" customFormat="1" ht="27" customHeight="1">
      <c r="A129" s="20"/>
      <c r="B129" s="72" t="s">
        <v>25</v>
      </c>
      <c r="C129" s="73">
        <v>125</v>
      </c>
      <c r="D129" s="86" t="s">
        <v>171</v>
      </c>
      <c r="E129" s="29"/>
      <c r="F129" s="40">
        <v>12</v>
      </c>
      <c r="G129" s="66">
        <v>161</v>
      </c>
      <c r="H129" s="67">
        <v>1503113</v>
      </c>
      <c r="I129" s="89">
        <f t="shared" si="4"/>
        <v>9336.105590062112</v>
      </c>
      <c r="J129" s="66">
        <v>15719</v>
      </c>
      <c r="K129" s="67">
        <v>1503113</v>
      </c>
      <c r="L129" s="68">
        <f t="shared" si="5"/>
        <v>95.62395826706533</v>
      </c>
      <c r="M129" s="63"/>
      <c r="N129" s="40">
        <v>12</v>
      </c>
      <c r="O129" s="66">
        <v>142</v>
      </c>
      <c r="P129" s="67">
        <v>1523083</v>
      </c>
      <c r="Q129" s="64">
        <f t="shared" si="6"/>
        <v>10725.93661971831</v>
      </c>
      <c r="R129" s="66">
        <v>13246</v>
      </c>
      <c r="S129" s="67">
        <v>1523083</v>
      </c>
      <c r="T129" s="55">
        <f t="shared" si="7"/>
        <v>114.98437264079722</v>
      </c>
      <c r="U129" s="51"/>
      <c r="V129" s="91" t="s">
        <v>266</v>
      </c>
      <c r="W129" s="8"/>
    </row>
    <row r="130" spans="1:23" s="4" customFormat="1" ht="27" customHeight="1">
      <c r="A130" s="20"/>
      <c r="B130" s="72" t="s">
        <v>25</v>
      </c>
      <c r="C130" s="73">
        <v>126</v>
      </c>
      <c r="D130" s="86" t="s">
        <v>172</v>
      </c>
      <c r="E130" s="29"/>
      <c r="F130" s="40">
        <v>20</v>
      </c>
      <c r="G130" s="66">
        <v>81</v>
      </c>
      <c r="H130" s="67">
        <v>604369</v>
      </c>
      <c r="I130" s="89">
        <f t="shared" si="4"/>
        <v>7461.3456790123455</v>
      </c>
      <c r="J130" s="66">
        <v>5173</v>
      </c>
      <c r="K130" s="67">
        <v>604369</v>
      </c>
      <c r="L130" s="68">
        <f t="shared" si="5"/>
        <v>116.83143243765707</v>
      </c>
      <c r="M130" s="63"/>
      <c r="N130" s="40">
        <v>20</v>
      </c>
      <c r="O130" s="66">
        <v>164</v>
      </c>
      <c r="P130" s="67">
        <v>887098</v>
      </c>
      <c r="Q130" s="64">
        <f t="shared" si="6"/>
        <v>5409.134146341464</v>
      </c>
      <c r="R130" s="66">
        <v>10182</v>
      </c>
      <c r="S130" s="67">
        <v>887098</v>
      </c>
      <c r="T130" s="55">
        <f t="shared" si="7"/>
        <v>87.12414064034571</v>
      </c>
      <c r="U130" s="51"/>
      <c r="V130" s="8"/>
      <c r="W130" s="8"/>
    </row>
    <row r="131" spans="1:23" s="4" customFormat="1" ht="27" customHeight="1">
      <c r="A131" s="20"/>
      <c r="B131" s="72" t="s">
        <v>25</v>
      </c>
      <c r="C131" s="73">
        <v>127</v>
      </c>
      <c r="D131" s="86" t="s">
        <v>173</v>
      </c>
      <c r="E131" s="29"/>
      <c r="F131" s="40">
        <v>10</v>
      </c>
      <c r="G131" s="66">
        <v>70</v>
      </c>
      <c r="H131" s="67">
        <v>525800</v>
      </c>
      <c r="I131" s="89">
        <f t="shared" si="4"/>
        <v>7511.428571428572</v>
      </c>
      <c r="J131" s="66">
        <v>7241</v>
      </c>
      <c r="K131" s="67">
        <v>525800</v>
      </c>
      <c r="L131" s="68">
        <f t="shared" si="5"/>
        <v>72.61427979560834</v>
      </c>
      <c r="M131" s="63"/>
      <c r="N131" s="40">
        <v>10</v>
      </c>
      <c r="O131" s="66">
        <v>95</v>
      </c>
      <c r="P131" s="67">
        <v>668560</v>
      </c>
      <c r="Q131" s="64">
        <f t="shared" si="6"/>
        <v>7037.473684210527</v>
      </c>
      <c r="R131" s="66">
        <v>12513</v>
      </c>
      <c r="S131" s="67">
        <v>668560</v>
      </c>
      <c r="T131" s="55">
        <f t="shared" si="7"/>
        <v>53.42923359705906</v>
      </c>
      <c r="U131" s="51"/>
      <c r="V131" s="8"/>
      <c r="W131" s="8"/>
    </row>
    <row r="132" spans="1:23" s="4" customFormat="1" ht="27" customHeight="1">
      <c r="A132" s="20"/>
      <c r="B132" s="72" t="s">
        <v>25</v>
      </c>
      <c r="C132" s="73">
        <v>128</v>
      </c>
      <c r="D132" s="86" t="s">
        <v>174</v>
      </c>
      <c r="E132" s="29"/>
      <c r="F132" s="40">
        <v>20</v>
      </c>
      <c r="G132" s="66">
        <v>252</v>
      </c>
      <c r="H132" s="67">
        <v>1270436</v>
      </c>
      <c r="I132" s="89">
        <f t="shared" si="4"/>
        <v>5041.412698412699</v>
      </c>
      <c r="J132" s="66">
        <v>29329</v>
      </c>
      <c r="K132" s="67">
        <v>1270436</v>
      </c>
      <c r="L132" s="68">
        <f t="shared" si="5"/>
        <v>43.31671724231989</v>
      </c>
      <c r="M132" s="63"/>
      <c r="N132" s="40">
        <v>20</v>
      </c>
      <c r="O132" s="66">
        <v>239</v>
      </c>
      <c r="P132" s="67">
        <v>1219754</v>
      </c>
      <c r="Q132" s="64">
        <f t="shared" si="6"/>
        <v>5103.573221757322</v>
      </c>
      <c r="R132" s="66">
        <v>24955</v>
      </c>
      <c r="S132" s="67">
        <v>1219754</v>
      </c>
      <c r="T132" s="55">
        <f t="shared" si="7"/>
        <v>48.87814065317571</v>
      </c>
      <c r="U132" s="51"/>
      <c r="V132" s="8"/>
      <c r="W132" s="8"/>
    </row>
    <row r="133" spans="1:23" s="4" customFormat="1" ht="27" customHeight="1">
      <c r="A133" s="20"/>
      <c r="B133" s="72" t="s">
        <v>25</v>
      </c>
      <c r="C133" s="73">
        <v>129</v>
      </c>
      <c r="D133" s="86" t="s">
        <v>175</v>
      </c>
      <c r="E133" s="29"/>
      <c r="F133" s="40">
        <v>25</v>
      </c>
      <c r="G133" s="66">
        <v>241</v>
      </c>
      <c r="H133" s="67">
        <v>2434050</v>
      </c>
      <c r="I133" s="89">
        <f aca="true" t="shared" si="8" ref="I133:I184">IF(AND(G133&gt;0,H133&gt;0),H133/G133,0)</f>
        <v>10099.792531120333</v>
      </c>
      <c r="J133" s="66">
        <v>22899</v>
      </c>
      <c r="K133" s="67">
        <v>2434050</v>
      </c>
      <c r="L133" s="68">
        <f aca="true" t="shared" si="9" ref="L133:L186">IF(AND(J133&gt;0,K133&gt;0),K133/J133,0)</f>
        <v>106.29503471767326</v>
      </c>
      <c r="M133" s="63"/>
      <c r="N133" s="40">
        <v>25</v>
      </c>
      <c r="O133" s="66">
        <v>239</v>
      </c>
      <c r="P133" s="67">
        <v>2615750</v>
      </c>
      <c r="Q133" s="64">
        <f aca="true" t="shared" si="10" ref="Q133:Q195">IF(AND(O133&gt;0,P133&gt;0),P133/O133,0)</f>
        <v>10944.560669456067</v>
      </c>
      <c r="R133" s="66">
        <v>22603</v>
      </c>
      <c r="S133" s="67">
        <v>2615750</v>
      </c>
      <c r="T133" s="55">
        <f aca="true" t="shared" si="11" ref="T133:T196">IF(AND(R133&gt;0,S133&gt;0),S133/R133,0)</f>
        <v>115.72578861213114</v>
      </c>
      <c r="U133" s="51"/>
      <c r="V133" s="8"/>
      <c r="W133" s="8"/>
    </row>
    <row r="134" spans="1:23" s="4" customFormat="1" ht="27" customHeight="1">
      <c r="A134" s="20"/>
      <c r="B134" s="72" t="s">
        <v>25</v>
      </c>
      <c r="C134" s="73">
        <v>130</v>
      </c>
      <c r="D134" s="86" t="s">
        <v>176</v>
      </c>
      <c r="E134" s="29"/>
      <c r="F134" s="40">
        <v>20</v>
      </c>
      <c r="G134" s="66">
        <v>136</v>
      </c>
      <c r="H134" s="67">
        <v>588600</v>
      </c>
      <c r="I134" s="89">
        <f t="shared" si="8"/>
        <v>4327.941176470588</v>
      </c>
      <c r="J134" s="66">
        <v>5884</v>
      </c>
      <c r="K134" s="67">
        <v>588600</v>
      </c>
      <c r="L134" s="68">
        <f t="shared" si="9"/>
        <v>100.03399048266485</v>
      </c>
      <c r="M134" s="63"/>
      <c r="N134" s="40">
        <v>20</v>
      </c>
      <c r="O134" s="66">
        <v>188</v>
      </c>
      <c r="P134" s="67">
        <v>974300</v>
      </c>
      <c r="Q134" s="64">
        <f t="shared" si="10"/>
        <v>5182.446808510638</v>
      </c>
      <c r="R134" s="66">
        <v>9300</v>
      </c>
      <c r="S134" s="67">
        <v>974300</v>
      </c>
      <c r="T134" s="55">
        <f t="shared" si="11"/>
        <v>104.76344086021506</v>
      </c>
      <c r="U134" s="51"/>
      <c r="V134" s="8"/>
      <c r="W134" s="8"/>
    </row>
    <row r="135" spans="1:23" s="4" customFormat="1" ht="27" customHeight="1">
      <c r="A135" s="20"/>
      <c r="B135" s="72" t="s">
        <v>25</v>
      </c>
      <c r="C135" s="73">
        <v>131</v>
      </c>
      <c r="D135" s="86" t="s">
        <v>177</v>
      </c>
      <c r="E135" s="29"/>
      <c r="F135" s="40">
        <v>20</v>
      </c>
      <c r="G135" s="66">
        <v>229</v>
      </c>
      <c r="H135" s="67">
        <v>2729078</v>
      </c>
      <c r="I135" s="89">
        <f t="shared" si="8"/>
        <v>11917.3711790393</v>
      </c>
      <c r="J135" s="66">
        <v>20994</v>
      </c>
      <c r="K135" s="67">
        <v>2729078</v>
      </c>
      <c r="L135" s="68">
        <f t="shared" si="9"/>
        <v>129.99323616271315</v>
      </c>
      <c r="M135" s="63"/>
      <c r="N135" s="40">
        <v>20</v>
      </c>
      <c r="O135" s="66">
        <v>227</v>
      </c>
      <c r="P135" s="67">
        <v>2778167</v>
      </c>
      <c r="Q135" s="64">
        <f t="shared" si="10"/>
        <v>12238.621145374449</v>
      </c>
      <c r="R135" s="66">
        <v>27641</v>
      </c>
      <c r="S135" s="67">
        <v>2778167</v>
      </c>
      <c r="T135" s="55">
        <f t="shared" si="11"/>
        <v>100.5089179117977</v>
      </c>
      <c r="U135" s="51"/>
      <c r="V135" s="8"/>
      <c r="W135" s="8"/>
    </row>
    <row r="136" spans="1:23" s="4" customFormat="1" ht="27" customHeight="1">
      <c r="A136" s="20"/>
      <c r="B136" s="72" t="s">
        <v>25</v>
      </c>
      <c r="C136" s="73">
        <v>132</v>
      </c>
      <c r="D136" s="86" t="s">
        <v>178</v>
      </c>
      <c r="E136" s="29"/>
      <c r="F136" s="40">
        <v>14</v>
      </c>
      <c r="G136" s="66">
        <v>317</v>
      </c>
      <c r="H136" s="67">
        <v>4238674</v>
      </c>
      <c r="I136" s="89">
        <f t="shared" si="8"/>
        <v>13371.211356466876</v>
      </c>
      <c r="J136" s="66">
        <v>9076</v>
      </c>
      <c r="K136" s="67">
        <v>4238674</v>
      </c>
      <c r="L136" s="68">
        <f t="shared" si="9"/>
        <v>467.0200528867342</v>
      </c>
      <c r="M136" s="63"/>
      <c r="N136" s="40">
        <v>24</v>
      </c>
      <c r="O136" s="66">
        <v>410</v>
      </c>
      <c r="P136" s="67">
        <v>7737741</v>
      </c>
      <c r="Q136" s="64">
        <f t="shared" si="10"/>
        <v>18872.539024390244</v>
      </c>
      <c r="R136" s="66">
        <v>15187</v>
      </c>
      <c r="S136" s="67">
        <v>7737741</v>
      </c>
      <c r="T136" s="55">
        <f t="shared" si="11"/>
        <v>509.49766247448474</v>
      </c>
      <c r="U136" s="51"/>
      <c r="V136" s="8"/>
      <c r="W136" s="8"/>
    </row>
    <row r="137" spans="1:23" s="4" customFormat="1" ht="27" customHeight="1">
      <c r="A137" s="20"/>
      <c r="B137" s="72" t="s">
        <v>25</v>
      </c>
      <c r="C137" s="73">
        <v>133</v>
      </c>
      <c r="D137" s="86" t="s">
        <v>179</v>
      </c>
      <c r="E137" s="29"/>
      <c r="F137" s="40">
        <v>20</v>
      </c>
      <c r="G137" s="66">
        <v>236</v>
      </c>
      <c r="H137" s="67">
        <v>5002230</v>
      </c>
      <c r="I137" s="89">
        <f t="shared" si="8"/>
        <v>21195.889830508473</v>
      </c>
      <c r="J137" s="66">
        <v>23575</v>
      </c>
      <c r="K137" s="67">
        <v>5002230</v>
      </c>
      <c r="L137" s="68">
        <f t="shared" si="9"/>
        <v>212.18366914103925</v>
      </c>
      <c r="M137" s="63"/>
      <c r="N137" s="40">
        <v>20</v>
      </c>
      <c r="O137" s="66">
        <v>228</v>
      </c>
      <c r="P137" s="67">
        <v>5364646</v>
      </c>
      <c r="Q137" s="64">
        <f t="shared" si="10"/>
        <v>23529.14912280702</v>
      </c>
      <c r="R137" s="66">
        <v>21185</v>
      </c>
      <c r="S137" s="67">
        <v>5364646</v>
      </c>
      <c r="T137" s="55">
        <f t="shared" si="11"/>
        <v>253.22851073873022</v>
      </c>
      <c r="U137" s="51"/>
      <c r="V137" s="8"/>
      <c r="W137" s="8"/>
    </row>
    <row r="138" spans="1:23" s="4" customFormat="1" ht="27" customHeight="1">
      <c r="A138" s="20"/>
      <c r="B138" s="72" t="s">
        <v>25</v>
      </c>
      <c r="C138" s="73">
        <v>134</v>
      </c>
      <c r="D138" s="86" t="s">
        <v>180</v>
      </c>
      <c r="E138" s="29"/>
      <c r="F138" s="40">
        <v>10</v>
      </c>
      <c r="G138" s="66">
        <v>114</v>
      </c>
      <c r="H138" s="67">
        <v>1693823</v>
      </c>
      <c r="I138" s="89">
        <f t="shared" si="8"/>
        <v>14858.09649122807</v>
      </c>
      <c r="J138" s="66">
        <v>14175</v>
      </c>
      <c r="K138" s="67">
        <v>1693823</v>
      </c>
      <c r="L138" s="68">
        <f t="shared" si="9"/>
        <v>119.4936860670194</v>
      </c>
      <c r="M138" s="63"/>
      <c r="N138" s="40">
        <v>10</v>
      </c>
      <c r="O138" s="66">
        <v>95</v>
      </c>
      <c r="P138" s="67">
        <v>1397082</v>
      </c>
      <c r="Q138" s="64">
        <f t="shared" si="10"/>
        <v>14706.126315789474</v>
      </c>
      <c r="R138" s="66">
        <v>12142</v>
      </c>
      <c r="S138" s="67">
        <v>1397082</v>
      </c>
      <c r="T138" s="55">
        <f t="shared" si="11"/>
        <v>115.06193378356119</v>
      </c>
      <c r="U138" s="51"/>
      <c r="V138" s="8"/>
      <c r="W138" s="8"/>
    </row>
    <row r="139" spans="1:23" s="4" customFormat="1" ht="27" customHeight="1">
      <c r="A139" s="20"/>
      <c r="B139" s="72" t="s">
        <v>25</v>
      </c>
      <c r="C139" s="73">
        <v>135</v>
      </c>
      <c r="D139" s="86" t="s">
        <v>181</v>
      </c>
      <c r="E139" s="29"/>
      <c r="F139" s="40">
        <v>40</v>
      </c>
      <c r="G139" s="66">
        <v>420</v>
      </c>
      <c r="H139" s="67">
        <v>2678450</v>
      </c>
      <c r="I139" s="89">
        <f t="shared" si="8"/>
        <v>6377.261904761905</v>
      </c>
      <c r="J139" s="66">
        <v>37851</v>
      </c>
      <c r="K139" s="67">
        <v>2678450</v>
      </c>
      <c r="L139" s="68">
        <f t="shared" si="9"/>
        <v>70.76299173073366</v>
      </c>
      <c r="M139" s="63"/>
      <c r="N139" s="40">
        <v>40</v>
      </c>
      <c r="O139" s="66">
        <v>462</v>
      </c>
      <c r="P139" s="67">
        <v>2887990</v>
      </c>
      <c r="Q139" s="64">
        <f t="shared" si="10"/>
        <v>6251.060606060606</v>
      </c>
      <c r="R139" s="66">
        <v>33936</v>
      </c>
      <c r="S139" s="67">
        <v>2887990</v>
      </c>
      <c r="T139" s="55">
        <f t="shared" si="11"/>
        <v>85.10107260726073</v>
      </c>
      <c r="U139" s="51"/>
      <c r="V139" s="8"/>
      <c r="W139" s="8"/>
    </row>
    <row r="140" spans="1:23" s="4" customFormat="1" ht="27" customHeight="1">
      <c r="A140" s="20"/>
      <c r="B140" s="72" t="s">
        <v>25</v>
      </c>
      <c r="C140" s="73">
        <v>136</v>
      </c>
      <c r="D140" s="86" t="s">
        <v>182</v>
      </c>
      <c r="E140" s="29"/>
      <c r="F140" s="40">
        <v>50</v>
      </c>
      <c r="G140" s="66">
        <v>364</v>
      </c>
      <c r="H140" s="67">
        <v>1218000</v>
      </c>
      <c r="I140" s="89">
        <f t="shared" si="8"/>
        <v>3346.153846153846</v>
      </c>
      <c r="J140" s="66">
        <v>36960</v>
      </c>
      <c r="K140" s="67">
        <v>1218000</v>
      </c>
      <c r="L140" s="68">
        <f t="shared" si="9"/>
        <v>32.95454545454545</v>
      </c>
      <c r="M140" s="63"/>
      <c r="N140" s="40">
        <v>50</v>
      </c>
      <c r="O140" s="66">
        <v>340</v>
      </c>
      <c r="P140" s="67">
        <v>1694539</v>
      </c>
      <c r="Q140" s="64">
        <f t="shared" si="10"/>
        <v>4983.9382352941175</v>
      </c>
      <c r="R140" s="66">
        <v>34704</v>
      </c>
      <c r="S140" s="67">
        <v>1694539</v>
      </c>
      <c r="T140" s="55">
        <f t="shared" si="11"/>
        <v>48.82834831719686</v>
      </c>
      <c r="U140" s="51"/>
      <c r="V140" s="8"/>
      <c r="W140" s="8"/>
    </row>
    <row r="141" spans="1:23" s="4" customFormat="1" ht="27" customHeight="1">
      <c r="A141" s="20"/>
      <c r="B141" s="72" t="s">
        <v>25</v>
      </c>
      <c r="C141" s="73">
        <v>137</v>
      </c>
      <c r="D141" s="86" t="s">
        <v>183</v>
      </c>
      <c r="E141" s="29"/>
      <c r="F141" s="40">
        <v>20</v>
      </c>
      <c r="G141" s="66">
        <v>92</v>
      </c>
      <c r="H141" s="67">
        <v>499680</v>
      </c>
      <c r="I141" s="89">
        <f t="shared" si="8"/>
        <v>5431.304347826087</v>
      </c>
      <c r="J141" s="66">
        <v>4656</v>
      </c>
      <c r="K141" s="67">
        <v>499680</v>
      </c>
      <c r="L141" s="68">
        <f t="shared" si="9"/>
        <v>107.31958762886597</v>
      </c>
      <c r="M141" s="63"/>
      <c r="N141" s="40">
        <v>20</v>
      </c>
      <c r="O141" s="66">
        <v>147</v>
      </c>
      <c r="P141" s="67">
        <v>730540</v>
      </c>
      <c r="Q141" s="64">
        <f t="shared" si="10"/>
        <v>4969.659863945578</v>
      </c>
      <c r="R141" s="66">
        <v>9372</v>
      </c>
      <c r="S141" s="67">
        <v>730540</v>
      </c>
      <c r="T141" s="55">
        <f t="shared" si="11"/>
        <v>77.94921041399914</v>
      </c>
      <c r="U141" s="51"/>
      <c r="V141" s="8"/>
      <c r="W141" s="8"/>
    </row>
    <row r="142" spans="1:23" s="4" customFormat="1" ht="27" customHeight="1">
      <c r="A142" s="20"/>
      <c r="B142" s="72" t="s">
        <v>25</v>
      </c>
      <c r="C142" s="73">
        <v>138</v>
      </c>
      <c r="D142" s="86" t="s">
        <v>184</v>
      </c>
      <c r="E142" s="29"/>
      <c r="F142" s="40">
        <v>10</v>
      </c>
      <c r="G142" s="66">
        <v>132</v>
      </c>
      <c r="H142" s="67">
        <v>563985</v>
      </c>
      <c r="I142" s="89">
        <f t="shared" si="8"/>
        <v>4272.613636363636</v>
      </c>
      <c r="J142" s="66">
        <v>7785</v>
      </c>
      <c r="K142" s="67">
        <v>563985</v>
      </c>
      <c r="L142" s="68">
        <f t="shared" si="9"/>
        <v>72.44508670520231</v>
      </c>
      <c r="M142" s="63"/>
      <c r="N142" s="40">
        <v>10</v>
      </c>
      <c r="O142" s="66">
        <v>44</v>
      </c>
      <c r="P142" s="67">
        <v>113700</v>
      </c>
      <c r="Q142" s="64">
        <f t="shared" si="10"/>
        <v>2584.090909090909</v>
      </c>
      <c r="R142" s="66">
        <v>2838</v>
      </c>
      <c r="S142" s="67">
        <v>113700</v>
      </c>
      <c r="T142" s="55">
        <f t="shared" si="11"/>
        <v>40.063424947145876</v>
      </c>
      <c r="U142" s="51"/>
      <c r="V142" s="91" t="s">
        <v>265</v>
      </c>
      <c r="W142" s="8"/>
    </row>
    <row r="143" spans="1:23" s="4" customFormat="1" ht="27" customHeight="1">
      <c r="A143" s="20"/>
      <c r="B143" s="72" t="s">
        <v>25</v>
      </c>
      <c r="C143" s="73">
        <v>139</v>
      </c>
      <c r="D143" s="86" t="s">
        <v>185</v>
      </c>
      <c r="E143" s="29"/>
      <c r="F143" s="40">
        <v>20</v>
      </c>
      <c r="G143" s="66">
        <v>255</v>
      </c>
      <c r="H143" s="67">
        <v>2470556</v>
      </c>
      <c r="I143" s="89">
        <f t="shared" si="8"/>
        <v>9688.454901960784</v>
      </c>
      <c r="J143" s="66">
        <v>16722</v>
      </c>
      <c r="K143" s="67">
        <v>2470556</v>
      </c>
      <c r="L143" s="68">
        <f t="shared" si="9"/>
        <v>147.7428537256309</v>
      </c>
      <c r="M143" s="63"/>
      <c r="N143" s="40">
        <v>20</v>
      </c>
      <c r="O143" s="66">
        <v>257</v>
      </c>
      <c r="P143" s="67">
        <v>3042190</v>
      </c>
      <c r="Q143" s="64">
        <f t="shared" si="10"/>
        <v>11837.315175097276</v>
      </c>
      <c r="R143" s="66">
        <v>17176</v>
      </c>
      <c r="S143" s="67">
        <v>3042190</v>
      </c>
      <c r="T143" s="55">
        <f t="shared" si="11"/>
        <v>177.11865393572427</v>
      </c>
      <c r="U143" s="51"/>
      <c r="V143" s="8"/>
      <c r="W143" s="8"/>
    </row>
    <row r="144" spans="1:23" s="4" customFormat="1" ht="27" customHeight="1">
      <c r="A144" s="20"/>
      <c r="B144" s="72" t="s">
        <v>25</v>
      </c>
      <c r="C144" s="73">
        <v>140</v>
      </c>
      <c r="D144" s="86" t="s">
        <v>186</v>
      </c>
      <c r="E144" s="29"/>
      <c r="F144" s="40">
        <v>10</v>
      </c>
      <c r="G144" s="66">
        <v>108</v>
      </c>
      <c r="H144" s="67">
        <v>597500</v>
      </c>
      <c r="I144" s="89">
        <f t="shared" si="8"/>
        <v>5532.407407407408</v>
      </c>
      <c r="J144" s="66">
        <v>12690</v>
      </c>
      <c r="K144" s="67">
        <v>597500</v>
      </c>
      <c r="L144" s="68">
        <f t="shared" si="9"/>
        <v>47.084318360914104</v>
      </c>
      <c r="M144" s="63"/>
      <c r="N144" s="40">
        <v>10</v>
      </c>
      <c r="O144" s="66">
        <v>108</v>
      </c>
      <c r="P144" s="67">
        <v>665250</v>
      </c>
      <c r="Q144" s="64">
        <f t="shared" si="10"/>
        <v>6159.722222222223</v>
      </c>
      <c r="R144" s="66">
        <v>12960</v>
      </c>
      <c r="S144" s="67">
        <v>665250</v>
      </c>
      <c r="T144" s="55">
        <f t="shared" si="11"/>
        <v>51.33101851851852</v>
      </c>
      <c r="U144" s="51"/>
      <c r="V144" s="8"/>
      <c r="W144" s="8"/>
    </row>
    <row r="145" spans="1:23" s="4" customFormat="1" ht="27" customHeight="1">
      <c r="A145" s="20"/>
      <c r="B145" s="72" t="s">
        <v>25</v>
      </c>
      <c r="C145" s="73">
        <v>141</v>
      </c>
      <c r="D145" s="86" t="s">
        <v>187</v>
      </c>
      <c r="E145" s="29"/>
      <c r="F145" s="40">
        <v>20</v>
      </c>
      <c r="G145" s="66">
        <v>209</v>
      </c>
      <c r="H145" s="67">
        <v>760800</v>
      </c>
      <c r="I145" s="89">
        <f t="shared" si="8"/>
        <v>3640.1913875598084</v>
      </c>
      <c r="J145" s="66">
        <v>15064</v>
      </c>
      <c r="K145" s="67">
        <v>760800</v>
      </c>
      <c r="L145" s="68">
        <f t="shared" si="9"/>
        <v>50.50451407328731</v>
      </c>
      <c r="M145" s="63"/>
      <c r="N145" s="40">
        <v>20</v>
      </c>
      <c r="O145" s="66">
        <v>249</v>
      </c>
      <c r="P145" s="67">
        <v>939850</v>
      </c>
      <c r="Q145" s="64">
        <f t="shared" si="10"/>
        <v>3774.4979919678717</v>
      </c>
      <c r="R145" s="66">
        <v>15729</v>
      </c>
      <c r="S145" s="67">
        <v>939850</v>
      </c>
      <c r="T145" s="55">
        <f t="shared" si="11"/>
        <v>59.75268612117744</v>
      </c>
      <c r="U145" s="51"/>
      <c r="V145" s="8"/>
      <c r="W145" s="8"/>
    </row>
    <row r="146" spans="1:23" s="4" customFormat="1" ht="27" customHeight="1">
      <c r="A146" s="20"/>
      <c r="B146" s="72" t="s">
        <v>25</v>
      </c>
      <c r="C146" s="73">
        <v>142</v>
      </c>
      <c r="D146" s="86" t="s">
        <v>188</v>
      </c>
      <c r="E146" s="29"/>
      <c r="F146" s="40">
        <v>20</v>
      </c>
      <c r="G146" s="66">
        <v>102</v>
      </c>
      <c r="H146" s="67">
        <v>449510</v>
      </c>
      <c r="I146" s="89">
        <f t="shared" si="8"/>
        <v>4406.9607843137255</v>
      </c>
      <c r="J146" s="66">
        <v>5212</v>
      </c>
      <c r="K146" s="67">
        <v>449510</v>
      </c>
      <c r="L146" s="68">
        <f t="shared" si="9"/>
        <v>86.24520337682272</v>
      </c>
      <c r="M146" s="63"/>
      <c r="N146" s="40">
        <v>20</v>
      </c>
      <c r="O146" s="66">
        <v>213</v>
      </c>
      <c r="P146" s="67">
        <v>1076670</v>
      </c>
      <c r="Q146" s="64">
        <f t="shared" si="10"/>
        <v>5054.788732394366</v>
      </c>
      <c r="R146" s="66">
        <v>11140.5</v>
      </c>
      <c r="S146" s="67">
        <v>1076670</v>
      </c>
      <c r="T146" s="55">
        <f t="shared" si="11"/>
        <v>96.64467483506127</v>
      </c>
      <c r="U146" s="51"/>
      <c r="V146" s="8"/>
      <c r="W146" s="8"/>
    </row>
    <row r="147" spans="1:23" s="4" customFormat="1" ht="27" customHeight="1">
      <c r="A147" s="20"/>
      <c r="B147" s="72" t="s">
        <v>25</v>
      </c>
      <c r="C147" s="73">
        <v>143</v>
      </c>
      <c r="D147" s="86" t="s">
        <v>189</v>
      </c>
      <c r="E147" s="29"/>
      <c r="F147" s="40">
        <v>20</v>
      </c>
      <c r="G147" s="66">
        <v>182</v>
      </c>
      <c r="H147" s="67">
        <v>368084</v>
      </c>
      <c r="I147" s="89">
        <f t="shared" si="8"/>
        <v>2022.4395604395604</v>
      </c>
      <c r="J147" s="66">
        <v>4030.25</v>
      </c>
      <c r="K147" s="67">
        <v>368084</v>
      </c>
      <c r="L147" s="68">
        <f t="shared" si="9"/>
        <v>91.33031449661932</v>
      </c>
      <c r="M147" s="63"/>
      <c r="N147" s="40">
        <v>20</v>
      </c>
      <c r="O147" s="66">
        <v>242</v>
      </c>
      <c r="P147" s="67">
        <v>747577</v>
      </c>
      <c r="Q147" s="64">
        <f t="shared" si="10"/>
        <v>3089.1611570247933</v>
      </c>
      <c r="R147" s="66">
        <v>6315.04</v>
      </c>
      <c r="S147" s="67">
        <v>747577</v>
      </c>
      <c r="T147" s="55">
        <f t="shared" si="11"/>
        <v>118.3804061415288</v>
      </c>
      <c r="U147" s="51"/>
      <c r="V147" s="8"/>
      <c r="W147" s="8"/>
    </row>
    <row r="148" spans="1:23" s="4" customFormat="1" ht="27" customHeight="1">
      <c r="A148" s="20"/>
      <c r="B148" s="72" t="s">
        <v>25</v>
      </c>
      <c r="C148" s="73">
        <v>144</v>
      </c>
      <c r="D148" s="86" t="s">
        <v>190</v>
      </c>
      <c r="E148" s="29"/>
      <c r="F148" s="40">
        <v>20</v>
      </c>
      <c r="G148" s="66">
        <v>271</v>
      </c>
      <c r="H148" s="67">
        <v>1172100</v>
      </c>
      <c r="I148" s="89">
        <f t="shared" si="8"/>
        <v>4325.092250922509</v>
      </c>
      <c r="J148" s="66">
        <v>10607</v>
      </c>
      <c r="K148" s="67">
        <v>1172100</v>
      </c>
      <c r="L148" s="68">
        <f t="shared" si="9"/>
        <v>110.50249835014613</v>
      </c>
      <c r="M148" s="63"/>
      <c r="N148" s="40">
        <v>20</v>
      </c>
      <c r="O148" s="66">
        <v>229</v>
      </c>
      <c r="P148" s="67">
        <v>844400</v>
      </c>
      <c r="Q148" s="64">
        <f t="shared" si="10"/>
        <v>3687.3362445414846</v>
      </c>
      <c r="R148" s="66">
        <v>10535</v>
      </c>
      <c r="S148" s="67">
        <v>844400</v>
      </c>
      <c r="T148" s="55">
        <f t="shared" si="11"/>
        <v>80.15187470336971</v>
      </c>
      <c r="U148" s="51"/>
      <c r="V148" s="8"/>
      <c r="W148" s="8"/>
    </row>
    <row r="149" spans="1:23" s="4" customFormat="1" ht="27" customHeight="1">
      <c r="A149" s="20"/>
      <c r="B149" s="72" t="s">
        <v>25</v>
      </c>
      <c r="C149" s="73">
        <v>145</v>
      </c>
      <c r="D149" s="85" t="s">
        <v>191</v>
      </c>
      <c r="E149" s="29"/>
      <c r="F149" s="40">
        <v>20</v>
      </c>
      <c r="G149" s="43">
        <v>54</v>
      </c>
      <c r="H149" s="7">
        <v>878000</v>
      </c>
      <c r="I149" s="89">
        <f t="shared" si="8"/>
        <v>16259.25925925926</v>
      </c>
      <c r="J149" s="43">
        <v>7637</v>
      </c>
      <c r="K149" s="7">
        <v>878000</v>
      </c>
      <c r="L149" s="44">
        <f t="shared" si="9"/>
        <v>114.96660992536336</v>
      </c>
      <c r="M149" s="63"/>
      <c r="N149" s="40">
        <v>20</v>
      </c>
      <c r="O149" s="43">
        <v>49</v>
      </c>
      <c r="P149" s="7">
        <v>747000</v>
      </c>
      <c r="Q149" s="64">
        <f t="shared" si="10"/>
        <v>15244.897959183674</v>
      </c>
      <c r="R149" s="43">
        <v>6258</v>
      </c>
      <c r="S149" s="7">
        <v>747000</v>
      </c>
      <c r="T149" s="55">
        <f t="shared" si="11"/>
        <v>119.36720997123682</v>
      </c>
      <c r="U149" s="51"/>
      <c r="V149" s="8"/>
      <c r="W149" s="8"/>
    </row>
    <row r="150" spans="1:23" s="4" customFormat="1" ht="27" customHeight="1">
      <c r="A150" s="20"/>
      <c r="B150" s="72" t="s">
        <v>25</v>
      </c>
      <c r="C150" s="73">
        <v>146</v>
      </c>
      <c r="D150" s="83" t="s">
        <v>192</v>
      </c>
      <c r="E150" s="29"/>
      <c r="F150" s="40">
        <v>30</v>
      </c>
      <c r="G150" s="43">
        <v>298</v>
      </c>
      <c r="H150" s="7">
        <v>2460000</v>
      </c>
      <c r="I150" s="89">
        <f t="shared" si="8"/>
        <v>8255.03355704698</v>
      </c>
      <c r="J150" s="43">
        <v>22844</v>
      </c>
      <c r="K150" s="7">
        <v>2460000</v>
      </c>
      <c r="L150" s="44">
        <f t="shared" si="9"/>
        <v>107.68691997898792</v>
      </c>
      <c r="M150" s="63"/>
      <c r="N150" s="40">
        <v>30</v>
      </c>
      <c r="O150" s="43">
        <v>291</v>
      </c>
      <c r="P150" s="7">
        <v>2533000</v>
      </c>
      <c r="Q150" s="64">
        <f t="shared" si="10"/>
        <v>8704.46735395189</v>
      </c>
      <c r="R150" s="43">
        <v>22152</v>
      </c>
      <c r="S150" s="7">
        <v>2533000</v>
      </c>
      <c r="T150" s="55">
        <f t="shared" si="11"/>
        <v>114.34633441675695</v>
      </c>
      <c r="U150" s="51"/>
      <c r="V150" s="8"/>
      <c r="W150" s="8"/>
    </row>
    <row r="151" spans="1:23" s="4" customFormat="1" ht="27" customHeight="1">
      <c r="A151" s="20"/>
      <c r="B151" s="72" t="s">
        <v>25</v>
      </c>
      <c r="C151" s="73">
        <v>147</v>
      </c>
      <c r="D151" s="83" t="s">
        <v>193</v>
      </c>
      <c r="E151" s="29"/>
      <c r="F151" s="40">
        <v>20</v>
      </c>
      <c r="G151" s="43">
        <v>324</v>
      </c>
      <c r="H151" s="7">
        <v>2477550</v>
      </c>
      <c r="I151" s="89">
        <f t="shared" si="8"/>
        <v>7646.759259259259</v>
      </c>
      <c r="J151" s="43">
        <v>29125</v>
      </c>
      <c r="K151" s="7">
        <v>2477550</v>
      </c>
      <c r="L151" s="44">
        <f t="shared" si="9"/>
        <v>85.06609442060086</v>
      </c>
      <c r="M151" s="63"/>
      <c r="N151" s="40">
        <v>20</v>
      </c>
      <c r="O151" s="43">
        <v>318</v>
      </c>
      <c r="P151" s="7">
        <v>2656997</v>
      </c>
      <c r="Q151" s="64">
        <f t="shared" si="10"/>
        <v>8355.336477987421</v>
      </c>
      <c r="R151" s="43">
        <v>30240</v>
      </c>
      <c r="S151" s="7">
        <v>2656997</v>
      </c>
      <c r="T151" s="55">
        <f t="shared" si="11"/>
        <v>87.8636574074074</v>
      </c>
      <c r="U151" s="51"/>
      <c r="V151" s="8"/>
      <c r="W151" s="8"/>
    </row>
    <row r="152" spans="1:23" s="4" customFormat="1" ht="27" customHeight="1">
      <c r="A152" s="20"/>
      <c r="B152" s="72" t="s">
        <v>25</v>
      </c>
      <c r="C152" s="73">
        <v>148</v>
      </c>
      <c r="D152" s="88" t="s">
        <v>194</v>
      </c>
      <c r="E152" s="29"/>
      <c r="F152" s="40">
        <v>40</v>
      </c>
      <c r="G152" s="43">
        <v>469</v>
      </c>
      <c r="H152" s="7">
        <v>4641573</v>
      </c>
      <c r="I152" s="89">
        <f t="shared" si="8"/>
        <v>9896.744136460555</v>
      </c>
      <c r="J152" s="43">
        <v>46698</v>
      </c>
      <c r="K152" s="7">
        <v>4641573</v>
      </c>
      <c r="L152" s="44">
        <f t="shared" si="9"/>
        <v>99.39554156494926</v>
      </c>
      <c r="M152" s="63"/>
      <c r="N152" s="40">
        <v>40</v>
      </c>
      <c r="O152" s="43">
        <v>445</v>
      </c>
      <c r="P152" s="7">
        <v>5158888</v>
      </c>
      <c r="Q152" s="64">
        <f t="shared" si="10"/>
        <v>11593.006741573034</v>
      </c>
      <c r="R152" s="43">
        <v>46031</v>
      </c>
      <c r="S152" s="7">
        <v>5158888</v>
      </c>
      <c r="T152" s="55">
        <f t="shared" si="11"/>
        <v>112.07421085790011</v>
      </c>
      <c r="U152" s="51"/>
      <c r="V152" s="8"/>
      <c r="W152" s="8"/>
    </row>
    <row r="153" spans="1:23" s="4" customFormat="1" ht="27" customHeight="1">
      <c r="A153" s="20"/>
      <c r="B153" s="72" t="s">
        <v>25</v>
      </c>
      <c r="C153" s="73">
        <v>149</v>
      </c>
      <c r="D153" s="88" t="s">
        <v>195</v>
      </c>
      <c r="E153" s="29"/>
      <c r="F153" s="40">
        <v>25</v>
      </c>
      <c r="G153" s="43">
        <v>375</v>
      </c>
      <c r="H153" s="7">
        <v>3597630</v>
      </c>
      <c r="I153" s="89">
        <f t="shared" si="8"/>
        <v>9593.68</v>
      </c>
      <c r="J153" s="43">
        <v>20767</v>
      </c>
      <c r="K153" s="7">
        <v>3597630</v>
      </c>
      <c r="L153" s="44">
        <f t="shared" si="9"/>
        <v>173.23782924832668</v>
      </c>
      <c r="M153" s="63"/>
      <c r="N153" s="40">
        <v>25</v>
      </c>
      <c r="O153" s="43">
        <v>436</v>
      </c>
      <c r="P153" s="7">
        <v>6141184</v>
      </c>
      <c r="Q153" s="64">
        <f t="shared" si="10"/>
        <v>14085.284403669724</v>
      </c>
      <c r="R153" s="43">
        <v>27584.5</v>
      </c>
      <c r="S153" s="7">
        <v>6141184</v>
      </c>
      <c r="T153" s="55">
        <f t="shared" si="11"/>
        <v>222.63169533614894</v>
      </c>
      <c r="U153" s="51"/>
      <c r="V153" s="8"/>
      <c r="W153" s="8"/>
    </row>
    <row r="154" spans="1:23" s="4" customFormat="1" ht="27" customHeight="1">
      <c r="A154" s="20"/>
      <c r="B154" s="72" t="s">
        <v>25</v>
      </c>
      <c r="C154" s="73">
        <v>150</v>
      </c>
      <c r="D154" s="88" t="s">
        <v>196</v>
      </c>
      <c r="E154" s="29"/>
      <c r="F154" s="40">
        <v>24</v>
      </c>
      <c r="G154" s="43">
        <v>189</v>
      </c>
      <c r="H154" s="7">
        <v>2760360</v>
      </c>
      <c r="I154" s="89">
        <f t="shared" si="8"/>
        <v>14605.079365079366</v>
      </c>
      <c r="J154" s="43">
        <v>20514</v>
      </c>
      <c r="K154" s="7">
        <v>2760360</v>
      </c>
      <c r="L154" s="44">
        <f t="shared" si="9"/>
        <v>134.5598128107634</v>
      </c>
      <c r="M154" s="63"/>
      <c r="N154" s="40">
        <v>24</v>
      </c>
      <c r="O154" s="43">
        <v>226</v>
      </c>
      <c r="P154" s="7">
        <v>3479490</v>
      </c>
      <c r="Q154" s="64">
        <f t="shared" si="10"/>
        <v>15395.973451327434</v>
      </c>
      <c r="R154" s="43">
        <v>24028</v>
      </c>
      <c r="S154" s="7">
        <v>3479490</v>
      </c>
      <c r="T154" s="55">
        <f t="shared" si="11"/>
        <v>144.8098052272349</v>
      </c>
      <c r="U154" s="51"/>
      <c r="V154" s="8"/>
      <c r="W154" s="8"/>
    </row>
    <row r="155" spans="1:23" s="4" customFormat="1" ht="27" customHeight="1">
      <c r="A155" s="20"/>
      <c r="B155" s="72" t="s">
        <v>25</v>
      </c>
      <c r="C155" s="73">
        <v>151</v>
      </c>
      <c r="D155" s="88" t="s">
        <v>197</v>
      </c>
      <c r="E155" s="29"/>
      <c r="F155" s="40">
        <v>20</v>
      </c>
      <c r="G155" s="43">
        <v>145</v>
      </c>
      <c r="H155" s="7">
        <v>1162710</v>
      </c>
      <c r="I155" s="89">
        <f t="shared" si="8"/>
        <v>8018.689655172414</v>
      </c>
      <c r="J155" s="43">
        <v>8076</v>
      </c>
      <c r="K155" s="7">
        <v>1162710</v>
      </c>
      <c r="L155" s="44">
        <f t="shared" si="9"/>
        <v>143.9710252600297</v>
      </c>
      <c r="M155" s="63"/>
      <c r="N155" s="40">
        <v>20</v>
      </c>
      <c r="O155" s="43">
        <v>150</v>
      </c>
      <c r="P155" s="7">
        <v>1330960</v>
      </c>
      <c r="Q155" s="64">
        <f t="shared" si="10"/>
        <v>8873.066666666668</v>
      </c>
      <c r="R155" s="43">
        <v>9678</v>
      </c>
      <c r="S155" s="7">
        <v>1330960</v>
      </c>
      <c r="T155" s="55">
        <f t="shared" si="11"/>
        <v>137.52428187642076</v>
      </c>
      <c r="U155" s="51"/>
      <c r="V155" s="8"/>
      <c r="W155" s="8"/>
    </row>
    <row r="156" spans="1:23" s="4" customFormat="1" ht="27" customHeight="1">
      <c r="A156" s="20"/>
      <c r="B156" s="72" t="s">
        <v>25</v>
      </c>
      <c r="C156" s="73">
        <v>152</v>
      </c>
      <c r="D156" s="88" t="s">
        <v>198</v>
      </c>
      <c r="E156" s="29"/>
      <c r="F156" s="40">
        <v>20</v>
      </c>
      <c r="G156" s="43">
        <v>234</v>
      </c>
      <c r="H156" s="7">
        <v>1224050</v>
      </c>
      <c r="I156" s="89">
        <f t="shared" si="8"/>
        <v>5230.982905982906</v>
      </c>
      <c r="J156" s="43">
        <v>17422</v>
      </c>
      <c r="K156" s="7">
        <v>1224050</v>
      </c>
      <c r="L156" s="44">
        <f t="shared" si="9"/>
        <v>70.25886809780737</v>
      </c>
      <c r="M156" s="63"/>
      <c r="N156" s="40">
        <v>20</v>
      </c>
      <c r="O156" s="43">
        <v>233</v>
      </c>
      <c r="P156" s="7">
        <v>1244450</v>
      </c>
      <c r="Q156" s="64">
        <f t="shared" si="10"/>
        <v>5340.98712446352</v>
      </c>
      <c r="R156" s="43">
        <v>19385</v>
      </c>
      <c r="S156" s="7">
        <v>1244450</v>
      </c>
      <c r="T156" s="55">
        <f t="shared" si="11"/>
        <v>64.19654371937065</v>
      </c>
      <c r="U156" s="51"/>
      <c r="V156" s="8"/>
      <c r="W156" s="8"/>
    </row>
    <row r="157" spans="1:23" s="4" customFormat="1" ht="27" customHeight="1">
      <c r="A157" s="20"/>
      <c r="B157" s="72" t="s">
        <v>25</v>
      </c>
      <c r="C157" s="73">
        <v>153</v>
      </c>
      <c r="D157" s="88" t="s">
        <v>199</v>
      </c>
      <c r="E157" s="29"/>
      <c r="F157" s="40">
        <v>30</v>
      </c>
      <c r="G157" s="43">
        <v>417</v>
      </c>
      <c r="H157" s="7">
        <v>7920175</v>
      </c>
      <c r="I157" s="89">
        <f t="shared" si="8"/>
        <v>18993.225419664268</v>
      </c>
      <c r="J157" s="43">
        <v>52572</v>
      </c>
      <c r="K157" s="7">
        <v>7920175</v>
      </c>
      <c r="L157" s="44">
        <f t="shared" si="9"/>
        <v>150.65386517537854</v>
      </c>
      <c r="M157" s="63"/>
      <c r="N157" s="40">
        <v>30</v>
      </c>
      <c r="O157" s="43">
        <v>420</v>
      </c>
      <c r="P157" s="7">
        <v>8351160</v>
      </c>
      <c r="Q157" s="64">
        <f t="shared" si="10"/>
        <v>19883.714285714286</v>
      </c>
      <c r="R157" s="43">
        <v>55220</v>
      </c>
      <c r="S157" s="7">
        <v>8351160</v>
      </c>
      <c r="T157" s="55">
        <f t="shared" si="11"/>
        <v>151.23433538572982</v>
      </c>
      <c r="U157" s="51"/>
      <c r="V157" s="8"/>
      <c r="W157" s="8"/>
    </row>
    <row r="158" spans="1:23" s="4" customFormat="1" ht="27" customHeight="1">
      <c r="A158" s="20"/>
      <c r="B158" s="72" t="s">
        <v>25</v>
      </c>
      <c r="C158" s="73">
        <v>154</v>
      </c>
      <c r="D158" s="88" t="s">
        <v>200</v>
      </c>
      <c r="E158" s="29"/>
      <c r="F158" s="40">
        <v>20</v>
      </c>
      <c r="G158" s="43">
        <v>209</v>
      </c>
      <c r="H158" s="7">
        <v>1806417</v>
      </c>
      <c r="I158" s="89">
        <f t="shared" si="8"/>
        <v>8643.143540669857</v>
      </c>
      <c r="J158" s="43">
        <v>18478.5</v>
      </c>
      <c r="K158" s="7">
        <v>1806417</v>
      </c>
      <c r="L158" s="44">
        <f t="shared" si="9"/>
        <v>97.75777254647292</v>
      </c>
      <c r="M158" s="63"/>
      <c r="N158" s="40">
        <v>20</v>
      </c>
      <c r="O158" s="43">
        <v>265</v>
      </c>
      <c r="P158" s="7">
        <v>1908074</v>
      </c>
      <c r="Q158" s="64">
        <f t="shared" si="10"/>
        <v>7200.279245283019</v>
      </c>
      <c r="R158" s="43">
        <v>22956</v>
      </c>
      <c r="S158" s="7">
        <v>1908074</v>
      </c>
      <c r="T158" s="55">
        <f t="shared" si="11"/>
        <v>83.1187489109601</v>
      </c>
      <c r="U158" s="51"/>
      <c r="V158" s="8"/>
      <c r="W158" s="8"/>
    </row>
    <row r="159" spans="1:23" s="4" customFormat="1" ht="27" customHeight="1">
      <c r="A159" s="20"/>
      <c r="B159" s="72" t="s">
        <v>25</v>
      </c>
      <c r="C159" s="73">
        <v>155</v>
      </c>
      <c r="D159" s="88" t="s">
        <v>201</v>
      </c>
      <c r="E159" s="29"/>
      <c r="F159" s="40">
        <v>20</v>
      </c>
      <c r="G159" s="43">
        <v>253</v>
      </c>
      <c r="H159" s="7">
        <v>6982758</v>
      </c>
      <c r="I159" s="89">
        <f t="shared" si="8"/>
        <v>27599.83399209486</v>
      </c>
      <c r="J159" s="43">
        <v>22914</v>
      </c>
      <c r="K159" s="7">
        <v>6982758</v>
      </c>
      <c r="L159" s="44">
        <f t="shared" si="9"/>
        <v>304.7376276512176</v>
      </c>
      <c r="M159" s="63"/>
      <c r="N159" s="40">
        <v>20</v>
      </c>
      <c r="O159" s="43">
        <v>253</v>
      </c>
      <c r="P159" s="7">
        <v>7957466</v>
      </c>
      <c r="Q159" s="64">
        <f t="shared" si="10"/>
        <v>31452.434782608696</v>
      </c>
      <c r="R159" s="43">
        <v>21663</v>
      </c>
      <c r="S159" s="7">
        <v>7957466</v>
      </c>
      <c r="T159" s="55">
        <f t="shared" si="11"/>
        <v>367.3298250473157</v>
      </c>
      <c r="U159" s="51"/>
      <c r="V159" s="8"/>
      <c r="W159" s="8"/>
    </row>
    <row r="160" spans="1:23" s="4" customFormat="1" ht="27" customHeight="1">
      <c r="A160" s="20"/>
      <c r="B160" s="72" t="s">
        <v>25</v>
      </c>
      <c r="C160" s="73">
        <v>156</v>
      </c>
      <c r="D160" s="88" t="s">
        <v>202</v>
      </c>
      <c r="E160" s="29"/>
      <c r="F160" s="40">
        <v>20</v>
      </c>
      <c r="G160" s="43">
        <v>209</v>
      </c>
      <c r="H160" s="7">
        <v>645500</v>
      </c>
      <c r="I160" s="89">
        <f t="shared" si="8"/>
        <v>3088.5167464114834</v>
      </c>
      <c r="J160" s="43">
        <v>12911</v>
      </c>
      <c r="K160" s="7">
        <v>645500</v>
      </c>
      <c r="L160" s="44">
        <f t="shared" si="9"/>
        <v>49.9961273332817</v>
      </c>
      <c r="M160" s="63"/>
      <c r="N160" s="40">
        <v>20</v>
      </c>
      <c r="O160" s="43">
        <v>249</v>
      </c>
      <c r="P160" s="7">
        <v>759000</v>
      </c>
      <c r="Q160" s="64">
        <f t="shared" si="10"/>
        <v>3048.1927710843374</v>
      </c>
      <c r="R160" s="43">
        <v>16363</v>
      </c>
      <c r="S160" s="7">
        <v>759000</v>
      </c>
      <c r="T160" s="55">
        <f t="shared" si="11"/>
        <v>46.38513719977999</v>
      </c>
      <c r="U160" s="51"/>
      <c r="V160" s="8"/>
      <c r="W160" s="8"/>
    </row>
    <row r="161" spans="1:23" s="4" customFormat="1" ht="27" customHeight="1">
      <c r="A161" s="20"/>
      <c r="B161" s="72" t="s">
        <v>25</v>
      </c>
      <c r="C161" s="73">
        <v>157</v>
      </c>
      <c r="D161" s="88" t="s">
        <v>203</v>
      </c>
      <c r="E161" s="29"/>
      <c r="F161" s="40">
        <v>20</v>
      </c>
      <c r="G161" s="43">
        <v>217</v>
      </c>
      <c r="H161" s="7">
        <v>982406</v>
      </c>
      <c r="I161" s="89">
        <f t="shared" si="8"/>
        <v>4527.216589861751</v>
      </c>
      <c r="J161" s="43">
        <v>6752</v>
      </c>
      <c r="K161" s="7">
        <v>982406</v>
      </c>
      <c r="L161" s="44">
        <f t="shared" si="9"/>
        <v>145.49851895734596</v>
      </c>
      <c r="M161" s="63"/>
      <c r="N161" s="40">
        <v>20</v>
      </c>
      <c r="O161" s="43">
        <v>247</v>
      </c>
      <c r="P161" s="7">
        <v>892554</v>
      </c>
      <c r="Q161" s="64">
        <f t="shared" si="10"/>
        <v>3613.5789473684213</v>
      </c>
      <c r="R161" s="43">
        <v>5688</v>
      </c>
      <c r="S161" s="7">
        <v>892554</v>
      </c>
      <c r="T161" s="55">
        <f t="shared" si="11"/>
        <v>156.918776371308</v>
      </c>
      <c r="U161" s="51"/>
      <c r="V161" s="8"/>
      <c r="W161" s="8"/>
    </row>
    <row r="162" spans="1:23" s="4" customFormat="1" ht="27" customHeight="1">
      <c r="A162" s="20"/>
      <c r="B162" s="72" t="s">
        <v>25</v>
      </c>
      <c r="C162" s="73">
        <v>158</v>
      </c>
      <c r="D162" s="88" t="s">
        <v>204</v>
      </c>
      <c r="E162" s="29"/>
      <c r="F162" s="40">
        <v>20</v>
      </c>
      <c r="G162" s="43">
        <v>147</v>
      </c>
      <c r="H162" s="7">
        <v>1332305</v>
      </c>
      <c r="I162" s="89">
        <f t="shared" si="8"/>
        <v>9063.299319727892</v>
      </c>
      <c r="J162" s="43">
        <v>11116</v>
      </c>
      <c r="K162" s="7">
        <v>1332305</v>
      </c>
      <c r="L162" s="44">
        <f t="shared" si="9"/>
        <v>119.85471392587262</v>
      </c>
      <c r="M162" s="63"/>
      <c r="N162" s="40">
        <v>20</v>
      </c>
      <c r="O162" s="43">
        <v>286</v>
      </c>
      <c r="P162" s="7">
        <v>3563000</v>
      </c>
      <c r="Q162" s="64">
        <f t="shared" si="10"/>
        <v>12458.041958041958</v>
      </c>
      <c r="R162" s="43">
        <v>25896</v>
      </c>
      <c r="S162" s="7">
        <v>3563000</v>
      </c>
      <c r="T162" s="55">
        <f t="shared" si="11"/>
        <v>137.58881680568427</v>
      </c>
      <c r="U162" s="51"/>
      <c r="V162" s="8"/>
      <c r="W162" s="8"/>
    </row>
    <row r="163" spans="1:23" s="4" customFormat="1" ht="27" customHeight="1">
      <c r="A163" s="20"/>
      <c r="B163" s="72" t="s">
        <v>25</v>
      </c>
      <c r="C163" s="73">
        <v>159</v>
      </c>
      <c r="D163" s="88" t="s">
        <v>205</v>
      </c>
      <c r="E163" s="29"/>
      <c r="F163" s="40">
        <v>20</v>
      </c>
      <c r="G163" s="43">
        <v>110</v>
      </c>
      <c r="H163" s="7">
        <v>1110620</v>
      </c>
      <c r="I163" s="89">
        <f t="shared" si="8"/>
        <v>10096.545454545454</v>
      </c>
      <c r="J163" s="43">
        <v>3930</v>
      </c>
      <c r="K163" s="7">
        <v>1110620</v>
      </c>
      <c r="L163" s="44">
        <f t="shared" si="9"/>
        <v>282.6005089058524</v>
      </c>
      <c r="M163" s="63"/>
      <c r="N163" s="40">
        <v>20</v>
      </c>
      <c r="O163" s="43">
        <v>92</v>
      </c>
      <c r="P163" s="7">
        <v>1144099</v>
      </c>
      <c r="Q163" s="64">
        <f t="shared" si="10"/>
        <v>12435.858695652174</v>
      </c>
      <c r="R163" s="43">
        <v>3289</v>
      </c>
      <c r="S163" s="7">
        <v>1144099</v>
      </c>
      <c r="T163" s="55">
        <f t="shared" si="11"/>
        <v>347.8561872909699</v>
      </c>
      <c r="U163" s="51"/>
      <c r="V163" s="8"/>
      <c r="W163" s="8"/>
    </row>
    <row r="164" spans="1:23" s="4" customFormat="1" ht="27" customHeight="1">
      <c r="A164" s="20"/>
      <c r="B164" s="72" t="s">
        <v>25</v>
      </c>
      <c r="C164" s="73">
        <v>160</v>
      </c>
      <c r="D164" s="88" t="s">
        <v>206</v>
      </c>
      <c r="E164" s="29"/>
      <c r="F164" s="40">
        <v>20</v>
      </c>
      <c r="G164" s="43">
        <v>154</v>
      </c>
      <c r="H164" s="7">
        <v>1631000</v>
      </c>
      <c r="I164" s="89">
        <f t="shared" si="8"/>
        <v>10590.90909090909</v>
      </c>
      <c r="J164" s="43">
        <v>14785</v>
      </c>
      <c r="K164" s="7">
        <v>1631000</v>
      </c>
      <c r="L164" s="44">
        <f t="shared" si="9"/>
        <v>110.31450794724383</v>
      </c>
      <c r="M164" s="63"/>
      <c r="N164" s="40">
        <v>20</v>
      </c>
      <c r="O164" s="43">
        <v>144</v>
      </c>
      <c r="P164" s="7">
        <v>1593300</v>
      </c>
      <c r="Q164" s="64">
        <f t="shared" si="10"/>
        <v>11064.583333333334</v>
      </c>
      <c r="R164" s="43">
        <v>16247</v>
      </c>
      <c r="S164" s="7">
        <v>1593300</v>
      </c>
      <c r="T164" s="55">
        <f t="shared" si="11"/>
        <v>98.0673355080938</v>
      </c>
      <c r="U164" s="51"/>
      <c r="V164" s="8"/>
      <c r="W164" s="8"/>
    </row>
    <row r="165" spans="1:23" s="4" customFormat="1" ht="27" customHeight="1">
      <c r="A165" s="20"/>
      <c r="B165" s="72" t="s">
        <v>25</v>
      </c>
      <c r="C165" s="73">
        <v>161</v>
      </c>
      <c r="D165" s="88" t="s">
        <v>207</v>
      </c>
      <c r="E165" s="29"/>
      <c r="F165" s="40">
        <v>40</v>
      </c>
      <c r="G165" s="43">
        <v>510</v>
      </c>
      <c r="H165" s="7">
        <v>9330695</v>
      </c>
      <c r="I165" s="89">
        <f t="shared" si="8"/>
        <v>18295.480392156864</v>
      </c>
      <c r="J165" s="43">
        <v>43558</v>
      </c>
      <c r="K165" s="7">
        <v>9330695</v>
      </c>
      <c r="L165" s="44">
        <f t="shared" si="9"/>
        <v>214.2131181413288</v>
      </c>
      <c r="M165" s="63"/>
      <c r="N165" s="40">
        <v>40</v>
      </c>
      <c r="O165" s="43">
        <v>507</v>
      </c>
      <c r="P165" s="7">
        <v>9698280</v>
      </c>
      <c r="Q165" s="64">
        <f t="shared" si="10"/>
        <v>19128.757396449702</v>
      </c>
      <c r="R165" s="43">
        <v>43041</v>
      </c>
      <c r="S165" s="7">
        <v>9698280</v>
      </c>
      <c r="T165" s="55">
        <f t="shared" si="11"/>
        <v>225.32654910434238</v>
      </c>
      <c r="U165" s="51"/>
      <c r="V165" s="8"/>
      <c r="W165" s="8"/>
    </row>
    <row r="166" spans="1:23" s="4" customFormat="1" ht="27" customHeight="1">
      <c r="A166" s="20"/>
      <c r="B166" s="72" t="s">
        <v>25</v>
      </c>
      <c r="C166" s="73">
        <v>162</v>
      </c>
      <c r="D166" s="88" t="s">
        <v>208</v>
      </c>
      <c r="E166" s="29"/>
      <c r="F166" s="40">
        <v>20</v>
      </c>
      <c r="G166" s="43">
        <v>174</v>
      </c>
      <c r="H166" s="7">
        <v>2319860</v>
      </c>
      <c r="I166" s="89">
        <f t="shared" si="8"/>
        <v>13332.528735632184</v>
      </c>
      <c r="J166" s="43">
        <v>8850</v>
      </c>
      <c r="K166" s="7">
        <v>2319860</v>
      </c>
      <c r="L166" s="44">
        <f t="shared" si="9"/>
        <v>262.13107344632766</v>
      </c>
      <c r="M166" s="63"/>
      <c r="N166" s="40">
        <v>20</v>
      </c>
      <c r="O166" s="43">
        <v>200</v>
      </c>
      <c r="P166" s="7">
        <v>3431568</v>
      </c>
      <c r="Q166" s="64">
        <f t="shared" si="10"/>
        <v>17157.84</v>
      </c>
      <c r="R166" s="43">
        <v>14417.9</v>
      </c>
      <c r="S166" s="7">
        <v>3431568</v>
      </c>
      <c r="T166" s="55">
        <f t="shared" si="11"/>
        <v>238.0074768170122</v>
      </c>
      <c r="U166" s="51"/>
      <c r="V166" s="8"/>
      <c r="W166" s="8"/>
    </row>
    <row r="167" spans="1:23" s="4" customFormat="1" ht="27" customHeight="1">
      <c r="A167" s="20"/>
      <c r="B167" s="72" t="s">
        <v>25</v>
      </c>
      <c r="C167" s="73">
        <v>163</v>
      </c>
      <c r="D167" s="88" t="s">
        <v>209</v>
      </c>
      <c r="E167" s="29"/>
      <c r="F167" s="40">
        <v>14</v>
      </c>
      <c r="G167" s="43">
        <v>175</v>
      </c>
      <c r="H167" s="7">
        <v>1748052</v>
      </c>
      <c r="I167" s="89">
        <f t="shared" si="8"/>
        <v>9988.868571428571</v>
      </c>
      <c r="J167" s="43">
        <v>8721</v>
      </c>
      <c r="K167" s="7">
        <v>1748052</v>
      </c>
      <c r="L167" s="44">
        <f t="shared" si="9"/>
        <v>200.44169246646027</v>
      </c>
      <c r="M167" s="63"/>
      <c r="N167" s="40">
        <v>14</v>
      </c>
      <c r="O167" s="43">
        <v>217</v>
      </c>
      <c r="P167" s="7">
        <v>2021124</v>
      </c>
      <c r="Q167" s="64">
        <f t="shared" si="10"/>
        <v>9313.935483870968</v>
      </c>
      <c r="R167" s="43">
        <v>10105</v>
      </c>
      <c r="S167" s="7">
        <v>2021124</v>
      </c>
      <c r="T167" s="55">
        <f t="shared" si="11"/>
        <v>200.0122711528946</v>
      </c>
      <c r="U167" s="51"/>
      <c r="V167" s="8"/>
      <c r="W167" s="8"/>
    </row>
    <row r="168" spans="1:23" s="4" customFormat="1" ht="27" customHeight="1">
      <c r="A168" s="20"/>
      <c r="B168" s="72" t="s">
        <v>25</v>
      </c>
      <c r="C168" s="73">
        <v>164</v>
      </c>
      <c r="D168" s="88" t="s">
        <v>210</v>
      </c>
      <c r="E168" s="29"/>
      <c r="F168" s="40">
        <v>10</v>
      </c>
      <c r="G168" s="43">
        <v>100</v>
      </c>
      <c r="H168" s="7">
        <v>666597</v>
      </c>
      <c r="I168" s="89">
        <f t="shared" si="8"/>
        <v>6665.97</v>
      </c>
      <c r="J168" s="43">
        <v>9247</v>
      </c>
      <c r="K168" s="7">
        <v>666597</v>
      </c>
      <c r="L168" s="44">
        <f t="shared" si="9"/>
        <v>72.08792040661837</v>
      </c>
      <c r="M168" s="63"/>
      <c r="N168" s="40">
        <v>15</v>
      </c>
      <c r="O168" s="43">
        <v>168</v>
      </c>
      <c r="P168" s="7">
        <v>1217856</v>
      </c>
      <c r="Q168" s="64">
        <f t="shared" si="10"/>
        <v>7249.142857142857</v>
      </c>
      <c r="R168" s="43">
        <v>15141</v>
      </c>
      <c r="S168" s="7">
        <v>1217856</v>
      </c>
      <c r="T168" s="55">
        <f t="shared" si="11"/>
        <v>80.4343174162869</v>
      </c>
      <c r="U168" s="51"/>
      <c r="V168" s="8"/>
      <c r="W168" s="8"/>
    </row>
    <row r="169" spans="1:23" s="4" customFormat="1" ht="27" customHeight="1">
      <c r="A169" s="20"/>
      <c r="B169" s="72" t="s">
        <v>25</v>
      </c>
      <c r="C169" s="73">
        <v>165</v>
      </c>
      <c r="D169" s="88" t="s">
        <v>211</v>
      </c>
      <c r="E169" s="29"/>
      <c r="F169" s="40">
        <v>10</v>
      </c>
      <c r="G169" s="43">
        <v>193</v>
      </c>
      <c r="H169" s="7">
        <v>1844857</v>
      </c>
      <c r="I169" s="89">
        <f t="shared" si="8"/>
        <v>9558.844559585492</v>
      </c>
      <c r="J169" s="43">
        <v>12859</v>
      </c>
      <c r="K169" s="7">
        <v>1844857</v>
      </c>
      <c r="L169" s="44">
        <f t="shared" si="9"/>
        <v>143.46815459989114</v>
      </c>
      <c r="M169" s="63"/>
      <c r="N169" s="40">
        <v>10</v>
      </c>
      <c r="O169" s="43">
        <v>196</v>
      </c>
      <c r="P169" s="7">
        <v>1967768</v>
      </c>
      <c r="Q169" s="64">
        <f t="shared" si="10"/>
        <v>10039.632653061224</v>
      </c>
      <c r="R169" s="43">
        <v>14162</v>
      </c>
      <c r="S169" s="7">
        <v>1967768</v>
      </c>
      <c r="T169" s="55">
        <f t="shared" si="11"/>
        <v>138.9470413783364</v>
      </c>
      <c r="U169" s="51"/>
      <c r="V169" s="8"/>
      <c r="W169" s="8"/>
    </row>
    <row r="170" spans="1:23" s="4" customFormat="1" ht="27" customHeight="1">
      <c r="A170" s="20"/>
      <c r="B170" s="72" t="s">
        <v>25</v>
      </c>
      <c r="C170" s="73">
        <v>166</v>
      </c>
      <c r="D170" s="88" t="s">
        <v>212</v>
      </c>
      <c r="E170" s="29"/>
      <c r="F170" s="40">
        <v>10</v>
      </c>
      <c r="G170" s="43">
        <v>17</v>
      </c>
      <c r="H170" s="7">
        <v>162932</v>
      </c>
      <c r="I170" s="89">
        <f t="shared" si="8"/>
        <v>9584.235294117647</v>
      </c>
      <c r="J170" s="43">
        <v>1474</v>
      </c>
      <c r="K170" s="7">
        <v>162932</v>
      </c>
      <c r="L170" s="44">
        <f t="shared" si="9"/>
        <v>110.53731343283582</v>
      </c>
      <c r="M170" s="63"/>
      <c r="N170" s="40">
        <v>10</v>
      </c>
      <c r="O170" s="43">
        <v>60</v>
      </c>
      <c r="P170" s="7">
        <v>807300</v>
      </c>
      <c r="Q170" s="64">
        <f t="shared" si="10"/>
        <v>13455</v>
      </c>
      <c r="R170" s="43">
        <v>5980</v>
      </c>
      <c r="S170" s="7">
        <v>807300</v>
      </c>
      <c r="T170" s="55">
        <f t="shared" si="11"/>
        <v>135</v>
      </c>
      <c r="U170" s="51"/>
      <c r="V170" s="8"/>
      <c r="W170" s="8"/>
    </row>
    <row r="171" spans="1:23" s="4" customFormat="1" ht="27" customHeight="1">
      <c r="A171" s="20"/>
      <c r="B171" s="72" t="s">
        <v>25</v>
      </c>
      <c r="C171" s="73">
        <v>167</v>
      </c>
      <c r="D171" s="88" t="s">
        <v>213</v>
      </c>
      <c r="E171" s="29"/>
      <c r="F171" s="40">
        <v>20</v>
      </c>
      <c r="G171" s="43">
        <v>18</v>
      </c>
      <c r="H171" s="7">
        <v>143757</v>
      </c>
      <c r="I171" s="89">
        <f t="shared" si="8"/>
        <v>7986.5</v>
      </c>
      <c r="J171" s="43">
        <v>2160</v>
      </c>
      <c r="K171" s="7">
        <v>143757</v>
      </c>
      <c r="L171" s="44">
        <f t="shared" si="9"/>
        <v>66.55416666666666</v>
      </c>
      <c r="M171" s="63"/>
      <c r="N171" s="40">
        <v>20</v>
      </c>
      <c r="O171" s="43">
        <v>36</v>
      </c>
      <c r="P171" s="7">
        <v>381670</v>
      </c>
      <c r="Q171" s="64">
        <f t="shared" si="10"/>
        <v>10601.944444444445</v>
      </c>
      <c r="R171" s="43">
        <v>4159</v>
      </c>
      <c r="S171" s="7">
        <v>381670</v>
      </c>
      <c r="T171" s="55">
        <f t="shared" si="11"/>
        <v>91.76965616734792</v>
      </c>
      <c r="U171" s="51"/>
      <c r="V171" s="8"/>
      <c r="W171" s="8"/>
    </row>
    <row r="172" spans="1:23" s="4" customFormat="1" ht="27" customHeight="1">
      <c r="A172" s="20"/>
      <c r="B172" s="72" t="s">
        <v>25</v>
      </c>
      <c r="C172" s="73">
        <v>168</v>
      </c>
      <c r="D172" s="88" t="s">
        <v>214</v>
      </c>
      <c r="E172" s="29"/>
      <c r="F172" s="40">
        <v>20</v>
      </c>
      <c r="G172" s="43">
        <v>77</v>
      </c>
      <c r="H172" s="7">
        <v>762975</v>
      </c>
      <c r="I172" s="89">
        <f t="shared" si="8"/>
        <v>9908.766233766233</v>
      </c>
      <c r="J172" s="43">
        <v>5254</v>
      </c>
      <c r="K172" s="7">
        <v>762975</v>
      </c>
      <c r="L172" s="44">
        <f t="shared" si="9"/>
        <v>145.21792919680243</v>
      </c>
      <c r="M172" s="63"/>
      <c r="N172" s="40">
        <v>20</v>
      </c>
      <c r="O172" s="43">
        <v>198</v>
      </c>
      <c r="P172" s="7">
        <v>2129847</v>
      </c>
      <c r="Q172" s="64">
        <f t="shared" si="10"/>
        <v>10756.80303030303</v>
      </c>
      <c r="R172" s="43">
        <v>15712</v>
      </c>
      <c r="S172" s="7">
        <v>2129847</v>
      </c>
      <c r="T172" s="55">
        <f t="shared" si="11"/>
        <v>135.55543533604887</v>
      </c>
      <c r="U172" s="51"/>
      <c r="V172" s="8"/>
      <c r="W172" s="8"/>
    </row>
    <row r="173" spans="1:23" s="4" customFormat="1" ht="27" customHeight="1">
      <c r="A173" s="20"/>
      <c r="B173" s="72" t="s">
        <v>25</v>
      </c>
      <c r="C173" s="73">
        <v>169</v>
      </c>
      <c r="D173" s="88" t="s">
        <v>215</v>
      </c>
      <c r="E173" s="29"/>
      <c r="F173" s="40">
        <v>20</v>
      </c>
      <c r="G173" s="43">
        <v>131</v>
      </c>
      <c r="H173" s="7">
        <v>559082.5</v>
      </c>
      <c r="I173" s="89">
        <f t="shared" si="8"/>
        <v>4267.805343511451</v>
      </c>
      <c r="J173" s="43">
        <v>9451</v>
      </c>
      <c r="K173" s="7">
        <v>559082.5</v>
      </c>
      <c r="L173" s="44">
        <f t="shared" si="9"/>
        <v>59.1559094275738</v>
      </c>
      <c r="M173" s="63"/>
      <c r="N173" s="40">
        <v>20</v>
      </c>
      <c r="O173" s="43">
        <v>118</v>
      </c>
      <c r="P173" s="7">
        <v>739099</v>
      </c>
      <c r="Q173" s="64">
        <f t="shared" si="10"/>
        <v>6263.550847457627</v>
      </c>
      <c r="R173" s="43">
        <v>13101.25</v>
      </c>
      <c r="S173" s="7">
        <v>739099</v>
      </c>
      <c r="T173" s="55">
        <f t="shared" si="11"/>
        <v>56.41438794008205</v>
      </c>
      <c r="U173" s="51"/>
      <c r="V173" s="8"/>
      <c r="W173" s="8"/>
    </row>
    <row r="174" spans="1:23" s="4" customFormat="1" ht="27" customHeight="1">
      <c r="A174" s="20"/>
      <c r="B174" s="72" t="s">
        <v>25</v>
      </c>
      <c r="C174" s="73">
        <v>170</v>
      </c>
      <c r="D174" s="88" t="s">
        <v>216</v>
      </c>
      <c r="E174" s="29"/>
      <c r="F174" s="40">
        <v>20</v>
      </c>
      <c r="G174" s="43">
        <v>51</v>
      </c>
      <c r="H174" s="7">
        <v>538317</v>
      </c>
      <c r="I174" s="89">
        <f t="shared" si="8"/>
        <v>10555.235294117647</v>
      </c>
      <c r="J174" s="43">
        <v>2757</v>
      </c>
      <c r="K174" s="7">
        <v>538317</v>
      </c>
      <c r="L174" s="44">
        <f t="shared" si="9"/>
        <v>195.25462459194776</v>
      </c>
      <c r="M174" s="63"/>
      <c r="N174" s="40">
        <v>20</v>
      </c>
      <c r="O174" s="43">
        <v>91</v>
      </c>
      <c r="P174" s="7">
        <v>511790</v>
      </c>
      <c r="Q174" s="64">
        <f t="shared" si="10"/>
        <v>5624.065934065934</v>
      </c>
      <c r="R174" s="43">
        <v>2568</v>
      </c>
      <c r="S174" s="7">
        <v>511790</v>
      </c>
      <c r="T174" s="55">
        <f t="shared" si="11"/>
        <v>199.29517133956386</v>
      </c>
      <c r="U174" s="51"/>
      <c r="V174" s="8"/>
      <c r="W174" s="8"/>
    </row>
    <row r="175" spans="1:23" s="4" customFormat="1" ht="27" customHeight="1">
      <c r="A175" s="20"/>
      <c r="B175" s="72" t="s">
        <v>25</v>
      </c>
      <c r="C175" s="73">
        <v>171</v>
      </c>
      <c r="D175" s="88" t="s">
        <v>217</v>
      </c>
      <c r="E175" s="29"/>
      <c r="F175" s="40">
        <v>20</v>
      </c>
      <c r="G175" s="43">
        <v>166</v>
      </c>
      <c r="H175" s="7">
        <v>1234000</v>
      </c>
      <c r="I175" s="89">
        <f t="shared" si="8"/>
        <v>7433.734939759036</v>
      </c>
      <c r="J175" s="43">
        <v>4113</v>
      </c>
      <c r="K175" s="7">
        <v>1234000</v>
      </c>
      <c r="L175" s="44">
        <f t="shared" si="9"/>
        <v>300.024313153416</v>
      </c>
      <c r="M175" s="63"/>
      <c r="N175" s="40">
        <v>20</v>
      </c>
      <c r="O175" s="43">
        <v>206</v>
      </c>
      <c r="P175" s="7">
        <v>1491500</v>
      </c>
      <c r="Q175" s="64">
        <f t="shared" si="10"/>
        <v>7240.291262135922</v>
      </c>
      <c r="R175" s="43">
        <v>4972</v>
      </c>
      <c r="S175" s="7">
        <v>1491500</v>
      </c>
      <c r="T175" s="55">
        <f t="shared" si="11"/>
        <v>299.9798873692679</v>
      </c>
      <c r="U175" s="51"/>
      <c r="V175" s="8"/>
      <c r="W175" s="8"/>
    </row>
    <row r="176" spans="1:23" s="4" customFormat="1" ht="27" customHeight="1">
      <c r="A176" s="20"/>
      <c r="B176" s="72" t="s">
        <v>25</v>
      </c>
      <c r="C176" s="73">
        <v>172</v>
      </c>
      <c r="D176" s="88" t="s">
        <v>218</v>
      </c>
      <c r="E176" s="29"/>
      <c r="F176" s="40">
        <v>25</v>
      </c>
      <c r="G176" s="43">
        <v>30</v>
      </c>
      <c r="H176" s="7">
        <v>471900</v>
      </c>
      <c r="I176" s="89">
        <f t="shared" si="8"/>
        <v>15730</v>
      </c>
      <c r="J176" s="43">
        <v>1573</v>
      </c>
      <c r="K176" s="7">
        <v>471900</v>
      </c>
      <c r="L176" s="44">
        <f t="shared" si="9"/>
        <v>300</v>
      </c>
      <c r="M176" s="63"/>
      <c r="N176" s="40">
        <v>25</v>
      </c>
      <c r="O176" s="43">
        <v>257</v>
      </c>
      <c r="P176" s="7">
        <v>5441250</v>
      </c>
      <c r="Q176" s="64">
        <f t="shared" si="10"/>
        <v>21172.178988326847</v>
      </c>
      <c r="R176" s="43">
        <v>18137.5</v>
      </c>
      <c r="S176" s="7">
        <v>5441250</v>
      </c>
      <c r="T176" s="55">
        <f t="shared" si="11"/>
        <v>300</v>
      </c>
      <c r="U176" s="51"/>
      <c r="V176" s="8"/>
      <c r="W176" s="8"/>
    </row>
    <row r="177" spans="1:23" s="4" customFormat="1" ht="27" customHeight="1">
      <c r="A177" s="20"/>
      <c r="B177" s="72" t="s">
        <v>25</v>
      </c>
      <c r="C177" s="73">
        <v>173</v>
      </c>
      <c r="D177" s="88" t="s">
        <v>219</v>
      </c>
      <c r="E177" s="29"/>
      <c r="F177" s="40">
        <v>20</v>
      </c>
      <c r="G177" s="43">
        <v>10</v>
      </c>
      <c r="H177" s="7">
        <v>82760</v>
      </c>
      <c r="I177" s="89">
        <f t="shared" si="8"/>
        <v>8276</v>
      </c>
      <c r="J177" s="43">
        <v>636</v>
      </c>
      <c r="K177" s="7">
        <v>82760</v>
      </c>
      <c r="L177" s="44">
        <f t="shared" si="9"/>
        <v>130.125786163522</v>
      </c>
      <c r="M177" s="63"/>
      <c r="N177" s="40">
        <v>20</v>
      </c>
      <c r="O177" s="43">
        <v>156</v>
      </c>
      <c r="P177" s="7">
        <v>1138974</v>
      </c>
      <c r="Q177" s="64">
        <f t="shared" si="10"/>
        <v>7301.115384615385</v>
      </c>
      <c r="R177" s="43">
        <v>8488</v>
      </c>
      <c r="S177" s="7">
        <v>1138974</v>
      </c>
      <c r="T177" s="55">
        <f t="shared" si="11"/>
        <v>134.18638077285578</v>
      </c>
      <c r="U177" s="51"/>
      <c r="V177" s="8"/>
      <c r="W177" s="8"/>
    </row>
    <row r="178" spans="1:23" s="4" customFormat="1" ht="27" customHeight="1">
      <c r="A178" s="20"/>
      <c r="B178" s="72" t="s">
        <v>25</v>
      </c>
      <c r="C178" s="73">
        <v>174</v>
      </c>
      <c r="D178" s="88" t="s">
        <v>220</v>
      </c>
      <c r="E178" s="29"/>
      <c r="F178" s="40">
        <v>20</v>
      </c>
      <c r="G178" s="43">
        <v>14</v>
      </c>
      <c r="H178" s="7">
        <v>21600</v>
      </c>
      <c r="I178" s="89">
        <f t="shared" si="8"/>
        <v>1542.857142857143</v>
      </c>
      <c r="J178" s="43">
        <v>487</v>
      </c>
      <c r="K178" s="7">
        <v>21600</v>
      </c>
      <c r="L178" s="44">
        <f t="shared" si="9"/>
        <v>44.35318275154004</v>
      </c>
      <c r="M178" s="63"/>
      <c r="N178" s="40">
        <v>20</v>
      </c>
      <c r="O178" s="43">
        <v>189</v>
      </c>
      <c r="P178" s="7">
        <v>584254</v>
      </c>
      <c r="Q178" s="64">
        <f t="shared" si="10"/>
        <v>3091.291005291005</v>
      </c>
      <c r="R178" s="43">
        <v>5053</v>
      </c>
      <c r="S178" s="7">
        <v>584254</v>
      </c>
      <c r="T178" s="55">
        <f t="shared" si="11"/>
        <v>115.62517316445675</v>
      </c>
      <c r="U178" s="51"/>
      <c r="V178" s="8"/>
      <c r="W178" s="8"/>
    </row>
    <row r="179" spans="1:23" s="4" customFormat="1" ht="27" customHeight="1">
      <c r="A179" s="20"/>
      <c r="B179" s="72" t="s">
        <v>25</v>
      </c>
      <c r="C179" s="73">
        <v>175</v>
      </c>
      <c r="D179" s="88" t="s">
        <v>221</v>
      </c>
      <c r="E179" s="29"/>
      <c r="F179" s="40">
        <v>20</v>
      </c>
      <c r="G179" s="43">
        <v>13</v>
      </c>
      <c r="H179" s="7">
        <v>91529</v>
      </c>
      <c r="I179" s="89">
        <f t="shared" si="8"/>
        <v>7040.692307692308</v>
      </c>
      <c r="J179" s="43">
        <v>1058</v>
      </c>
      <c r="K179" s="7">
        <v>91529</v>
      </c>
      <c r="L179" s="44">
        <f t="shared" si="9"/>
        <v>86.51134215500946</v>
      </c>
      <c r="M179" s="63"/>
      <c r="N179" s="40">
        <v>20</v>
      </c>
      <c r="O179" s="43">
        <v>217</v>
      </c>
      <c r="P179" s="7">
        <v>1778070</v>
      </c>
      <c r="Q179" s="64">
        <f t="shared" si="10"/>
        <v>8193.870967741936</v>
      </c>
      <c r="R179" s="43">
        <v>14103</v>
      </c>
      <c r="S179" s="7">
        <v>1778070</v>
      </c>
      <c r="T179" s="55">
        <f t="shared" si="11"/>
        <v>126.07743033397149</v>
      </c>
      <c r="U179" s="51"/>
      <c r="V179" s="8"/>
      <c r="W179" s="8"/>
    </row>
    <row r="180" spans="1:23" s="4" customFormat="1" ht="27" customHeight="1">
      <c r="A180" s="20"/>
      <c r="B180" s="72" t="s">
        <v>25</v>
      </c>
      <c r="C180" s="73">
        <v>176</v>
      </c>
      <c r="D180" s="85" t="s">
        <v>222</v>
      </c>
      <c r="E180" s="29"/>
      <c r="F180" s="40">
        <v>14</v>
      </c>
      <c r="G180" s="43">
        <v>3</v>
      </c>
      <c r="H180" s="7">
        <v>5700</v>
      </c>
      <c r="I180" s="89">
        <f t="shared" si="8"/>
        <v>1900</v>
      </c>
      <c r="J180" s="43">
        <v>76</v>
      </c>
      <c r="K180" s="7">
        <v>5700</v>
      </c>
      <c r="L180" s="44">
        <f t="shared" si="9"/>
        <v>75</v>
      </c>
      <c r="M180" s="63"/>
      <c r="N180" s="40">
        <v>14</v>
      </c>
      <c r="O180" s="43">
        <v>98</v>
      </c>
      <c r="P180" s="7">
        <v>583800</v>
      </c>
      <c r="Q180" s="64">
        <f t="shared" si="10"/>
        <v>5957.142857142857</v>
      </c>
      <c r="R180" s="43">
        <v>7800</v>
      </c>
      <c r="S180" s="7">
        <v>583800</v>
      </c>
      <c r="T180" s="55">
        <f t="shared" si="11"/>
        <v>74.84615384615384</v>
      </c>
      <c r="U180" s="51"/>
      <c r="V180" s="8"/>
      <c r="W180" s="8"/>
    </row>
    <row r="181" spans="1:23" s="4" customFormat="1" ht="27" customHeight="1">
      <c r="A181" s="20"/>
      <c r="B181" s="72" t="s">
        <v>25</v>
      </c>
      <c r="C181" s="73">
        <v>177</v>
      </c>
      <c r="D181" s="86" t="s">
        <v>223</v>
      </c>
      <c r="E181" s="29"/>
      <c r="F181" s="40">
        <v>20</v>
      </c>
      <c r="G181" s="43">
        <v>60</v>
      </c>
      <c r="H181" s="7">
        <v>738975</v>
      </c>
      <c r="I181" s="89">
        <f t="shared" si="8"/>
        <v>12316.25</v>
      </c>
      <c r="J181" s="43">
        <v>6600</v>
      </c>
      <c r="K181" s="7">
        <v>738975</v>
      </c>
      <c r="L181" s="44">
        <f t="shared" si="9"/>
        <v>111.9659090909091</v>
      </c>
      <c r="M181" s="63"/>
      <c r="N181" s="40">
        <v>20</v>
      </c>
      <c r="O181" s="43">
        <v>240</v>
      </c>
      <c r="P181" s="7">
        <v>3519000</v>
      </c>
      <c r="Q181" s="64">
        <f t="shared" si="10"/>
        <v>14662.5</v>
      </c>
      <c r="R181" s="43">
        <v>20160</v>
      </c>
      <c r="S181" s="7">
        <v>3519000</v>
      </c>
      <c r="T181" s="55">
        <f t="shared" si="11"/>
        <v>174.55357142857142</v>
      </c>
      <c r="U181" s="51"/>
      <c r="V181" s="8"/>
      <c r="W181" s="8"/>
    </row>
    <row r="182" spans="1:23" s="4" customFormat="1" ht="27" customHeight="1">
      <c r="A182" s="20"/>
      <c r="B182" s="72" t="s">
        <v>25</v>
      </c>
      <c r="C182" s="73">
        <v>178</v>
      </c>
      <c r="D182" s="86" t="s">
        <v>224</v>
      </c>
      <c r="E182" s="29"/>
      <c r="F182" s="40">
        <v>8</v>
      </c>
      <c r="G182" s="43">
        <v>48</v>
      </c>
      <c r="H182" s="7">
        <v>216789</v>
      </c>
      <c r="I182" s="89">
        <f t="shared" si="8"/>
        <v>4516.4375</v>
      </c>
      <c r="J182" s="43">
        <v>5474</v>
      </c>
      <c r="K182" s="7">
        <v>216789</v>
      </c>
      <c r="L182" s="44">
        <f t="shared" si="9"/>
        <v>39.603397880891485</v>
      </c>
      <c r="M182" s="63"/>
      <c r="N182" s="40">
        <v>8</v>
      </c>
      <c r="O182" s="43">
        <v>79</v>
      </c>
      <c r="P182" s="7">
        <v>395532</v>
      </c>
      <c r="Q182" s="64">
        <f t="shared" si="10"/>
        <v>5006.734177215189</v>
      </c>
      <c r="R182" s="43">
        <v>10618</v>
      </c>
      <c r="S182" s="7">
        <v>395532</v>
      </c>
      <c r="T182" s="55">
        <f t="shared" si="11"/>
        <v>37.251083066490864</v>
      </c>
      <c r="U182" s="51"/>
      <c r="V182" s="8"/>
      <c r="W182" s="8"/>
    </row>
    <row r="183" spans="1:23" s="4" customFormat="1" ht="27" customHeight="1">
      <c r="A183" s="20"/>
      <c r="B183" s="72" t="s">
        <v>25</v>
      </c>
      <c r="C183" s="73">
        <v>179</v>
      </c>
      <c r="D183" s="86" t="s">
        <v>225</v>
      </c>
      <c r="E183" s="29"/>
      <c r="F183" s="40">
        <v>20</v>
      </c>
      <c r="G183" s="43">
        <v>9</v>
      </c>
      <c r="H183" s="7">
        <v>85600</v>
      </c>
      <c r="I183" s="89">
        <f t="shared" si="8"/>
        <v>9511.111111111111</v>
      </c>
      <c r="J183" s="43">
        <v>825</v>
      </c>
      <c r="K183" s="7">
        <v>85600</v>
      </c>
      <c r="L183" s="44">
        <f t="shared" si="9"/>
        <v>103.75757575757575</v>
      </c>
      <c r="M183" s="63"/>
      <c r="N183" s="40">
        <v>20</v>
      </c>
      <c r="O183" s="43">
        <v>89</v>
      </c>
      <c r="P183" s="7">
        <v>891300</v>
      </c>
      <c r="Q183" s="64">
        <f t="shared" si="10"/>
        <v>10014.606741573034</v>
      </c>
      <c r="R183" s="43">
        <v>7639</v>
      </c>
      <c r="S183" s="7">
        <v>891300</v>
      </c>
      <c r="T183" s="55">
        <f t="shared" si="11"/>
        <v>116.67757559890038</v>
      </c>
      <c r="U183" s="51"/>
      <c r="V183" s="8"/>
      <c r="W183" s="8"/>
    </row>
    <row r="184" spans="1:23" s="4" customFormat="1" ht="27" customHeight="1">
      <c r="A184" s="20"/>
      <c r="B184" s="72" t="s">
        <v>25</v>
      </c>
      <c r="C184" s="73">
        <v>180</v>
      </c>
      <c r="D184" s="86" t="s">
        <v>226</v>
      </c>
      <c r="E184" s="29"/>
      <c r="F184" s="40">
        <v>10</v>
      </c>
      <c r="G184" s="43">
        <v>31</v>
      </c>
      <c r="H184" s="7">
        <v>196400</v>
      </c>
      <c r="I184" s="89">
        <f t="shared" si="8"/>
        <v>6335.4838709677415</v>
      </c>
      <c r="J184" s="43">
        <v>3295</v>
      </c>
      <c r="K184" s="7">
        <v>196400</v>
      </c>
      <c r="L184" s="44">
        <f t="shared" si="9"/>
        <v>59.60546282245827</v>
      </c>
      <c r="M184" s="63"/>
      <c r="N184" s="40">
        <v>15</v>
      </c>
      <c r="O184" s="43">
        <v>193</v>
      </c>
      <c r="P184" s="7">
        <v>1322200</v>
      </c>
      <c r="Q184" s="64">
        <f t="shared" si="10"/>
        <v>6850.777202072539</v>
      </c>
      <c r="R184" s="43">
        <v>26634</v>
      </c>
      <c r="S184" s="7">
        <v>1322200</v>
      </c>
      <c r="T184" s="55">
        <f t="shared" si="11"/>
        <v>49.64331305849666</v>
      </c>
      <c r="U184" s="51"/>
      <c r="V184" s="8"/>
      <c r="W184" s="8"/>
    </row>
    <row r="185" spans="1:23" s="4" customFormat="1" ht="27" customHeight="1">
      <c r="A185" s="20"/>
      <c r="B185" s="72" t="s">
        <v>25</v>
      </c>
      <c r="C185" s="73">
        <v>181</v>
      </c>
      <c r="D185" s="86" t="s">
        <v>227</v>
      </c>
      <c r="E185" s="29"/>
      <c r="F185" s="40">
        <v>10</v>
      </c>
      <c r="G185" s="43">
        <v>120</v>
      </c>
      <c r="H185" s="7">
        <v>970000</v>
      </c>
      <c r="I185" s="89">
        <f>IF(AND(G185&gt;0,H185&gt;0),H185/G185,0)</f>
        <v>8083.333333333333</v>
      </c>
      <c r="J185" s="43">
        <v>10560</v>
      </c>
      <c r="K185" s="7">
        <v>970000</v>
      </c>
      <c r="L185" s="44">
        <f t="shared" si="9"/>
        <v>91.85606060606061</v>
      </c>
      <c r="M185" s="63"/>
      <c r="N185" s="40">
        <v>20</v>
      </c>
      <c r="O185" s="43">
        <v>274</v>
      </c>
      <c r="P185" s="7">
        <v>1792800</v>
      </c>
      <c r="Q185" s="64">
        <f t="shared" si="10"/>
        <v>6543.065693430657</v>
      </c>
      <c r="R185" s="43">
        <v>24480</v>
      </c>
      <c r="S185" s="7">
        <v>1792800</v>
      </c>
      <c r="T185" s="55">
        <f t="shared" si="11"/>
        <v>73.23529411764706</v>
      </c>
      <c r="U185" s="51"/>
      <c r="V185" s="8"/>
      <c r="W185" s="8"/>
    </row>
    <row r="186" spans="1:23" s="4" customFormat="1" ht="27" customHeight="1">
      <c r="A186" s="20"/>
      <c r="B186" s="72" t="s">
        <v>25</v>
      </c>
      <c r="C186" s="73">
        <v>182</v>
      </c>
      <c r="D186" s="86" t="s">
        <v>228</v>
      </c>
      <c r="E186" s="29"/>
      <c r="F186" s="40">
        <v>20</v>
      </c>
      <c r="G186" s="43">
        <v>102</v>
      </c>
      <c r="H186" s="7">
        <v>532840</v>
      </c>
      <c r="I186" s="89">
        <f>IF(AND(G186&gt;0,H186&gt;0),H186/G186,0)</f>
        <v>5223.921568627451</v>
      </c>
      <c r="J186" s="43">
        <v>7457</v>
      </c>
      <c r="K186" s="7">
        <v>532840</v>
      </c>
      <c r="L186" s="44">
        <f t="shared" si="9"/>
        <v>71.45500871664208</v>
      </c>
      <c r="M186" s="63"/>
      <c r="N186" s="40">
        <v>20</v>
      </c>
      <c r="O186" s="43">
        <v>164</v>
      </c>
      <c r="P186" s="7">
        <v>1109274</v>
      </c>
      <c r="Q186" s="64">
        <f t="shared" si="10"/>
        <v>6763.865853658536</v>
      </c>
      <c r="R186" s="43">
        <v>14280</v>
      </c>
      <c r="S186" s="7">
        <v>1109274</v>
      </c>
      <c r="T186" s="55">
        <f t="shared" si="11"/>
        <v>77.68025210084033</v>
      </c>
      <c r="U186" s="51"/>
      <c r="V186" s="8"/>
      <c r="W186" s="8"/>
    </row>
    <row r="187" spans="1:23" s="4" customFormat="1" ht="27" customHeight="1">
      <c r="A187" s="20"/>
      <c r="B187" s="72" t="s">
        <v>25</v>
      </c>
      <c r="C187" s="73">
        <v>183</v>
      </c>
      <c r="D187" s="31" t="s">
        <v>240</v>
      </c>
      <c r="E187" s="29"/>
      <c r="F187" s="40"/>
      <c r="G187" s="43"/>
      <c r="H187" s="7"/>
      <c r="I187" s="55"/>
      <c r="J187" s="54"/>
      <c r="K187" s="33"/>
      <c r="L187" s="60">
        <f>IF(AND(J187&gt;0,K187&gt;0),K187/J187,0)</f>
        <v>0</v>
      </c>
      <c r="M187" s="63"/>
      <c r="N187" s="40">
        <v>20</v>
      </c>
      <c r="O187" s="43">
        <v>112</v>
      </c>
      <c r="P187" s="7">
        <v>365022</v>
      </c>
      <c r="Q187" s="64">
        <f t="shared" si="10"/>
        <v>3259.125</v>
      </c>
      <c r="R187" s="54">
        <v>8960</v>
      </c>
      <c r="S187" s="33">
        <v>365022</v>
      </c>
      <c r="T187" s="55">
        <f t="shared" si="11"/>
        <v>40.7390625</v>
      </c>
      <c r="U187" s="90" t="s">
        <v>236</v>
      </c>
      <c r="V187" s="8"/>
      <c r="W187" s="8"/>
    </row>
    <row r="188" spans="1:23" s="4" customFormat="1" ht="27" customHeight="1">
      <c r="A188" s="20"/>
      <c r="B188" s="72" t="s">
        <v>25</v>
      </c>
      <c r="C188" s="73">
        <v>184</v>
      </c>
      <c r="D188" s="32" t="s">
        <v>241</v>
      </c>
      <c r="E188" s="29"/>
      <c r="F188" s="40"/>
      <c r="G188" s="43"/>
      <c r="H188" s="7"/>
      <c r="I188" s="55"/>
      <c r="J188" s="54"/>
      <c r="K188" s="33"/>
      <c r="L188" s="60">
        <f>IF(AND(J188&gt;0,K188&gt;0),K188/J188,0)</f>
        <v>0</v>
      </c>
      <c r="M188" s="63"/>
      <c r="N188" s="40">
        <v>20</v>
      </c>
      <c r="O188" s="43">
        <v>83</v>
      </c>
      <c r="P188" s="7">
        <v>1131221</v>
      </c>
      <c r="Q188" s="64">
        <f aca="true" t="shared" si="12" ref="Q188:Q215">IF(AND(O188&gt;0,P188&gt;0),P188/O188,0)</f>
        <v>13629.168674698794</v>
      </c>
      <c r="R188" s="54">
        <v>10356</v>
      </c>
      <c r="S188" s="33">
        <v>1131221</v>
      </c>
      <c r="T188" s="55">
        <f t="shared" si="11"/>
        <v>109.2333912707609</v>
      </c>
      <c r="U188" s="90" t="s">
        <v>236</v>
      </c>
      <c r="V188" s="8"/>
      <c r="W188" s="8"/>
    </row>
    <row r="189" spans="1:23" s="4" customFormat="1" ht="27" customHeight="1">
      <c r="A189" s="20"/>
      <c r="B189" s="72" t="s">
        <v>25</v>
      </c>
      <c r="C189" s="73">
        <v>185</v>
      </c>
      <c r="D189" s="32" t="s">
        <v>114</v>
      </c>
      <c r="E189" s="29"/>
      <c r="F189" s="40"/>
      <c r="G189" s="43"/>
      <c r="H189" s="7"/>
      <c r="I189" s="55"/>
      <c r="J189" s="54"/>
      <c r="K189" s="33"/>
      <c r="L189" s="60">
        <f aca="true" t="shared" si="13" ref="L189:L215">IF(AND(J189&gt;0,K189&gt;0),K189/J189,0)</f>
        <v>0</v>
      </c>
      <c r="M189" s="63"/>
      <c r="N189" s="40">
        <v>50</v>
      </c>
      <c r="O189" s="43">
        <v>633</v>
      </c>
      <c r="P189" s="7">
        <v>13658716</v>
      </c>
      <c r="Q189" s="64">
        <f t="shared" si="10"/>
        <v>21577.75039494471</v>
      </c>
      <c r="R189" s="54">
        <v>70090</v>
      </c>
      <c r="S189" s="33">
        <v>13658716</v>
      </c>
      <c r="T189" s="55">
        <f t="shared" si="11"/>
        <v>194.8739620487944</v>
      </c>
      <c r="U189" s="90" t="s">
        <v>236</v>
      </c>
      <c r="V189" s="8"/>
      <c r="W189" s="8"/>
    </row>
    <row r="190" spans="1:23" s="4" customFormat="1" ht="27" customHeight="1">
      <c r="A190" s="20"/>
      <c r="B190" s="72" t="s">
        <v>25</v>
      </c>
      <c r="C190" s="73">
        <v>186</v>
      </c>
      <c r="D190" s="32" t="s">
        <v>242</v>
      </c>
      <c r="E190" s="29"/>
      <c r="F190" s="40"/>
      <c r="G190" s="43"/>
      <c r="H190" s="7"/>
      <c r="I190" s="55"/>
      <c r="J190" s="54"/>
      <c r="K190" s="33"/>
      <c r="L190" s="60">
        <f t="shared" si="13"/>
        <v>0</v>
      </c>
      <c r="M190" s="63"/>
      <c r="N190" s="40">
        <v>20</v>
      </c>
      <c r="O190" s="43">
        <v>202</v>
      </c>
      <c r="P190" s="7">
        <v>1821780</v>
      </c>
      <c r="Q190" s="64">
        <f t="shared" si="12"/>
        <v>9018.712871287129</v>
      </c>
      <c r="R190" s="54">
        <v>12903</v>
      </c>
      <c r="S190" s="33">
        <v>1821780</v>
      </c>
      <c r="T190" s="55">
        <f t="shared" si="11"/>
        <v>141.19042083236457</v>
      </c>
      <c r="U190" s="90" t="s">
        <v>236</v>
      </c>
      <c r="V190" s="8"/>
      <c r="W190" s="8"/>
    </row>
    <row r="191" spans="1:23" s="4" customFormat="1" ht="27" customHeight="1">
      <c r="A191" s="20"/>
      <c r="B191" s="72" t="s">
        <v>25</v>
      </c>
      <c r="C191" s="73">
        <v>187</v>
      </c>
      <c r="D191" s="32" t="s">
        <v>243</v>
      </c>
      <c r="E191" s="29"/>
      <c r="F191" s="40"/>
      <c r="G191" s="43"/>
      <c r="H191" s="7"/>
      <c r="I191" s="55"/>
      <c r="J191" s="54"/>
      <c r="K191" s="33"/>
      <c r="L191" s="60">
        <f t="shared" si="13"/>
        <v>0</v>
      </c>
      <c r="M191" s="63"/>
      <c r="N191" s="40">
        <v>10</v>
      </c>
      <c r="O191" s="43">
        <v>86</v>
      </c>
      <c r="P191" s="7">
        <v>990200</v>
      </c>
      <c r="Q191" s="64">
        <f t="shared" si="10"/>
        <v>11513.953488372093</v>
      </c>
      <c r="R191" s="54">
        <v>5779.2</v>
      </c>
      <c r="S191" s="33">
        <v>990200</v>
      </c>
      <c r="T191" s="55">
        <f t="shared" si="11"/>
        <v>171.33859357696568</v>
      </c>
      <c r="U191" s="90" t="s">
        <v>236</v>
      </c>
      <c r="V191" s="8"/>
      <c r="W191" s="8"/>
    </row>
    <row r="192" spans="1:23" s="4" customFormat="1" ht="27" customHeight="1">
      <c r="A192" s="20"/>
      <c r="B192" s="72" t="s">
        <v>25</v>
      </c>
      <c r="C192" s="73">
        <v>188</v>
      </c>
      <c r="D192" s="32" t="s">
        <v>244</v>
      </c>
      <c r="E192" s="29"/>
      <c r="F192" s="40"/>
      <c r="G192" s="43"/>
      <c r="H192" s="7"/>
      <c r="I192" s="55"/>
      <c r="J192" s="54"/>
      <c r="K192" s="33"/>
      <c r="L192" s="60">
        <f t="shared" si="13"/>
        <v>0</v>
      </c>
      <c r="M192" s="63"/>
      <c r="N192" s="40">
        <v>20</v>
      </c>
      <c r="O192" s="43">
        <v>148</v>
      </c>
      <c r="P192" s="7">
        <v>935000</v>
      </c>
      <c r="Q192" s="64">
        <f t="shared" si="12"/>
        <v>6317.5675675675675</v>
      </c>
      <c r="R192" s="54">
        <v>17898</v>
      </c>
      <c r="S192" s="33">
        <v>935000</v>
      </c>
      <c r="T192" s="55">
        <f t="shared" si="11"/>
        <v>52.240473795954856</v>
      </c>
      <c r="U192" s="90" t="s">
        <v>236</v>
      </c>
      <c r="V192" s="8"/>
      <c r="W192" s="8"/>
    </row>
    <row r="193" spans="1:23" s="4" customFormat="1" ht="27" customHeight="1">
      <c r="A193" s="20"/>
      <c r="B193" s="72" t="s">
        <v>25</v>
      </c>
      <c r="C193" s="73">
        <v>189</v>
      </c>
      <c r="D193" s="32" t="s">
        <v>245</v>
      </c>
      <c r="E193" s="29"/>
      <c r="F193" s="40"/>
      <c r="G193" s="43"/>
      <c r="H193" s="7"/>
      <c r="I193" s="55"/>
      <c r="J193" s="54"/>
      <c r="K193" s="33"/>
      <c r="L193" s="60">
        <f t="shared" si="13"/>
        <v>0</v>
      </c>
      <c r="M193" s="63"/>
      <c r="N193" s="40">
        <v>10</v>
      </c>
      <c r="O193" s="43">
        <v>204</v>
      </c>
      <c r="P193" s="7">
        <v>1379180</v>
      </c>
      <c r="Q193" s="64">
        <f t="shared" si="10"/>
        <v>6760.686274509804</v>
      </c>
      <c r="R193" s="54">
        <v>8691</v>
      </c>
      <c r="S193" s="33">
        <v>1379180</v>
      </c>
      <c r="T193" s="55">
        <f t="shared" si="11"/>
        <v>158.69059947071685</v>
      </c>
      <c r="U193" s="90" t="s">
        <v>236</v>
      </c>
      <c r="V193" s="8"/>
      <c r="W193" s="8"/>
    </row>
    <row r="194" spans="1:23" s="4" customFormat="1" ht="27" customHeight="1">
      <c r="A194" s="20"/>
      <c r="B194" s="72" t="s">
        <v>25</v>
      </c>
      <c r="C194" s="73">
        <v>190</v>
      </c>
      <c r="D194" s="32" t="s">
        <v>246</v>
      </c>
      <c r="E194" s="29"/>
      <c r="F194" s="40"/>
      <c r="G194" s="43"/>
      <c r="H194" s="7"/>
      <c r="I194" s="55"/>
      <c r="J194" s="54"/>
      <c r="K194" s="33"/>
      <c r="L194" s="60">
        <f t="shared" si="13"/>
        <v>0</v>
      </c>
      <c r="M194" s="63"/>
      <c r="N194" s="40">
        <v>20</v>
      </c>
      <c r="O194" s="43">
        <v>108</v>
      </c>
      <c r="P194" s="7">
        <v>705795</v>
      </c>
      <c r="Q194" s="64">
        <f t="shared" si="12"/>
        <v>6535.138888888889</v>
      </c>
      <c r="R194" s="54">
        <v>11418</v>
      </c>
      <c r="S194" s="33">
        <v>705795</v>
      </c>
      <c r="T194" s="55">
        <f t="shared" si="11"/>
        <v>61.81424067262218</v>
      </c>
      <c r="U194" s="90" t="s">
        <v>236</v>
      </c>
      <c r="V194" s="8"/>
      <c r="W194" s="8"/>
    </row>
    <row r="195" spans="1:23" s="4" customFormat="1" ht="27" customHeight="1">
      <c r="A195" s="20"/>
      <c r="B195" s="72" t="s">
        <v>25</v>
      </c>
      <c r="C195" s="73">
        <v>191</v>
      </c>
      <c r="D195" s="32" t="s">
        <v>247</v>
      </c>
      <c r="E195" s="29"/>
      <c r="F195" s="40"/>
      <c r="G195" s="43"/>
      <c r="H195" s="7"/>
      <c r="I195" s="55"/>
      <c r="J195" s="54"/>
      <c r="K195" s="33"/>
      <c r="L195" s="60">
        <f t="shared" si="13"/>
        <v>0</v>
      </c>
      <c r="M195" s="63"/>
      <c r="N195" s="40">
        <v>30</v>
      </c>
      <c r="O195" s="43">
        <v>313</v>
      </c>
      <c r="P195" s="7">
        <v>2906310</v>
      </c>
      <c r="Q195" s="64">
        <f t="shared" si="10"/>
        <v>9285.335463258785</v>
      </c>
      <c r="R195" s="54">
        <v>25747</v>
      </c>
      <c r="S195" s="33">
        <v>2906310</v>
      </c>
      <c r="T195" s="55">
        <f t="shared" si="11"/>
        <v>112.8795587835476</v>
      </c>
      <c r="U195" s="90" t="s">
        <v>236</v>
      </c>
      <c r="V195" s="8"/>
      <c r="W195" s="8"/>
    </row>
    <row r="196" spans="1:23" s="4" customFormat="1" ht="27" customHeight="1">
      <c r="A196" s="20"/>
      <c r="B196" s="72" t="s">
        <v>25</v>
      </c>
      <c r="C196" s="73">
        <v>192</v>
      </c>
      <c r="D196" s="32" t="s">
        <v>248</v>
      </c>
      <c r="E196" s="29"/>
      <c r="F196" s="40"/>
      <c r="G196" s="43"/>
      <c r="H196" s="7"/>
      <c r="I196" s="55"/>
      <c r="J196" s="54"/>
      <c r="K196" s="33"/>
      <c r="L196" s="60">
        <f t="shared" si="13"/>
        <v>0</v>
      </c>
      <c r="M196" s="63"/>
      <c r="N196" s="40">
        <v>20</v>
      </c>
      <c r="O196" s="43">
        <v>70</v>
      </c>
      <c r="P196" s="7">
        <v>636806</v>
      </c>
      <c r="Q196" s="64">
        <f t="shared" si="12"/>
        <v>9097.228571428572</v>
      </c>
      <c r="R196" s="54">
        <v>5864</v>
      </c>
      <c r="S196" s="33">
        <v>636806</v>
      </c>
      <c r="T196" s="55">
        <f t="shared" si="11"/>
        <v>108.59583901773533</v>
      </c>
      <c r="U196" s="90" t="s">
        <v>236</v>
      </c>
      <c r="V196" s="8"/>
      <c r="W196" s="8"/>
    </row>
    <row r="197" spans="1:23" s="4" customFormat="1" ht="27" customHeight="1">
      <c r="A197" s="20"/>
      <c r="B197" s="72" t="s">
        <v>25</v>
      </c>
      <c r="C197" s="73">
        <v>193</v>
      </c>
      <c r="D197" s="32" t="s">
        <v>249</v>
      </c>
      <c r="E197" s="29"/>
      <c r="F197" s="40"/>
      <c r="G197" s="43"/>
      <c r="H197" s="7"/>
      <c r="I197" s="55"/>
      <c r="J197" s="54"/>
      <c r="K197" s="33"/>
      <c r="L197" s="60">
        <f t="shared" si="13"/>
        <v>0</v>
      </c>
      <c r="M197" s="63"/>
      <c r="N197" s="40">
        <v>20</v>
      </c>
      <c r="O197" s="43">
        <v>107</v>
      </c>
      <c r="P197" s="7">
        <v>786075</v>
      </c>
      <c r="Q197" s="64">
        <f t="shared" si="12"/>
        <v>7346.4953271028035</v>
      </c>
      <c r="R197" s="54">
        <v>2978</v>
      </c>
      <c r="S197" s="33">
        <v>786075</v>
      </c>
      <c r="T197" s="55">
        <f aca="true" t="shared" si="14" ref="T197:T214">IF(AND(R197&gt;0,S197&gt;0),S197/R197,0)</f>
        <v>263.9607118871726</v>
      </c>
      <c r="U197" s="90" t="s">
        <v>236</v>
      </c>
      <c r="V197" s="8"/>
      <c r="W197" s="8"/>
    </row>
    <row r="198" spans="1:23" s="4" customFormat="1" ht="27" customHeight="1">
      <c r="A198" s="20"/>
      <c r="B198" s="72" t="s">
        <v>25</v>
      </c>
      <c r="C198" s="73">
        <v>194</v>
      </c>
      <c r="D198" s="32" t="s">
        <v>250</v>
      </c>
      <c r="E198" s="29"/>
      <c r="F198" s="40"/>
      <c r="G198" s="43"/>
      <c r="H198" s="7"/>
      <c r="I198" s="55"/>
      <c r="J198" s="54"/>
      <c r="K198" s="33"/>
      <c r="L198" s="60">
        <f t="shared" si="13"/>
        <v>0</v>
      </c>
      <c r="M198" s="63"/>
      <c r="N198" s="40">
        <v>20</v>
      </c>
      <c r="O198" s="43">
        <v>55</v>
      </c>
      <c r="P198" s="7">
        <v>215500</v>
      </c>
      <c r="Q198" s="64">
        <f t="shared" si="12"/>
        <v>3918.181818181818</v>
      </c>
      <c r="R198" s="54">
        <v>2550</v>
      </c>
      <c r="S198" s="33">
        <v>215500</v>
      </c>
      <c r="T198" s="55">
        <f t="shared" si="14"/>
        <v>84.50980392156863</v>
      </c>
      <c r="U198" s="90" t="s">
        <v>236</v>
      </c>
      <c r="V198" s="8"/>
      <c r="W198" s="8"/>
    </row>
    <row r="199" spans="1:23" s="4" customFormat="1" ht="27" customHeight="1">
      <c r="A199" s="20"/>
      <c r="B199" s="72" t="s">
        <v>25</v>
      </c>
      <c r="C199" s="73">
        <v>195</v>
      </c>
      <c r="D199" s="32" t="s">
        <v>251</v>
      </c>
      <c r="E199" s="29"/>
      <c r="F199" s="40"/>
      <c r="G199" s="43"/>
      <c r="H199" s="7"/>
      <c r="I199" s="55"/>
      <c r="J199" s="54"/>
      <c r="K199" s="33"/>
      <c r="L199" s="60">
        <f t="shared" si="13"/>
        <v>0</v>
      </c>
      <c r="M199" s="63"/>
      <c r="N199" s="40">
        <v>20</v>
      </c>
      <c r="O199" s="43">
        <v>53</v>
      </c>
      <c r="P199" s="7">
        <v>218812</v>
      </c>
      <c r="Q199" s="64">
        <f t="shared" si="12"/>
        <v>4128.528301886792</v>
      </c>
      <c r="R199" s="54">
        <v>4687</v>
      </c>
      <c r="S199" s="33">
        <v>218812</v>
      </c>
      <c r="T199" s="55">
        <f t="shared" si="14"/>
        <v>46.68487305312566</v>
      </c>
      <c r="U199" s="90" t="s">
        <v>236</v>
      </c>
      <c r="V199" s="8"/>
      <c r="W199" s="8"/>
    </row>
    <row r="200" spans="1:23" s="4" customFormat="1" ht="27" customHeight="1">
      <c r="A200" s="20"/>
      <c r="B200" s="72" t="s">
        <v>25</v>
      </c>
      <c r="C200" s="73">
        <v>196</v>
      </c>
      <c r="D200" s="32" t="s">
        <v>252</v>
      </c>
      <c r="E200" s="29"/>
      <c r="F200" s="40"/>
      <c r="G200" s="43"/>
      <c r="H200" s="7"/>
      <c r="I200" s="55"/>
      <c r="J200" s="54"/>
      <c r="K200" s="33"/>
      <c r="L200" s="60">
        <f t="shared" si="13"/>
        <v>0</v>
      </c>
      <c r="M200" s="63"/>
      <c r="N200" s="40">
        <v>14</v>
      </c>
      <c r="O200" s="43">
        <v>111</v>
      </c>
      <c r="P200" s="7">
        <v>212075</v>
      </c>
      <c r="Q200" s="64">
        <f t="shared" si="12"/>
        <v>1910.5855855855855</v>
      </c>
      <c r="R200" s="54">
        <v>2640</v>
      </c>
      <c r="S200" s="33">
        <v>212075</v>
      </c>
      <c r="T200" s="55">
        <f t="shared" si="14"/>
        <v>80.33143939393939</v>
      </c>
      <c r="U200" s="90" t="s">
        <v>236</v>
      </c>
      <c r="V200" s="8"/>
      <c r="W200" s="8"/>
    </row>
    <row r="201" spans="1:23" s="4" customFormat="1" ht="27" customHeight="1">
      <c r="A201" s="20"/>
      <c r="B201" s="72" t="s">
        <v>25</v>
      </c>
      <c r="C201" s="73">
        <v>197</v>
      </c>
      <c r="D201" s="32" t="s">
        <v>231</v>
      </c>
      <c r="E201" s="29"/>
      <c r="F201" s="40"/>
      <c r="G201" s="43"/>
      <c r="H201" s="7"/>
      <c r="I201" s="55"/>
      <c r="J201" s="54"/>
      <c r="K201" s="33"/>
      <c r="L201" s="60">
        <f t="shared" si="13"/>
        <v>0</v>
      </c>
      <c r="M201" s="63"/>
      <c r="N201" s="40">
        <v>10</v>
      </c>
      <c r="O201" s="43">
        <v>42</v>
      </c>
      <c r="P201" s="7">
        <v>387000</v>
      </c>
      <c r="Q201" s="64">
        <f t="shared" si="12"/>
        <v>9214.285714285714</v>
      </c>
      <c r="R201" s="54">
        <v>1548</v>
      </c>
      <c r="S201" s="33">
        <v>387000</v>
      </c>
      <c r="T201" s="55">
        <f t="shared" si="14"/>
        <v>250</v>
      </c>
      <c r="U201" s="90" t="s">
        <v>236</v>
      </c>
      <c r="V201" s="8"/>
      <c r="W201" s="8"/>
    </row>
    <row r="202" spans="1:23" s="4" customFormat="1" ht="27" customHeight="1">
      <c r="A202" s="20"/>
      <c r="B202" s="72" t="s">
        <v>25</v>
      </c>
      <c r="C202" s="73">
        <v>198</v>
      </c>
      <c r="D202" s="32" t="s">
        <v>253</v>
      </c>
      <c r="E202" s="29"/>
      <c r="F202" s="40"/>
      <c r="G202" s="43"/>
      <c r="H202" s="7"/>
      <c r="I202" s="55"/>
      <c r="J202" s="54"/>
      <c r="K202" s="33"/>
      <c r="L202" s="60">
        <f t="shared" si="13"/>
        <v>0</v>
      </c>
      <c r="M202" s="63"/>
      <c r="N202" s="40">
        <v>20</v>
      </c>
      <c r="O202" s="43">
        <v>32</v>
      </c>
      <c r="P202" s="7">
        <v>368600</v>
      </c>
      <c r="Q202" s="64">
        <f t="shared" si="12"/>
        <v>11518.75</v>
      </c>
      <c r="R202" s="54">
        <v>3289</v>
      </c>
      <c r="S202" s="33">
        <v>368600</v>
      </c>
      <c r="T202" s="55">
        <f t="shared" si="14"/>
        <v>112.07053815749468</v>
      </c>
      <c r="U202" s="90" t="s">
        <v>236</v>
      </c>
      <c r="V202" s="8"/>
      <c r="W202" s="8"/>
    </row>
    <row r="203" spans="1:23" s="4" customFormat="1" ht="27" customHeight="1">
      <c r="A203" s="20"/>
      <c r="B203" s="72" t="s">
        <v>25</v>
      </c>
      <c r="C203" s="73">
        <v>199</v>
      </c>
      <c r="D203" s="32" t="s">
        <v>254</v>
      </c>
      <c r="E203" s="29"/>
      <c r="F203" s="40"/>
      <c r="G203" s="43"/>
      <c r="H203" s="7"/>
      <c r="I203" s="55"/>
      <c r="J203" s="54"/>
      <c r="K203" s="33"/>
      <c r="L203" s="60">
        <f t="shared" si="13"/>
        <v>0</v>
      </c>
      <c r="M203" s="63"/>
      <c r="N203" s="40">
        <v>20</v>
      </c>
      <c r="O203" s="43">
        <v>39</v>
      </c>
      <c r="P203" s="7">
        <v>172300</v>
      </c>
      <c r="Q203" s="64">
        <f t="shared" si="12"/>
        <v>4417.948717948718</v>
      </c>
      <c r="R203" s="54">
        <v>1286</v>
      </c>
      <c r="S203" s="33">
        <v>172300</v>
      </c>
      <c r="T203" s="55">
        <f t="shared" si="14"/>
        <v>133.9813374805599</v>
      </c>
      <c r="U203" s="90" t="s">
        <v>236</v>
      </c>
      <c r="V203" s="8"/>
      <c r="W203" s="8"/>
    </row>
    <row r="204" spans="1:23" s="4" customFormat="1" ht="27" customHeight="1">
      <c r="A204" s="20"/>
      <c r="B204" s="72" t="s">
        <v>25</v>
      </c>
      <c r="C204" s="73">
        <v>200</v>
      </c>
      <c r="D204" s="32" t="s">
        <v>255</v>
      </c>
      <c r="E204" s="29"/>
      <c r="F204" s="40"/>
      <c r="G204" s="43"/>
      <c r="H204" s="7"/>
      <c r="I204" s="55"/>
      <c r="J204" s="54"/>
      <c r="K204" s="33"/>
      <c r="L204" s="60">
        <f t="shared" si="13"/>
        <v>0</v>
      </c>
      <c r="M204" s="63"/>
      <c r="N204" s="40">
        <v>10</v>
      </c>
      <c r="O204" s="43">
        <v>117</v>
      </c>
      <c r="P204" s="7">
        <v>1274500</v>
      </c>
      <c r="Q204" s="64">
        <f t="shared" si="12"/>
        <v>10893.162393162393</v>
      </c>
      <c r="R204" s="54">
        <v>11575</v>
      </c>
      <c r="S204" s="33">
        <v>1274500</v>
      </c>
      <c r="T204" s="55">
        <f t="shared" si="14"/>
        <v>110.10799136069114</v>
      </c>
      <c r="U204" s="90" t="s">
        <v>236</v>
      </c>
      <c r="V204" s="8"/>
      <c r="W204" s="8"/>
    </row>
    <row r="205" spans="1:23" s="4" customFormat="1" ht="27" customHeight="1">
      <c r="A205" s="20"/>
      <c r="B205" s="72" t="s">
        <v>25</v>
      </c>
      <c r="C205" s="73">
        <v>201</v>
      </c>
      <c r="D205" s="32" t="s">
        <v>256</v>
      </c>
      <c r="E205" s="29"/>
      <c r="F205" s="40"/>
      <c r="G205" s="43"/>
      <c r="H205" s="7"/>
      <c r="I205" s="55"/>
      <c r="J205" s="54"/>
      <c r="K205" s="33"/>
      <c r="L205" s="60">
        <f t="shared" si="13"/>
        <v>0</v>
      </c>
      <c r="M205" s="63"/>
      <c r="N205" s="40">
        <v>10</v>
      </c>
      <c r="O205" s="43">
        <v>132</v>
      </c>
      <c r="P205" s="7">
        <v>396000</v>
      </c>
      <c r="Q205" s="64">
        <f t="shared" si="12"/>
        <v>3000</v>
      </c>
      <c r="R205" s="54">
        <v>8613</v>
      </c>
      <c r="S205" s="33">
        <v>396000</v>
      </c>
      <c r="T205" s="55">
        <f t="shared" si="14"/>
        <v>45.97701149425287</v>
      </c>
      <c r="U205" s="90" t="s">
        <v>236</v>
      </c>
      <c r="V205" s="8"/>
      <c r="W205" s="8"/>
    </row>
    <row r="206" spans="1:23" s="4" customFormat="1" ht="27" customHeight="1">
      <c r="A206" s="20"/>
      <c r="B206" s="72" t="s">
        <v>25</v>
      </c>
      <c r="C206" s="73">
        <v>202</v>
      </c>
      <c r="D206" s="32" t="s">
        <v>257</v>
      </c>
      <c r="E206" s="29"/>
      <c r="F206" s="40"/>
      <c r="G206" s="43"/>
      <c r="H206" s="7"/>
      <c r="I206" s="55"/>
      <c r="J206" s="54"/>
      <c r="K206" s="33"/>
      <c r="L206" s="60">
        <f t="shared" si="13"/>
        <v>0</v>
      </c>
      <c r="M206" s="63"/>
      <c r="N206" s="40">
        <v>20</v>
      </c>
      <c r="O206" s="43">
        <v>79</v>
      </c>
      <c r="P206" s="7">
        <v>1340516</v>
      </c>
      <c r="Q206" s="64">
        <f t="shared" si="12"/>
        <v>16968.556962025315</v>
      </c>
      <c r="R206" s="54">
        <v>5348</v>
      </c>
      <c r="S206" s="33">
        <v>1340516</v>
      </c>
      <c r="T206" s="55">
        <f t="shared" si="14"/>
        <v>250.6574420344054</v>
      </c>
      <c r="U206" s="90" t="s">
        <v>236</v>
      </c>
      <c r="V206" s="8"/>
      <c r="W206" s="8"/>
    </row>
    <row r="207" spans="1:23" s="4" customFormat="1" ht="27" customHeight="1">
      <c r="A207" s="20"/>
      <c r="B207" s="72" t="s">
        <v>25</v>
      </c>
      <c r="C207" s="73">
        <v>203</v>
      </c>
      <c r="D207" s="32" t="s">
        <v>258</v>
      </c>
      <c r="E207" s="29"/>
      <c r="F207" s="40"/>
      <c r="G207" s="43"/>
      <c r="H207" s="7"/>
      <c r="I207" s="55"/>
      <c r="J207" s="54"/>
      <c r="K207" s="33"/>
      <c r="L207" s="60">
        <f t="shared" si="13"/>
        <v>0</v>
      </c>
      <c r="M207" s="63"/>
      <c r="N207" s="40">
        <v>25</v>
      </c>
      <c r="O207" s="43">
        <v>540</v>
      </c>
      <c r="P207" s="7">
        <v>859977</v>
      </c>
      <c r="Q207" s="64">
        <f t="shared" si="12"/>
        <v>1592.55</v>
      </c>
      <c r="R207" s="54">
        <v>4794</v>
      </c>
      <c r="S207" s="33">
        <v>859977</v>
      </c>
      <c r="T207" s="55">
        <f t="shared" si="14"/>
        <v>179.38610763454318</v>
      </c>
      <c r="U207" s="90" t="s">
        <v>236</v>
      </c>
      <c r="V207" s="8"/>
      <c r="W207" s="8"/>
    </row>
    <row r="208" spans="1:23" s="4" customFormat="1" ht="27" customHeight="1">
      <c r="A208" s="20"/>
      <c r="B208" s="72" t="s">
        <v>25</v>
      </c>
      <c r="C208" s="73">
        <v>204</v>
      </c>
      <c r="D208" s="32" t="s">
        <v>259</v>
      </c>
      <c r="E208" s="29"/>
      <c r="F208" s="40"/>
      <c r="G208" s="43"/>
      <c r="H208" s="7"/>
      <c r="I208" s="55"/>
      <c r="J208" s="54"/>
      <c r="K208" s="33"/>
      <c r="L208" s="60">
        <f t="shared" si="13"/>
        <v>0</v>
      </c>
      <c r="M208" s="63"/>
      <c r="N208" s="40">
        <v>20</v>
      </c>
      <c r="O208" s="43">
        <v>57</v>
      </c>
      <c r="P208" s="7">
        <v>173000</v>
      </c>
      <c r="Q208" s="64">
        <f t="shared" si="12"/>
        <v>3035.0877192982457</v>
      </c>
      <c r="R208" s="54">
        <v>4560</v>
      </c>
      <c r="S208" s="33">
        <v>173000</v>
      </c>
      <c r="T208" s="55">
        <f t="shared" si="14"/>
        <v>37.93859649122807</v>
      </c>
      <c r="U208" s="90" t="s">
        <v>236</v>
      </c>
      <c r="V208" s="8"/>
      <c r="W208" s="8"/>
    </row>
    <row r="209" spans="1:23" s="4" customFormat="1" ht="27" customHeight="1">
      <c r="A209" s="20"/>
      <c r="B209" s="72" t="s">
        <v>25</v>
      </c>
      <c r="C209" s="73">
        <v>205</v>
      </c>
      <c r="D209" s="31" t="s">
        <v>260</v>
      </c>
      <c r="E209" s="29"/>
      <c r="F209" s="40"/>
      <c r="G209" s="43"/>
      <c r="H209" s="7"/>
      <c r="I209" s="55"/>
      <c r="J209" s="54"/>
      <c r="K209" s="33"/>
      <c r="L209" s="60">
        <f t="shared" si="13"/>
        <v>0</v>
      </c>
      <c r="M209" s="63"/>
      <c r="N209" s="40">
        <v>14</v>
      </c>
      <c r="O209" s="43">
        <v>0</v>
      </c>
      <c r="P209" s="7">
        <v>0</v>
      </c>
      <c r="Q209" s="64">
        <f t="shared" si="12"/>
        <v>0</v>
      </c>
      <c r="R209" s="54">
        <v>0</v>
      </c>
      <c r="S209" s="33">
        <v>0</v>
      </c>
      <c r="T209" s="55">
        <f t="shared" si="14"/>
        <v>0</v>
      </c>
      <c r="U209" s="90" t="s">
        <v>236</v>
      </c>
      <c r="V209" s="8"/>
      <c r="W209" s="8"/>
    </row>
    <row r="210" spans="1:23" s="4" customFormat="1" ht="27" customHeight="1">
      <c r="A210" s="20"/>
      <c r="B210" s="72" t="s">
        <v>25</v>
      </c>
      <c r="C210" s="73">
        <v>206</v>
      </c>
      <c r="D210" s="31" t="s">
        <v>92</v>
      </c>
      <c r="E210" s="29"/>
      <c r="F210" s="40"/>
      <c r="G210" s="43"/>
      <c r="H210" s="7"/>
      <c r="I210" s="55"/>
      <c r="J210" s="54"/>
      <c r="K210" s="33"/>
      <c r="L210" s="60">
        <f t="shared" si="13"/>
        <v>0</v>
      </c>
      <c r="M210" s="63"/>
      <c r="N210" s="40">
        <v>20</v>
      </c>
      <c r="O210" s="43">
        <v>190</v>
      </c>
      <c r="P210" s="7">
        <v>2904330</v>
      </c>
      <c r="Q210" s="64">
        <f t="shared" si="12"/>
        <v>15285.947368421053</v>
      </c>
      <c r="R210" s="54">
        <v>18534</v>
      </c>
      <c r="S210" s="33">
        <v>2904330</v>
      </c>
      <c r="T210" s="55">
        <f t="shared" si="14"/>
        <v>156.7028164454516</v>
      </c>
      <c r="U210" s="90" t="s">
        <v>236</v>
      </c>
      <c r="V210" s="8"/>
      <c r="W210" s="8"/>
    </row>
    <row r="211" spans="1:23" s="4" customFormat="1" ht="27" customHeight="1">
      <c r="A211" s="20"/>
      <c r="B211" s="72" t="s">
        <v>25</v>
      </c>
      <c r="C211" s="73">
        <v>207</v>
      </c>
      <c r="D211" s="32" t="s">
        <v>261</v>
      </c>
      <c r="E211" s="29"/>
      <c r="F211" s="40"/>
      <c r="G211" s="43"/>
      <c r="H211" s="7"/>
      <c r="I211" s="55"/>
      <c r="J211" s="54"/>
      <c r="K211" s="33"/>
      <c r="L211" s="60">
        <f t="shared" si="13"/>
        <v>0</v>
      </c>
      <c r="M211" s="63"/>
      <c r="N211" s="40">
        <v>20</v>
      </c>
      <c r="O211" s="43">
        <v>224</v>
      </c>
      <c r="P211" s="7">
        <v>2425405</v>
      </c>
      <c r="Q211" s="64">
        <f t="shared" si="12"/>
        <v>10827.700892857143</v>
      </c>
      <c r="R211" s="54">
        <v>17562.5</v>
      </c>
      <c r="S211" s="33">
        <v>2425405</v>
      </c>
      <c r="T211" s="55">
        <f t="shared" si="14"/>
        <v>138.10135231316727</v>
      </c>
      <c r="U211" s="90" t="s">
        <v>236</v>
      </c>
      <c r="V211" s="8"/>
      <c r="W211" s="8"/>
    </row>
    <row r="212" spans="1:23" s="4" customFormat="1" ht="27" customHeight="1">
      <c r="A212" s="20"/>
      <c r="B212" s="72" t="s">
        <v>25</v>
      </c>
      <c r="C212" s="73">
        <v>208</v>
      </c>
      <c r="D212" s="32" t="s">
        <v>262</v>
      </c>
      <c r="E212" s="29"/>
      <c r="F212" s="40"/>
      <c r="G212" s="43"/>
      <c r="H212" s="7"/>
      <c r="I212" s="55"/>
      <c r="J212" s="54"/>
      <c r="K212" s="33"/>
      <c r="L212" s="60">
        <f t="shared" si="13"/>
        <v>0</v>
      </c>
      <c r="M212" s="63"/>
      <c r="N212" s="40">
        <v>20</v>
      </c>
      <c r="O212" s="43">
        <v>9</v>
      </c>
      <c r="P212" s="7">
        <v>54570</v>
      </c>
      <c r="Q212" s="64">
        <f t="shared" si="12"/>
        <v>6063.333333333333</v>
      </c>
      <c r="R212" s="54">
        <v>1078</v>
      </c>
      <c r="S212" s="33">
        <v>54570</v>
      </c>
      <c r="T212" s="55">
        <f t="shared" si="14"/>
        <v>50.62152133580705</v>
      </c>
      <c r="U212" s="90" t="s">
        <v>236</v>
      </c>
      <c r="V212" s="8"/>
      <c r="W212" s="8"/>
    </row>
    <row r="213" spans="1:23" s="4" customFormat="1" ht="27" customHeight="1">
      <c r="A213" s="20"/>
      <c r="B213" s="72" t="s">
        <v>25</v>
      </c>
      <c r="C213" s="73">
        <v>209</v>
      </c>
      <c r="D213" s="32" t="s">
        <v>263</v>
      </c>
      <c r="E213" s="29"/>
      <c r="F213" s="40"/>
      <c r="G213" s="43"/>
      <c r="H213" s="7"/>
      <c r="I213" s="55"/>
      <c r="J213" s="54"/>
      <c r="K213" s="33"/>
      <c r="L213" s="60">
        <f t="shared" si="13"/>
        <v>0</v>
      </c>
      <c r="M213" s="63"/>
      <c r="N213" s="40">
        <v>20</v>
      </c>
      <c r="O213" s="43">
        <v>1</v>
      </c>
      <c r="P213" s="7">
        <v>27000</v>
      </c>
      <c r="Q213" s="64">
        <f t="shared" si="12"/>
        <v>27000</v>
      </c>
      <c r="R213" s="54">
        <v>75</v>
      </c>
      <c r="S213" s="33">
        <v>27000</v>
      </c>
      <c r="T213" s="55">
        <f t="shared" si="14"/>
        <v>360</v>
      </c>
      <c r="U213" s="90" t="s">
        <v>236</v>
      </c>
      <c r="V213" s="8"/>
      <c r="W213" s="8"/>
    </row>
    <row r="214" spans="1:23" s="4" customFormat="1" ht="27" customHeight="1">
      <c r="A214" s="20"/>
      <c r="B214" s="72" t="s">
        <v>25</v>
      </c>
      <c r="C214" s="73">
        <v>210</v>
      </c>
      <c r="D214" s="31" t="s">
        <v>264</v>
      </c>
      <c r="E214" s="29"/>
      <c r="F214" s="40"/>
      <c r="G214" s="43"/>
      <c r="H214" s="7"/>
      <c r="I214" s="55"/>
      <c r="J214" s="54"/>
      <c r="K214" s="33"/>
      <c r="L214" s="60">
        <f t="shared" si="13"/>
        <v>0</v>
      </c>
      <c r="M214" s="63"/>
      <c r="N214" s="40">
        <v>10</v>
      </c>
      <c r="O214" s="43">
        <v>10</v>
      </c>
      <c r="P214" s="7">
        <v>6330</v>
      </c>
      <c r="Q214" s="64">
        <f t="shared" si="12"/>
        <v>633</v>
      </c>
      <c r="R214" s="54">
        <v>94</v>
      </c>
      <c r="S214" s="33">
        <v>6330</v>
      </c>
      <c r="T214" s="55">
        <f t="shared" si="14"/>
        <v>67.34042553191489</v>
      </c>
      <c r="U214" s="90" t="s">
        <v>236</v>
      </c>
      <c r="V214" s="8"/>
      <c r="W214" s="8"/>
    </row>
    <row r="215" spans="1:23" s="4" customFormat="1" ht="27" customHeight="1">
      <c r="A215" s="20"/>
      <c r="B215" s="20"/>
      <c r="C215" s="73"/>
      <c r="D215" s="31"/>
      <c r="E215" s="29"/>
      <c r="F215" s="40"/>
      <c r="G215" s="43"/>
      <c r="H215" s="7"/>
      <c r="I215" s="55">
        <f>IF(AND(O215&gt;0,P215&gt;0),P215/O215,0)</f>
        <v>0</v>
      </c>
      <c r="J215" s="54"/>
      <c r="K215" s="33"/>
      <c r="L215" s="60">
        <f t="shared" si="13"/>
        <v>0</v>
      </c>
      <c r="M215" s="63"/>
      <c r="N215" s="40"/>
      <c r="O215" s="43"/>
      <c r="P215" s="7"/>
      <c r="Q215" s="64">
        <f t="shared" si="12"/>
        <v>0</v>
      </c>
      <c r="R215" s="54"/>
      <c r="S215" s="33"/>
      <c r="T215" s="55">
        <f>IF(AND(R215&gt;0,S215&gt;0),S215/R215,0)</f>
        <v>0</v>
      </c>
      <c r="U215" s="51"/>
      <c r="V215" s="8"/>
      <c r="W215" s="8"/>
    </row>
    <row r="216" spans="1:20" s="4" customFormat="1" ht="15" customHeight="1">
      <c r="A216" s="22"/>
      <c r="B216" s="69" t="s">
        <v>22</v>
      </c>
      <c r="D216" s="23">
        <f>COUNTA(D5:D215)</f>
        <v>210</v>
      </c>
      <c r="E216" s="30"/>
      <c r="F216" s="24">
        <f>SUM(F5:F215)</f>
        <v>4124</v>
      </c>
      <c r="G216" s="24">
        <f>SUM(G5:G215)</f>
        <v>46125</v>
      </c>
      <c r="H216" s="24">
        <f>SUM(H5:H215)</f>
        <v>591280692.5</v>
      </c>
      <c r="I216" s="26">
        <f>IF(AND(G216&gt;0,H216&gt;0),H216/G216,0)</f>
        <v>12819.093604336043</v>
      </c>
      <c r="J216" s="24">
        <f>SUM(J5:J215)</f>
        <v>3750437.3699999996</v>
      </c>
      <c r="K216" s="24">
        <f>SUM(K5:K215)</f>
        <v>591280692.5</v>
      </c>
      <c r="L216" s="26">
        <f>IF(AND(J216&gt;0,K216&gt;0),K216/J216,0)</f>
        <v>157.6564635446772</v>
      </c>
      <c r="M216" s="26"/>
      <c r="N216" s="24">
        <f>SUM(N5:N215)</f>
        <v>4719</v>
      </c>
      <c r="O216" s="24">
        <f>SUM(O5:O215)</f>
        <v>52785</v>
      </c>
      <c r="P216" s="24">
        <f>SUM(P5:P215)</f>
        <v>664861243</v>
      </c>
      <c r="Q216" s="26">
        <f>IF(AND(O216&gt;0,P216&gt;0),P216/O216,0)</f>
        <v>12595.647305105616</v>
      </c>
      <c r="R216" s="24">
        <f>SUM(R5:R215)</f>
        <v>4229661.5600000005</v>
      </c>
      <c r="S216" s="24">
        <f>SUM(S5:S215)</f>
        <v>664861243</v>
      </c>
      <c r="T216" s="26">
        <f>IF(AND(R216&gt;0,S216&gt;0),S216/R216,0)</f>
        <v>157.19017551844027</v>
      </c>
    </row>
    <row r="217" spans="1:20" s="4" customFormat="1" ht="15" customHeight="1">
      <c r="A217" s="22"/>
      <c r="D217" s="23"/>
      <c r="E217" s="27"/>
      <c r="F217" s="24"/>
      <c r="G217" s="24"/>
      <c r="H217" s="24"/>
      <c r="I217" s="25"/>
      <c r="J217" s="25"/>
      <c r="K217" s="25"/>
      <c r="L217" s="25"/>
      <c r="M217" s="25"/>
      <c r="N217" s="24"/>
      <c r="O217" s="24"/>
      <c r="P217" s="24"/>
      <c r="Q217" s="25"/>
      <c r="R217" s="25"/>
      <c r="S217" s="25"/>
      <c r="T217" s="25"/>
    </row>
    <row r="218" spans="1:20" s="4" customFormat="1" ht="15" customHeight="1">
      <c r="A218" s="22"/>
      <c r="D218" s="23"/>
      <c r="E218" s="27"/>
      <c r="F218" s="24">
        <f>COUNTA(F5:F215)</f>
        <v>182</v>
      </c>
      <c r="G218" s="24"/>
      <c r="H218" s="24"/>
      <c r="I218" s="25"/>
      <c r="J218" s="25"/>
      <c r="K218" s="25"/>
      <c r="L218" s="25"/>
      <c r="M218" s="25"/>
      <c r="N218" s="24">
        <f>COUNTA(N5:N215)</f>
        <v>209</v>
      </c>
      <c r="O218" s="24"/>
      <c r="P218" s="24"/>
      <c r="Q218" s="25"/>
      <c r="R218" s="25"/>
      <c r="S218" s="25"/>
      <c r="T218" s="25"/>
    </row>
    <row r="219" spans="1:20" s="4" customFormat="1" ht="15" customHeight="1">
      <c r="A219" s="22"/>
      <c r="D219" s="23"/>
      <c r="E219" s="27"/>
      <c r="F219" s="24"/>
      <c r="G219" s="24"/>
      <c r="H219" s="24"/>
      <c r="I219" s="25"/>
      <c r="J219" s="25"/>
      <c r="K219" s="25"/>
      <c r="L219" s="25"/>
      <c r="M219" s="25"/>
      <c r="N219" s="24"/>
      <c r="O219" s="24"/>
      <c r="P219" s="24"/>
      <c r="Q219" s="25"/>
      <c r="R219" s="25"/>
      <c r="S219" s="25"/>
      <c r="T219" s="25"/>
    </row>
    <row r="220" spans="1:20" s="4" customFormat="1" ht="15" customHeight="1">
      <c r="A220" s="22"/>
      <c r="D220" s="23"/>
      <c r="E220" s="27"/>
      <c r="F220" s="24"/>
      <c r="G220" s="24"/>
      <c r="H220" s="24"/>
      <c r="I220" s="25"/>
      <c r="J220" s="25"/>
      <c r="K220" s="25"/>
      <c r="L220" s="25"/>
      <c r="M220" s="25"/>
      <c r="N220" s="24"/>
      <c r="O220" s="24"/>
      <c r="P220" s="24"/>
      <c r="Q220" s="25"/>
      <c r="R220" s="25"/>
      <c r="S220" s="25"/>
      <c r="T220" s="25"/>
    </row>
    <row r="221" spans="1:20" s="4" customFormat="1" ht="15" customHeight="1">
      <c r="A221" s="22"/>
      <c r="D221" s="23"/>
      <c r="E221" s="27"/>
      <c r="F221" s="24"/>
      <c r="G221" s="24"/>
      <c r="H221" s="24"/>
      <c r="I221" s="25"/>
      <c r="J221" s="25"/>
      <c r="K221" s="25"/>
      <c r="L221" s="25"/>
      <c r="M221" s="25"/>
      <c r="N221" s="24"/>
      <c r="O221" s="24"/>
      <c r="P221" s="24"/>
      <c r="Q221" s="25"/>
      <c r="R221" s="25"/>
      <c r="S221" s="25"/>
      <c r="T221" s="25"/>
    </row>
    <row r="222" spans="1:20" s="4" customFormat="1" ht="15" customHeight="1">
      <c r="A222" s="22"/>
      <c r="D222" s="23"/>
      <c r="E222" s="27"/>
      <c r="F222" s="24"/>
      <c r="G222" s="24"/>
      <c r="H222" s="24"/>
      <c r="I222" s="25"/>
      <c r="J222" s="25"/>
      <c r="K222" s="25"/>
      <c r="L222" s="25"/>
      <c r="M222" s="25"/>
      <c r="N222" s="24"/>
      <c r="O222" s="24"/>
      <c r="P222" s="24"/>
      <c r="Q222" s="25"/>
      <c r="R222" s="25"/>
      <c r="S222" s="25"/>
      <c r="T222" s="25"/>
    </row>
    <row r="223" spans="1:20" s="4" customFormat="1" ht="15" customHeight="1">
      <c r="A223" s="22"/>
      <c r="D223" s="23"/>
      <c r="E223" s="27"/>
      <c r="F223" s="24"/>
      <c r="G223" s="24"/>
      <c r="H223" s="24"/>
      <c r="I223" s="25"/>
      <c r="J223" s="25"/>
      <c r="K223" s="25"/>
      <c r="L223" s="25"/>
      <c r="M223" s="25"/>
      <c r="N223" s="24"/>
      <c r="O223" s="24"/>
      <c r="P223" s="24"/>
      <c r="Q223" s="25"/>
      <c r="R223" s="25"/>
      <c r="S223" s="25"/>
      <c r="T223" s="25"/>
    </row>
    <row r="224" spans="1:20" s="4" customFormat="1" ht="15" customHeight="1">
      <c r="A224" s="22"/>
      <c r="D224" s="23"/>
      <c r="E224" s="27"/>
      <c r="F224" s="24"/>
      <c r="G224" s="24"/>
      <c r="H224" s="24"/>
      <c r="I224" s="25"/>
      <c r="J224" s="25"/>
      <c r="K224" s="25"/>
      <c r="L224" s="25"/>
      <c r="M224" s="25"/>
      <c r="N224" s="24"/>
      <c r="O224" s="24"/>
      <c r="P224" s="24"/>
      <c r="Q224" s="25"/>
      <c r="R224" s="25"/>
      <c r="S224" s="25"/>
      <c r="T224" s="25"/>
    </row>
    <row r="225" spans="1:20" s="4" customFormat="1" ht="15" customHeight="1">
      <c r="A225" s="22"/>
      <c r="D225" s="23"/>
      <c r="E225" s="27"/>
      <c r="F225" s="24"/>
      <c r="G225" s="24"/>
      <c r="H225" s="24"/>
      <c r="I225" s="25"/>
      <c r="J225" s="25"/>
      <c r="K225" s="25"/>
      <c r="L225" s="25"/>
      <c r="M225" s="25"/>
      <c r="N225" s="24"/>
      <c r="O225" s="24"/>
      <c r="P225" s="24"/>
      <c r="Q225" s="25"/>
      <c r="R225" s="25"/>
      <c r="S225" s="25"/>
      <c r="T225" s="25"/>
    </row>
    <row r="226" spans="1:20" s="4" customFormat="1" ht="15" customHeight="1">
      <c r="A226" s="22"/>
      <c r="D226" s="23"/>
      <c r="E226" s="27"/>
      <c r="F226" s="24"/>
      <c r="G226" s="24"/>
      <c r="H226" s="24"/>
      <c r="I226" s="25"/>
      <c r="J226" s="25"/>
      <c r="K226" s="25"/>
      <c r="L226" s="25"/>
      <c r="M226" s="25"/>
      <c r="N226" s="24"/>
      <c r="O226" s="24"/>
      <c r="P226" s="24"/>
      <c r="Q226" s="25"/>
      <c r="R226" s="25"/>
      <c r="S226" s="25"/>
      <c r="T226" s="25"/>
    </row>
    <row r="227" spans="1:20" s="4" customFormat="1" ht="15" customHeight="1">
      <c r="A227" s="22"/>
      <c r="D227" s="23"/>
      <c r="E227" s="27"/>
      <c r="F227" s="24"/>
      <c r="G227" s="24"/>
      <c r="H227" s="24"/>
      <c r="I227" s="25"/>
      <c r="J227" s="25"/>
      <c r="K227" s="25"/>
      <c r="L227" s="25"/>
      <c r="M227" s="25"/>
      <c r="N227" s="24"/>
      <c r="O227" s="24"/>
      <c r="P227" s="24"/>
      <c r="Q227" s="25"/>
      <c r="R227" s="25"/>
      <c r="S227" s="25"/>
      <c r="T227" s="25"/>
    </row>
    <row r="228" spans="1:20" s="4" customFormat="1" ht="15" customHeight="1">
      <c r="A228" s="22"/>
      <c r="D228" s="23"/>
      <c r="E228" s="27"/>
      <c r="F228" s="24"/>
      <c r="G228" s="24"/>
      <c r="H228" s="24"/>
      <c r="I228" s="25"/>
      <c r="J228" s="25"/>
      <c r="K228" s="25"/>
      <c r="L228" s="25"/>
      <c r="M228" s="25"/>
      <c r="N228" s="24"/>
      <c r="O228" s="24"/>
      <c r="P228" s="24"/>
      <c r="Q228" s="25"/>
      <c r="R228" s="25"/>
      <c r="S228" s="25"/>
      <c r="T228" s="25"/>
    </row>
    <row r="229" spans="1:20" s="4" customFormat="1" ht="15" customHeight="1">
      <c r="A229" s="22"/>
      <c r="D229" s="23"/>
      <c r="E229" s="27"/>
      <c r="F229" s="24"/>
      <c r="G229" s="24"/>
      <c r="H229" s="24"/>
      <c r="I229" s="25"/>
      <c r="J229" s="25"/>
      <c r="K229" s="25"/>
      <c r="L229" s="25"/>
      <c r="M229" s="25"/>
      <c r="N229" s="24"/>
      <c r="O229" s="24"/>
      <c r="P229" s="24"/>
      <c r="Q229" s="25"/>
      <c r="R229" s="25"/>
      <c r="S229" s="25"/>
      <c r="T229" s="25"/>
    </row>
    <row r="230" spans="1:20" s="4" customFormat="1" ht="15" customHeight="1">
      <c r="A230" s="22"/>
      <c r="D230" s="23"/>
      <c r="E230" s="27"/>
      <c r="F230" s="24"/>
      <c r="G230" s="24"/>
      <c r="H230" s="24"/>
      <c r="I230" s="25"/>
      <c r="J230" s="25"/>
      <c r="K230" s="25"/>
      <c r="L230" s="25"/>
      <c r="M230" s="25"/>
      <c r="N230" s="24"/>
      <c r="O230" s="24"/>
      <c r="P230" s="24"/>
      <c r="Q230" s="25"/>
      <c r="R230" s="25"/>
      <c r="S230" s="25"/>
      <c r="T230" s="25"/>
    </row>
    <row r="231" spans="1:20" s="4" customFormat="1" ht="15" customHeight="1">
      <c r="A231" s="22"/>
      <c r="D231" s="23"/>
      <c r="E231" s="27"/>
      <c r="F231" s="24"/>
      <c r="G231" s="24"/>
      <c r="H231" s="24"/>
      <c r="I231" s="25"/>
      <c r="J231" s="25"/>
      <c r="K231" s="25"/>
      <c r="L231" s="25"/>
      <c r="M231" s="25"/>
      <c r="N231" s="24"/>
      <c r="O231" s="24"/>
      <c r="P231" s="24"/>
      <c r="Q231" s="25"/>
      <c r="R231" s="25"/>
      <c r="S231" s="25"/>
      <c r="T231" s="25"/>
    </row>
    <row r="232" spans="1:20" s="4" customFormat="1" ht="15" customHeight="1">
      <c r="A232" s="22"/>
      <c r="D232" s="23"/>
      <c r="E232" s="27"/>
      <c r="F232" s="24"/>
      <c r="G232" s="24"/>
      <c r="H232" s="24"/>
      <c r="I232" s="25"/>
      <c r="J232" s="25"/>
      <c r="K232" s="25"/>
      <c r="L232" s="25"/>
      <c r="M232" s="25"/>
      <c r="N232" s="24"/>
      <c r="O232" s="24"/>
      <c r="P232" s="24"/>
      <c r="Q232" s="25"/>
      <c r="R232" s="25"/>
      <c r="S232" s="25"/>
      <c r="T232" s="25"/>
    </row>
    <row r="233" spans="1:20" s="4" customFormat="1" ht="15" customHeight="1">
      <c r="A233" s="22"/>
      <c r="D233" s="23"/>
      <c r="E233" s="27"/>
      <c r="F233" s="24"/>
      <c r="G233" s="24"/>
      <c r="H233" s="24"/>
      <c r="I233" s="25"/>
      <c r="J233" s="25"/>
      <c r="K233" s="25"/>
      <c r="L233" s="25"/>
      <c r="M233" s="25"/>
      <c r="N233" s="24"/>
      <c r="O233" s="24"/>
      <c r="P233" s="24"/>
      <c r="Q233" s="25"/>
      <c r="R233" s="25"/>
      <c r="S233" s="25"/>
      <c r="T233" s="25"/>
    </row>
    <row r="234" spans="1:20" s="4" customFormat="1" ht="15" customHeight="1">
      <c r="A234" s="22"/>
      <c r="D234" s="23"/>
      <c r="E234" s="27"/>
      <c r="F234" s="24"/>
      <c r="G234" s="24"/>
      <c r="H234" s="24"/>
      <c r="I234" s="25"/>
      <c r="J234" s="25"/>
      <c r="K234" s="25"/>
      <c r="L234" s="25"/>
      <c r="M234" s="25"/>
      <c r="N234" s="24"/>
      <c r="O234" s="24"/>
      <c r="P234" s="24"/>
      <c r="Q234" s="25"/>
      <c r="R234" s="25"/>
      <c r="S234" s="25"/>
      <c r="T234" s="25"/>
    </row>
    <row r="235" spans="1:20" s="4" customFormat="1" ht="15" customHeight="1">
      <c r="A235" s="22"/>
      <c r="D235" s="23"/>
      <c r="E235" s="27"/>
      <c r="F235" s="24"/>
      <c r="G235" s="24"/>
      <c r="H235" s="24"/>
      <c r="I235" s="25"/>
      <c r="J235" s="25"/>
      <c r="K235" s="25"/>
      <c r="L235" s="25"/>
      <c r="M235" s="25"/>
      <c r="N235" s="24"/>
      <c r="O235" s="24"/>
      <c r="P235" s="24"/>
      <c r="Q235" s="25"/>
      <c r="R235" s="25"/>
      <c r="S235" s="25"/>
      <c r="T235" s="25"/>
    </row>
    <row r="236" spans="1:20" s="4" customFormat="1" ht="15" customHeight="1">
      <c r="A236" s="22"/>
      <c r="D236" s="23"/>
      <c r="E236" s="27"/>
      <c r="F236" s="24"/>
      <c r="G236" s="24"/>
      <c r="H236" s="24"/>
      <c r="I236" s="25"/>
      <c r="J236" s="25"/>
      <c r="K236" s="25"/>
      <c r="L236" s="25"/>
      <c r="M236" s="25"/>
      <c r="N236" s="24"/>
      <c r="O236" s="24"/>
      <c r="P236" s="24"/>
      <c r="Q236" s="25"/>
      <c r="R236" s="25"/>
      <c r="S236" s="25"/>
      <c r="T236" s="25"/>
    </row>
    <row r="237" spans="1:20" s="4" customFormat="1" ht="15" customHeight="1">
      <c r="A237" s="22"/>
      <c r="D237" s="23"/>
      <c r="E237" s="27"/>
      <c r="F237" s="24"/>
      <c r="G237" s="24"/>
      <c r="H237" s="24"/>
      <c r="I237" s="25"/>
      <c r="J237" s="25"/>
      <c r="K237" s="25"/>
      <c r="L237" s="25"/>
      <c r="M237" s="25"/>
      <c r="N237" s="24"/>
      <c r="O237" s="24"/>
      <c r="P237" s="24"/>
      <c r="Q237" s="25"/>
      <c r="R237" s="25"/>
      <c r="S237" s="25"/>
      <c r="T237" s="25"/>
    </row>
    <row r="238" spans="1:20" s="4" customFormat="1" ht="15" customHeight="1">
      <c r="A238" s="22"/>
      <c r="D238" s="23"/>
      <c r="E238" s="27"/>
      <c r="F238" s="24"/>
      <c r="G238" s="24"/>
      <c r="H238" s="24"/>
      <c r="I238" s="25"/>
      <c r="J238" s="25"/>
      <c r="K238" s="25"/>
      <c r="L238" s="25"/>
      <c r="M238" s="25"/>
      <c r="N238" s="24"/>
      <c r="O238" s="24"/>
      <c r="P238" s="24"/>
      <c r="Q238" s="25"/>
      <c r="R238" s="25"/>
      <c r="S238" s="25"/>
      <c r="T238" s="25"/>
    </row>
    <row r="239" spans="1:20" s="4" customFormat="1" ht="15" customHeight="1">
      <c r="A239" s="22"/>
      <c r="D239" s="23"/>
      <c r="E239" s="27"/>
      <c r="F239" s="24"/>
      <c r="G239" s="24"/>
      <c r="H239" s="24"/>
      <c r="I239" s="25"/>
      <c r="J239" s="25"/>
      <c r="K239" s="25"/>
      <c r="L239" s="25"/>
      <c r="M239" s="25"/>
      <c r="N239" s="24"/>
      <c r="O239" s="24"/>
      <c r="P239" s="24"/>
      <c r="Q239" s="25"/>
      <c r="R239" s="25"/>
      <c r="S239" s="25"/>
      <c r="T239" s="25"/>
    </row>
    <row r="240" spans="1:20" s="4" customFormat="1" ht="15" customHeight="1">
      <c r="A240" s="22"/>
      <c r="D240" s="23"/>
      <c r="E240" s="27"/>
      <c r="F240" s="24"/>
      <c r="G240" s="24"/>
      <c r="H240" s="24"/>
      <c r="I240" s="25"/>
      <c r="J240" s="25"/>
      <c r="K240" s="25"/>
      <c r="L240" s="25"/>
      <c r="M240" s="25"/>
      <c r="N240" s="24"/>
      <c r="O240" s="24"/>
      <c r="P240" s="24"/>
      <c r="Q240" s="25"/>
      <c r="R240" s="25"/>
      <c r="S240" s="25"/>
      <c r="T240" s="25"/>
    </row>
    <row r="241" spans="1:20" s="4" customFormat="1" ht="15" customHeight="1">
      <c r="A241" s="22"/>
      <c r="D241" s="23"/>
      <c r="E241" s="27"/>
      <c r="F241" s="24"/>
      <c r="G241" s="24"/>
      <c r="H241" s="24"/>
      <c r="I241" s="25"/>
      <c r="J241" s="25"/>
      <c r="K241" s="25"/>
      <c r="L241" s="25"/>
      <c r="M241" s="25"/>
      <c r="N241" s="24"/>
      <c r="O241" s="24"/>
      <c r="P241" s="24"/>
      <c r="Q241" s="25"/>
      <c r="R241" s="25"/>
      <c r="S241" s="25"/>
      <c r="T241" s="25"/>
    </row>
    <row r="242" spans="1:20" s="4" customFormat="1" ht="15" customHeight="1">
      <c r="A242" s="22"/>
      <c r="D242" s="23"/>
      <c r="E242" s="27"/>
      <c r="F242" s="24"/>
      <c r="G242" s="24"/>
      <c r="H242" s="24"/>
      <c r="I242" s="25"/>
      <c r="J242" s="25"/>
      <c r="K242" s="25"/>
      <c r="L242" s="25"/>
      <c r="M242" s="25"/>
      <c r="N242" s="24"/>
      <c r="O242" s="24"/>
      <c r="P242" s="24"/>
      <c r="Q242" s="25"/>
      <c r="R242" s="25"/>
      <c r="S242" s="25"/>
      <c r="T242" s="25"/>
    </row>
    <row r="243" spans="1:20" s="4" customFormat="1" ht="15" customHeight="1">
      <c r="A243" s="22"/>
      <c r="D243" s="23"/>
      <c r="E243" s="27"/>
      <c r="F243" s="24"/>
      <c r="G243" s="24"/>
      <c r="H243" s="24"/>
      <c r="I243" s="25"/>
      <c r="J243" s="25"/>
      <c r="K243" s="25"/>
      <c r="L243" s="25"/>
      <c r="M243" s="25"/>
      <c r="N243" s="24"/>
      <c r="O243" s="24"/>
      <c r="P243" s="24"/>
      <c r="Q243" s="25"/>
      <c r="R243" s="25"/>
      <c r="S243" s="25"/>
      <c r="T243" s="25"/>
    </row>
    <row r="244" spans="1:20" s="4" customFormat="1" ht="15" customHeight="1">
      <c r="A244" s="22"/>
      <c r="D244" s="23"/>
      <c r="E244" s="27"/>
      <c r="F244" s="24"/>
      <c r="G244" s="24"/>
      <c r="H244" s="24"/>
      <c r="I244" s="25"/>
      <c r="J244" s="25"/>
      <c r="K244" s="25"/>
      <c r="L244" s="25"/>
      <c r="M244" s="25"/>
      <c r="N244" s="24"/>
      <c r="O244" s="24"/>
      <c r="P244" s="24"/>
      <c r="Q244" s="25"/>
      <c r="R244" s="25"/>
      <c r="S244" s="25"/>
      <c r="T244" s="25"/>
    </row>
    <row r="245" spans="1:20" s="4" customFormat="1" ht="15" customHeight="1">
      <c r="A245" s="22"/>
      <c r="D245" s="23"/>
      <c r="E245" s="27"/>
      <c r="F245" s="24"/>
      <c r="G245" s="24"/>
      <c r="H245" s="24"/>
      <c r="I245" s="25"/>
      <c r="J245" s="25"/>
      <c r="K245" s="25"/>
      <c r="L245" s="25"/>
      <c r="M245" s="25"/>
      <c r="N245" s="24"/>
      <c r="O245" s="24"/>
      <c r="P245" s="24"/>
      <c r="Q245" s="25"/>
      <c r="R245" s="25"/>
      <c r="S245" s="25"/>
      <c r="T245" s="25"/>
    </row>
    <row r="246" spans="1:20" s="4" customFormat="1" ht="15" customHeight="1">
      <c r="A246" s="22"/>
      <c r="D246" s="23"/>
      <c r="E246" s="27"/>
      <c r="F246" s="24"/>
      <c r="G246" s="24"/>
      <c r="H246" s="24"/>
      <c r="I246" s="25"/>
      <c r="J246" s="25"/>
      <c r="K246" s="25"/>
      <c r="L246" s="25"/>
      <c r="M246" s="25"/>
      <c r="N246" s="24"/>
      <c r="O246" s="24"/>
      <c r="P246" s="24"/>
      <c r="Q246" s="25"/>
      <c r="R246" s="25"/>
      <c r="S246" s="25"/>
      <c r="T246" s="25"/>
    </row>
    <row r="247" spans="1:20" s="4" customFormat="1" ht="15" customHeight="1">
      <c r="A247" s="22"/>
      <c r="D247" s="23"/>
      <c r="E247" s="27"/>
      <c r="F247" s="24"/>
      <c r="G247" s="24"/>
      <c r="H247" s="24"/>
      <c r="I247" s="25"/>
      <c r="J247" s="25"/>
      <c r="K247" s="25"/>
      <c r="L247" s="25"/>
      <c r="M247" s="25"/>
      <c r="N247" s="24"/>
      <c r="O247" s="24"/>
      <c r="P247" s="24"/>
      <c r="Q247" s="25"/>
      <c r="R247" s="25"/>
      <c r="S247" s="25"/>
      <c r="T247" s="25"/>
    </row>
    <row r="248" spans="1:20" s="4" customFormat="1" ht="15" customHeight="1">
      <c r="A248" s="22"/>
      <c r="D248" s="23"/>
      <c r="E248" s="27"/>
      <c r="F248" s="24"/>
      <c r="G248" s="24"/>
      <c r="H248" s="24"/>
      <c r="I248" s="25"/>
      <c r="J248" s="25"/>
      <c r="K248" s="25"/>
      <c r="L248" s="25"/>
      <c r="M248" s="25"/>
      <c r="N248" s="24"/>
      <c r="O248" s="24"/>
      <c r="P248" s="24"/>
      <c r="Q248" s="25"/>
      <c r="R248" s="25"/>
      <c r="S248" s="25"/>
      <c r="T248" s="25"/>
    </row>
    <row r="249" spans="1:20" s="4" customFormat="1" ht="15" customHeight="1">
      <c r="A249" s="22"/>
      <c r="D249" s="23"/>
      <c r="E249" s="27"/>
      <c r="F249" s="24"/>
      <c r="G249" s="24"/>
      <c r="H249" s="24"/>
      <c r="I249" s="25"/>
      <c r="J249" s="25"/>
      <c r="K249" s="25"/>
      <c r="L249" s="25"/>
      <c r="M249" s="25"/>
      <c r="N249" s="24"/>
      <c r="O249" s="24"/>
      <c r="P249" s="24"/>
      <c r="Q249" s="25"/>
      <c r="R249" s="25"/>
      <c r="S249" s="25"/>
      <c r="T249" s="25"/>
    </row>
    <row r="250" spans="1:20" s="4" customFormat="1" ht="15" customHeight="1">
      <c r="A250" s="22"/>
      <c r="D250" s="23"/>
      <c r="E250" s="27"/>
      <c r="F250" s="24"/>
      <c r="G250" s="24"/>
      <c r="H250" s="24"/>
      <c r="I250" s="25"/>
      <c r="J250" s="25"/>
      <c r="K250" s="25"/>
      <c r="L250" s="25"/>
      <c r="M250" s="25"/>
      <c r="N250" s="24"/>
      <c r="O250" s="24"/>
      <c r="P250" s="24"/>
      <c r="Q250" s="25"/>
      <c r="R250" s="25"/>
      <c r="S250" s="25"/>
      <c r="T250" s="25"/>
    </row>
    <row r="251" spans="1:20" s="4" customFormat="1" ht="15" customHeight="1">
      <c r="A251" s="22"/>
      <c r="D251" s="23"/>
      <c r="E251" s="27"/>
      <c r="F251" s="24"/>
      <c r="G251" s="24"/>
      <c r="H251" s="24"/>
      <c r="I251" s="25"/>
      <c r="J251" s="25"/>
      <c r="K251" s="25"/>
      <c r="L251" s="25"/>
      <c r="M251" s="25"/>
      <c r="N251" s="24"/>
      <c r="O251" s="24"/>
      <c r="P251" s="24"/>
      <c r="Q251" s="25"/>
      <c r="R251" s="25"/>
      <c r="S251" s="25"/>
      <c r="T251" s="25"/>
    </row>
    <row r="252" spans="1:20" s="4" customFormat="1" ht="15" customHeight="1">
      <c r="A252" s="22"/>
      <c r="D252" s="23"/>
      <c r="E252" s="27"/>
      <c r="F252" s="24"/>
      <c r="G252" s="24"/>
      <c r="H252" s="24"/>
      <c r="I252" s="25"/>
      <c r="J252" s="25"/>
      <c r="K252" s="25"/>
      <c r="L252" s="25"/>
      <c r="M252" s="25"/>
      <c r="N252" s="24"/>
      <c r="O252" s="24"/>
      <c r="P252" s="24"/>
      <c r="Q252" s="25"/>
      <c r="R252" s="25"/>
      <c r="S252" s="25"/>
      <c r="T252" s="25"/>
    </row>
    <row r="253" spans="1:20" s="4" customFormat="1" ht="15" customHeight="1">
      <c r="A253" s="22"/>
      <c r="D253" s="23"/>
      <c r="E253" s="27"/>
      <c r="F253" s="24"/>
      <c r="G253" s="24"/>
      <c r="H253" s="24"/>
      <c r="I253" s="25"/>
      <c r="J253" s="25"/>
      <c r="K253" s="25"/>
      <c r="L253" s="25"/>
      <c r="M253" s="25"/>
      <c r="N253" s="24"/>
      <c r="O253" s="24"/>
      <c r="P253" s="24"/>
      <c r="Q253" s="25"/>
      <c r="R253" s="25"/>
      <c r="S253" s="25"/>
      <c r="T253" s="25"/>
    </row>
    <row r="254" spans="1:20" s="4" customFormat="1" ht="15" customHeight="1">
      <c r="A254" s="22"/>
      <c r="D254" s="23"/>
      <c r="E254" s="27"/>
      <c r="F254" s="24"/>
      <c r="G254" s="24"/>
      <c r="H254" s="24"/>
      <c r="I254" s="25"/>
      <c r="J254" s="25"/>
      <c r="K254" s="25"/>
      <c r="L254" s="25"/>
      <c r="M254" s="25"/>
      <c r="N254" s="24"/>
      <c r="O254" s="24"/>
      <c r="P254" s="24"/>
      <c r="Q254" s="25"/>
      <c r="R254" s="25"/>
      <c r="S254" s="25"/>
      <c r="T254" s="25"/>
    </row>
    <row r="255" spans="1:20" s="4" customFormat="1" ht="15" customHeight="1">
      <c r="A255" s="22"/>
      <c r="D255" s="23"/>
      <c r="E255" s="27"/>
      <c r="F255" s="24"/>
      <c r="G255" s="24"/>
      <c r="H255" s="24"/>
      <c r="I255" s="25"/>
      <c r="J255" s="25"/>
      <c r="K255" s="25"/>
      <c r="L255" s="25"/>
      <c r="M255" s="25"/>
      <c r="N255" s="24"/>
      <c r="O255" s="24"/>
      <c r="P255" s="24"/>
      <c r="Q255" s="25"/>
      <c r="R255" s="25"/>
      <c r="S255" s="25"/>
      <c r="T255" s="25"/>
    </row>
    <row r="256" spans="1:20" s="4" customFormat="1" ht="15" customHeight="1">
      <c r="A256" s="22"/>
      <c r="D256" s="23"/>
      <c r="E256" s="27"/>
      <c r="F256" s="24"/>
      <c r="G256" s="24"/>
      <c r="H256" s="24"/>
      <c r="I256" s="25"/>
      <c r="J256" s="25"/>
      <c r="K256" s="25"/>
      <c r="L256" s="25"/>
      <c r="M256" s="25"/>
      <c r="N256" s="24"/>
      <c r="O256" s="24"/>
      <c r="P256" s="24"/>
      <c r="Q256" s="25"/>
      <c r="R256" s="25"/>
      <c r="S256" s="25"/>
      <c r="T256" s="25"/>
    </row>
    <row r="257" spans="1:20" s="4" customFormat="1" ht="15" customHeight="1">
      <c r="A257" s="22"/>
      <c r="D257" s="23"/>
      <c r="E257" s="27"/>
      <c r="F257" s="24"/>
      <c r="G257" s="24"/>
      <c r="H257" s="24"/>
      <c r="I257" s="25"/>
      <c r="J257" s="25"/>
      <c r="K257" s="25"/>
      <c r="L257" s="25"/>
      <c r="M257" s="25"/>
      <c r="N257" s="24"/>
      <c r="O257" s="24"/>
      <c r="P257" s="24"/>
      <c r="Q257" s="25"/>
      <c r="R257" s="25"/>
      <c r="S257" s="25"/>
      <c r="T257" s="25"/>
    </row>
    <row r="258" spans="1:20" s="4" customFormat="1" ht="15" customHeight="1">
      <c r="A258" s="22"/>
      <c r="D258" s="23"/>
      <c r="E258" s="27"/>
      <c r="F258" s="24"/>
      <c r="G258" s="24"/>
      <c r="H258" s="24"/>
      <c r="I258" s="25"/>
      <c r="J258" s="25"/>
      <c r="K258" s="25"/>
      <c r="L258" s="25"/>
      <c r="M258" s="25"/>
      <c r="N258" s="24"/>
      <c r="O258" s="24"/>
      <c r="P258" s="24"/>
      <c r="Q258" s="25"/>
      <c r="R258" s="25"/>
      <c r="S258" s="25"/>
      <c r="T258" s="25"/>
    </row>
    <row r="259" spans="1:20" s="4" customFormat="1" ht="15" customHeight="1">
      <c r="A259" s="22"/>
      <c r="D259" s="23"/>
      <c r="E259" s="27"/>
      <c r="F259" s="24"/>
      <c r="G259" s="24"/>
      <c r="H259" s="24"/>
      <c r="I259" s="25"/>
      <c r="J259" s="25"/>
      <c r="K259" s="25"/>
      <c r="L259" s="25"/>
      <c r="M259" s="25"/>
      <c r="N259" s="24"/>
      <c r="O259" s="24"/>
      <c r="P259" s="24"/>
      <c r="Q259" s="25"/>
      <c r="R259" s="25"/>
      <c r="S259" s="25"/>
      <c r="T259" s="25"/>
    </row>
    <row r="260" spans="1:20" s="4" customFormat="1" ht="15" customHeight="1">
      <c r="A260" s="22"/>
      <c r="D260" s="23"/>
      <c r="E260" s="27"/>
      <c r="F260" s="24"/>
      <c r="G260" s="24"/>
      <c r="H260" s="24"/>
      <c r="I260" s="25"/>
      <c r="J260" s="25"/>
      <c r="K260" s="25"/>
      <c r="L260" s="25"/>
      <c r="M260" s="25"/>
      <c r="N260" s="24"/>
      <c r="O260" s="24"/>
      <c r="P260" s="24"/>
      <c r="Q260" s="25"/>
      <c r="R260" s="25"/>
      <c r="S260" s="25"/>
      <c r="T260" s="25"/>
    </row>
    <row r="261" spans="1:20" s="4" customFormat="1" ht="15" customHeight="1">
      <c r="A261" s="22"/>
      <c r="D261" s="23"/>
      <c r="E261" s="27"/>
      <c r="F261" s="24"/>
      <c r="G261" s="24"/>
      <c r="H261" s="24"/>
      <c r="I261" s="25"/>
      <c r="J261" s="25"/>
      <c r="K261" s="25"/>
      <c r="L261" s="25"/>
      <c r="M261" s="25"/>
      <c r="N261" s="24"/>
      <c r="O261" s="24"/>
      <c r="P261" s="24"/>
      <c r="Q261" s="25"/>
      <c r="R261" s="25"/>
      <c r="S261" s="25"/>
      <c r="T261" s="25"/>
    </row>
    <row r="262" spans="1:20" s="4" customFormat="1" ht="15" customHeight="1">
      <c r="A262" s="22"/>
      <c r="D262" s="23"/>
      <c r="E262" s="27"/>
      <c r="F262" s="24"/>
      <c r="G262" s="24"/>
      <c r="H262" s="24"/>
      <c r="I262" s="25"/>
      <c r="J262" s="25"/>
      <c r="K262" s="25"/>
      <c r="L262" s="25"/>
      <c r="M262" s="25"/>
      <c r="N262" s="24"/>
      <c r="O262" s="24"/>
      <c r="P262" s="24"/>
      <c r="Q262" s="25"/>
      <c r="R262" s="25"/>
      <c r="S262" s="25"/>
      <c r="T262" s="25"/>
    </row>
    <row r="263" spans="1:20" s="4" customFormat="1" ht="15" customHeight="1">
      <c r="A263" s="22"/>
      <c r="D263" s="23"/>
      <c r="E263" s="27"/>
      <c r="F263" s="24"/>
      <c r="G263" s="24"/>
      <c r="H263" s="24"/>
      <c r="I263" s="25"/>
      <c r="J263" s="25"/>
      <c r="K263" s="25"/>
      <c r="L263" s="25"/>
      <c r="M263" s="25"/>
      <c r="N263" s="24"/>
      <c r="O263" s="24"/>
      <c r="P263" s="24"/>
      <c r="Q263" s="25"/>
      <c r="R263" s="25"/>
      <c r="S263" s="25"/>
      <c r="T263" s="25"/>
    </row>
    <row r="264" spans="1:20" s="4" customFormat="1" ht="15" customHeight="1">
      <c r="A264" s="22"/>
      <c r="D264" s="23"/>
      <c r="E264" s="27"/>
      <c r="F264" s="24"/>
      <c r="G264" s="24"/>
      <c r="H264" s="24"/>
      <c r="I264" s="25"/>
      <c r="J264" s="25"/>
      <c r="K264" s="25"/>
      <c r="L264" s="25"/>
      <c r="M264" s="25"/>
      <c r="N264" s="24"/>
      <c r="O264" s="24"/>
      <c r="P264" s="24"/>
      <c r="Q264" s="25"/>
      <c r="R264" s="25"/>
      <c r="S264" s="25"/>
      <c r="T264" s="25"/>
    </row>
    <row r="265" spans="1:20" s="4" customFormat="1" ht="15" customHeight="1">
      <c r="A265" s="22"/>
      <c r="D265" s="23"/>
      <c r="E265" s="27"/>
      <c r="F265" s="24"/>
      <c r="G265" s="24"/>
      <c r="H265" s="24"/>
      <c r="I265" s="25"/>
      <c r="J265" s="25"/>
      <c r="K265" s="25"/>
      <c r="L265" s="25"/>
      <c r="M265" s="25"/>
      <c r="N265" s="24"/>
      <c r="O265" s="24"/>
      <c r="P265" s="24"/>
      <c r="Q265" s="25"/>
      <c r="R265" s="25"/>
      <c r="S265" s="25"/>
      <c r="T265" s="25"/>
    </row>
    <row r="266" spans="1:20" s="4" customFormat="1" ht="15" customHeight="1">
      <c r="A266" s="22"/>
      <c r="D266" s="23"/>
      <c r="E266" s="27"/>
      <c r="F266" s="24"/>
      <c r="G266" s="24"/>
      <c r="H266" s="24"/>
      <c r="I266" s="25"/>
      <c r="J266" s="25"/>
      <c r="K266" s="25"/>
      <c r="L266" s="25"/>
      <c r="M266" s="25"/>
      <c r="N266" s="24"/>
      <c r="O266" s="24"/>
      <c r="P266" s="24"/>
      <c r="Q266" s="25"/>
      <c r="R266" s="25"/>
      <c r="S266" s="25"/>
      <c r="T266" s="25"/>
    </row>
    <row r="267" spans="1:20" s="4" customFormat="1" ht="15" customHeight="1">
      <c r="A267" s="22"/>
      <c r="D267" s="23"/>
      <c r="E267" s="27"/>
      <c r="F267" s="24"/>
      <c r="G267" s="24"/>
      <c r="H267" s="24"/>
      <c r="I267" s="25"/>
      <c r="J267" s="25"/>
      <c r="K267" s="25"/>
      <c r="L267" s="25"/>
      <c r="M267" s="25"/>
      <c r="N267" s="24"/>
      <c r="O267" s="24"/>
      <c r="P267" s="24"/>
      <c r="Q267" s="25"/>
      <c r="R267" s="25"/>
      <c r="S267" s="25"/>
      <c r="T267" s="25"/>
    </row>
    <row r="268" spans="1:20" s="4" customFormat="1" ht="15" customHeight="1">
      <c r="A268" s="22"/>
      <c r="D268" s="23"/>
      <c r="E268" s="27"/>
      <c r="F268" s="24"/>
      <c r="G268" s="24"/>
      <c r="H268" s="24"/>
      <c r="I268" s="25"/>
      <c r="J268" s="25"/>
      <c r="K268" s="25"/>
      <c r="L268" s="25"/>
      <c r="M268" s="25"/>
      <c r="N268" s="24"/>
      <c r="O268" s="24"/>
      <c r="P268" s="24"/>
      <c r="Q268" s="25"/>
      <c r="R268" s="25"/>
      <c r="S268" s="25"/>
      <c r="T268" s="25"/>
    </row>
    <row r="269" spans="1:20" s="4" customFormat="1" ht="15" customHeight="1">
      <c r="A269" s="22"/>
      <c r="D269" s="23"/>
      <c r="E269" s="27"/>
      <c r="F269" s="24"/>
      <c r="G269" s="24"/>
      <c r="H269" s="24"/>
      <c r="I269" s="25"/>
      <c r="J269" s="25"/>
      <c r="K269" s="25"/>
      <c r="L269" s="25"/>
      <c r="M269" s="25"/>
      <c r="N269" s="24"/>
      <c r="O269" s="24"/>
      <c r="P269" s="24"/>
      <c r="Q269" s="25"/>
      <c r="R269" s="25"/>
      <c r="S269" s="25"/>
      <c r="T269" s="25"/>
    </row>
    <row r="270" spans="1:20" s="4" customFormat="1" ht="15" customHeight="1">
      <c r="A270" s="22"/>
      <c r="D270" s="23"/>
      <c r="E270" s="27"/>
      <c r="F270" s="24"/>
      <c r="G270" s="24"/>
      <c r="H270" s="24"/>
      <c r="I270" s="25"/>
      <c r="J270" s="25"/>
      <c r="K270" s="25"/>
      <c r="L270" s="25"/>
      <c r="M270" s="25"/>
      <c r="N270" s="24"/>
      <c r="O270" s="24"/>
      <c r="P270" s="24"/>
      <c r="Q270" s="25"/>
      <c r="R270" s="25"/>
      <c r="S270" s="25"/>
      <c r="T270" s="25"/>
    </row>
    <row r="271" spans="1:20" s="4" customFormat="1" ht="15" customHeight="1">
      <c r="A271" s="22"/>
      <c r="D271" s="23"/>
      <c r="E271" s="27"/>
      <c r="F271" s="24"/>
      <c r="G271" s="24"/>
      <c r="H271" s="24"/>
      <c r="I271" s="25"/>
      <c r="J271" s="25"/>
      <c r="K271" s="25"/>
      <c r="L271" s="25"/>
      <c r="M271" s="25"/>
      <c r="N271" s="24"/>
      <c r="O271" s="24"/>
      <c r="P271" s="24"/>
      <c r="Q271" s="25"/>
      <c r="R271" s="25"/>
      <c r="S271" s="25"/>
      <c r="T271" s="25"/>
    </row>
    <row r="272" spans="1:20" s="4" customFormat="1" ht="15" customHeight="1">
      <c r="A272" s="22"/>
      <c r="D272" s="23"/>
      <c r="E272" s="27"/>
      <c r="F272" s="24"/>
      <c r="G272" s="24"/>
      <c r="H272" s="24"/>
      <c r="I272" s="25"/>
      <c r="J272" s="25"/>
      <c r="K272" s="25"/>
      <c r="L272" s="25"/>
      <c r="M272" s="25"/>
      <c r="N272" s="24"/>
      <c r="O272" s="24"/>
      <c r="P272" s="24"/>
      <c r="Q272" s="25"/>
      <c r="R272" s="25"/>
      <c r="S272" s="25"/>
      <c r="T272" s="25"/>
    </row>
    <row r="273" spans="1:20" s="4" customFormat="1" ht="15" customHeight="1">
      <c r="A273" s="22"/>
      <c r="D273" s="23"/>
      <c r="E273" s="27"/>
      <c r="F273" s="24"/>
      <c r="G273" s="24"/>
      <c r="H273" s="24"/>
      <c r="I273" s="25"/>
      <c r="J273" s="25"/>
      <c r="K273" s="25"/>
      <c r="L273" s="25"/>
      <c r="M273" s="25"/>
      <c r="N273" s="24"/>
      <c r="O273" s="24"/>
      <c r="P273" s="24"/>
      <c r="Q273" s="25"/>
      <c r="R273" s="25"/>
      <c r="S273" s="25"/>
      <c r="T273" s="25"/>
    </row>
    <row r="274" spans="1:20" s="4" customFormat="1" ht="15" customHeight="1">
      <c r="A274" s="22"/>
      <c r="D274" s="23"/>
      <c r="E274" s="27"/>
      <c r="F274" s="24"/>
      <c r="G274" s="24"/>
      <c r="H274" s="24"/>
      <c r="I274" s="25"/>
      <c r="J274" s="25"/>
      <c r="K274" s="25"/>
      <c r="L274" s="25"/>
      <c r="M274" s="25"/>
      <c r="N274" s="24"/>
      <c r="O274" s="24"/>
      <c r="P274" s="24"/>
      <c r="Q274" s="25"/>
      <c r="R274" s="25"/>
      <c r="S274" s="25"/>
      <c r="T274" s="25"/>
    </row>
    <row r="275" spans="1:20" s="4" customFormat="1" ht="15" customHeight="1">
      <c r="A275" s="22"/>
      <c r="D275" s="23"/>
      <c r="E275" s="27"/>
      <c r="F275" s="24"/>
      <c r="G275" s="24"/>
      <c r="H275" s="24"/>
      <c r="I275" s="25"/>
      <c r="J275" s="25"/>
      <c r="K275" s="25"/>
      <c r="L275" s="25"/>
      <c r="M275" s="25"/>
      <c r="N275" s="24"/>
      <c r="O275" s="24"/>
      <c r="P275" s="24"/>
      <c r="Q275" s="25"/>
      <c r="R275" s="25"/>
      <c r="S275" s="25"/>
      <c r="T275" s="25"/>
    </row>
    <row r="276" spans="1:20" s="4" customFormat="1" ht="15" customHeight="1">
      <c r="A276" s="22"/>
      <c r="D276" s="23"/>
      <c r="E276" s="27"/>
      <c r="F276" s="24"/>
      <c r="G276" s="24"/>
      <c r="H276" s="24"/>
      <c r="I276" s="25"/>
      <c r="J276" s="25"/>
      <c r="K276" s="25"/>
      <c r="L276" s="25"/>
      <c r="M276" s="25"/>
      <c r="N276" s="24"/>
      <c r="O276" s="24"/>
      <c r="P276" s="24"/>
      <c r="Q276" s="25"/>
      <c r="R276" s="25"/>
      <c r="S276" s="25"/>
      <c r="T276" s="25"/>
    </row>
    <row r="277" spans="1:20" s="4" customFormat="1" ht="15" customHeight="1">
      <c r="A277" s="22"/>
      <c r="D277" s="23"/>
      <c r="E277" s="27"/>
      <c r="F277" s="24"/>
      <c r="G277" s="24"/>
      <c r="H277" s="24"/>
      <c r="I277" s="25"/>
      <c r="J277" s="25"/>
      <c r="K277" s="25"/>
      <c r="L277" s="25"/>
      <c r="M277" s="25"/>
      <c r="N277" s="24"/>
      <c r="O277" s="24"/>
      <c r="P277" s="24"/>
      <c r="Q277" s="25"/>
      <c r="R277" s="25"/>
      <c r="S277" s="25"/>
      <c r="T277" s="25"/>
    </row>
    <row r="278" spans="1:20" s="4" customFormat="1" ht="15" customHeight="1">
      <c r="A278" s="22"/>
      <c r="D278" s="23"/>
      <c r="E278" s="27"/>
      <c r="F278" s="24"/>
      <c r="G278" s="24"/>
      <c r="H278" s="24"/>
      <c r="I278" s="25"/>
      <c r="J278" s="25"/>
      <c r="K278" s="25"/>
      <c r="L278" s="25"/>
      <c r="M278" s="25"/>
      <c r="N278" s="24"/>
      <c r="O278" s="24"/>
      <c r="P278" s="24"/>
      <c r="Q278" s="25"/>
      <c r="R278" s="25"/>
      <c r="S278" s="25"/>
      <c r="T278" s="25"/>
    </row>
    <row r="279" spans="1:20" s="4" customFormat="1" ht="15" customHeight="1">
      <c r="A279" s="22"/>
      <c r="D279" s="23"/>
      <c r="E279" s="27"/>
      <c r="F279" s="24"/>
      <c r="G279" s="24"/>
      <c r="H279" s="24"/>
      <c r="I279" s="25"/>
      <c r="J279" s="25"/>
      <c r="K279" s="25"/>
      <c r="L279" s="25"/>
      <c r="M279" s="25"/>
      <c r="N279" s="24"/>
      <c r="O279" s="24"/>
      <c r="P279" s="24"/>
      <c r="Q279" s="25"/>
      <c r="R279" s="25"/>
      <c r="S279" s="25"/>
      <c r="T279" s="25"/>
    </row>
    <row r="280" spans="1:20" s="4" customFormat="1" ht="15" customHeight="1">
      <c r="A280" s="22"/>
      <c r="D280" s="23"/>
      <c r="E280" s="27"/>
      <c r="F280" s="24"/>
      <c r="G280" s="24"/>
      <c r="H280" s="24"/>
      <c r="I280" s="25"/>
      <c r="J280" s="25"/>
      <c r="K280" s="25"/>
      <c r="L280" s="25"/>
      <c r="M280" s="25"/>
      <c r="N280" s="24"/>
      <c r="O280" s="24"/>
      <c r="P280" s="24"/>
      <c r="Q280" s="25"/>
      <c r="R280" s="25"/>
      <c r="S280" s="25"/>
      <c r="T280" s="25"/>
    </row>
    <row r="281" spans="1:20" s="4" customFormat="1" ht="15" customHeight="1">
      <c r="A281" s="22"/>
      <c r="D281" s="23"/>
      <c r="E281" s="27"/>
      <c r="F281" s="24"/>
      <c r="G281" s="24"/>
      <c r="H281" s="24"/>
      <c r="I281" s="25"/>
      <c r="J281" s="25"/>
      <c r="K281" s="25"/>
      <c r="L281" s="25"/>
      <c r="M281" s="25"/>
      <c r="N281" s="24"/>
      <c r="O281" s="24"/>
      <c r="P281" s="24"/>
      <c r="Q281" s="25"/>
      <c r="R281" s="25"/>
      <c r="S281" s="25"/>
      <c r="T281" s="25"/>
    </row>
    <row r="282" spans="1:20" s="4" customFormat="1" ht="15" customHeight="1">
      <c r="A282" s="22"/>
      <c r="D282" s="23"/>
      <c r="E282" s="27"/>
      <c r="F282" s="24"/>
      <c r="G282" s="24"/>
      <c r="H282" s="24"/>
      <c r="I282" s="25"/>
      <c r="J282" s="25"/>
      <c r="K282" s="25"/>
      <c r="L282" s="25"/>
      <c r="M282" s="25"/>
      <c r="N282" s="24"/>
      <c r="O282" s="24"/>
      <c r="P282" s="24"/>
      <c r="Q282" s="25"/>
      <c r="R282" s="25"/>
      <c r="S282" s="25"/>
      <c r="T282" s="25"/>
    </row>
    <row r="283" spans="1:20" s="4" customFormat="1" ht="15" customHeight="1">
      <c r="A283" s="22"/>
      <c r="D283" s="23"/>
      <c r="E283" s="27"/>
      <c r="F283" s="24"/>
      <c r="G283" s="24"/>
      <c r="H283" s="24"/>
      <c r="I283" s="25"/>
      <c r="J283" s="25"/>
      <c r="K283" s="25"/>
      <c r="L283" s="25"/>
      <c r="M283" s="25"/>
      <c r="N283" s="24"/>
      <c r="O283" s="24"/>
      <c r="P283" s="24"/>
      <c r="Q283" s="25"/>
      <c r="R283" s="25"/>
      <c r="S283" s="25"/>
      <c r="T283" s="25"/>
    </row>
    <row r="284" spans="1:20" s="4" customFormat="1" ht="15" customHeight="1">
      <c r="A284" s="22"/>
      <c r="D284" s="23"/>
      <c r="E284" s="27"/>
      <c r="F284" s="24"/>
      <c r="G284" s="24"/>
      <c r="H284" s="24"/>
      <c r="I284" s="25"/>
      <c r="J284" s="25"/>
      <c r="K284" s="25"/>
      <c r="L284" s="25"/>
      <c r="M284" s="25"/>
      <c r="N284" s="24"/>
      <c r="O284" s="24"/>
      <c r="P284" s="24"/>
      <c r="Q284" s="25"/>
      <c r="R284" s="25"/>
      <c r="S284" s="25"/>
      <c r="T284" s="25"/>
    </row>
    <row r="285" spans="1:20" s="4" customFormat="1" ht="15" customHeight="1">
      <c r="A285" s="22"/>
      <c r="D285" s="23"/>
      <c r="E285" s="27"/>
      <c r="F285" s="24"/>
      <c r="G285" s="24"/>
      <c r="H285" s="24"/>
      <c r="I285" s="25"/>
      <c r="J285" s="25"/>
      <c r="K285" s="25"/>
      <c r="L285" s="25"/>
      <c r="M285" s="25"/>
      <c r="N285" s="24"/>
      <c r="O285" s="24"/>
      <c r="P285" s="24"/>
      <c r="Q285" s="25"/>
      <c r="R285" s="25"/>
      <c r="S285" s="25"/>
      <c r="T285" s="25"/>
    </row>
    <row r="286" spans="1:20" s="4" customFormat="1" ht="15" customHeight="1">
      <c r="A286" s="22"/>
      <c r="D286" s="23"/>
      <c r="E286" s="27"/>
      <c r="F286" s="24"/>
      <c r="G286" s="24"/>
      <c r="H286" s="24"/>
      <c r="I286" s="25"/>
      <c r="J286" s="25"/>
      <c r="K286" s="25"/>
      <c r="L286" s="25"/>
      <c r="M286" s="25"/>
      <c r="N286" s="24"/>
      <c r="O286" s="24"/>
      <c r="P286" s="24"/>
      <c r="Q286" s="25"/>
      <c r="R286" s="25"/>
      <c r="S286" s="25"/>
      <c r="T286" s="25"/>
    </row>
    <row r="287" spans="1:20" s="4" customFormat="1" ht="15" customHeight="1">
      <c r="A287" s="22"/>
      <c r="D287" s="23"/>
      <c r="E287" s="27"/>
      <c r="F287" s="24"/>
      <c r="G287" s="24"/>
      <c r="H287" s="24"/>
      <c r="I287" s="25"/>
      <c r="J287" s="25"/>
      <c r="K287" s="25"/>
      <c r="L287" s="25"/>
      <c r="M287" s="25"/>
      <c r="N287" s="24"/>
      <c r="O287" s="24"/>
      <c r="P287" s="24"/>
      <c r="Q287" s="25"/>
      <c r="R287" s="25"/>
      <c r="S287" s="25"/>
      <c r="T287" s="25"/>
    </row>
    <row r="288" spans="1:20" s="4" customFormat="1" ht="15" customHeight="1">
      <c r="A288" s="22"/>
      <c r="D288" s="23"/>
      <c r="E288" s="27"/>
      <c r="F288" s="24"/>
      <c r="G288" s="24"/>
      <c r="H288" s="24"/>
      <c r="I288" s="25"/>
      <c r="J288" s="25"/>
      <c r="K288" s="25"/>
      <c r="L288" s="25"/>
      <c r="M288" s="25"/>
      <c r="N288" s="24"/>
      <c r="O288" s="24"/>
      <c r="P288" s="24"/>
      <c r="Q288" s="25"/>
      <c r="R288" s="25"/>
      <c r="S288" s="25"/>
      <c r="T288" s="25"/>
    </row>
    <row r="289" spans="1:20" s="4" customFormat="1" ht="15" customHeight="1">
      <c r="A289" s="22"/>
      <c r="D289" s="23"/>
      <c r="E289" s="27"/>
      <c r="F289" s="24"/>
      <c r="G289" s="24"/>
      <c r="H289" s="24"/>
      <c r="I289" s="25"/>
      <c r="J289" s="25"/>
      <c r="K289" s="25"/>
      <c r="L289" s="25"/>
      <c r="M289" s="25"/>
      <c r="N289" s="24"/>
      <c r="O289" s="24"/>
      <c r="P289" s="24"/>
      <c r="Q289" s="25"/>
      <c r="R289" s="25"/>
      <c r="S289" s="25"/>
      <c r="T289" s="25"/>
    </row>
    <row r="290" spans="1:20" s="4" customFormat="1" ht="15" customHeight="1">
      <c r="A290" s="22"/>
      <c r="D290" s="23"/>
      <c r="E290" s="27"/>
      <c r="F290" s="24"/>
      <c r="G290" s="24"/>
      <c r="H290" s="24"/>
      <c r="I290" s="25"/>
      <c r="J290" s="25"/>
      <c r="K290" s="25"/>
      <c r="L290" s="25"/>
      <c r="M290" s="25"/>
      <c r="N290" s="24"/>
      <c r="O290" s="24"/>
      <c r="P290" s="24"/>
      <c r="Q290" s="25"/>
      <c r="R290" s="25"/>
      <c r="S290" s="25"/>
      <c r="T290" s="25"/>
    </row>
    <row r="291" spans="1:20" s="4" customFormat="1" ht="15" customHeight="1">
      <c r="A291" s="22"/>
      <c r="D291" s="23"/>
      <c r="E291" s="27"/>
      <c r="F291" s="24"/>
      <c r="G291" s="24"/>
      <c r="H291" s="24"/>
      <c r="I291" s="25"/>
      <c r="J291" s="25"/>
      <c r="K291" s="25"/>
      <c r="L291" s="25"/>
      <c r="M291" s="25"/>
      <c r="N291" s="24"/>
      <c r="O291" s="24"/>
      <c r="P291" s="24"/>
      <c r="Q291" s="25"/>
      <c r="R291" s="25"/>
      <c r="S291" s="25"/>
      <c r="T291" s="25"/>
    </row>
    <row r="292" spans="1:20" s="4" customFormat="1" ht="15" customHeight="1">
      <c r="A292" s="22"/>
      <c r="D292" s="23"/>
      <c r="E292" s="27"/>
      <c r="F292" s="24"/>
      <c r="G292" s="24"/>
      <c r="H292" s="24"/>
      <c r="I292" s="25"/>
      <c r="J292" s="25"/>
      <c r="K292" s="25"/>
      <c r="L292" s="25"/>
      <c r="M292" s="25"/>
      <c r="N292" s="24"/>
      <c r="O292" s="24"/>
      <c r="P292" s="24"/>
      <c r="Q292" s="25"/>
      <c r="R292" s="25"/>
      <c r="S292" s="25"/>
      <c r="T292" s="25"/>
    </row>
    <row r="293" spans="1:20" s="4" customFormat="1" ht="15" customHeight="1">
      <c r="A293" s="22"/>
      <c r="D293" s="23"/>
      <c r="E293" s="27"/>
      <c r="F293" s="24"/>
      <c r="G293" s="24"/>
      <c r="H293" s="24"/>
      <c r="I293" s="25"/>
      <c r="J293" s="25"/>
      <c r="K293" s="25"/>
      <c r="L293" s="25"/>
      <c r="M293" s="25"/>
      <c r="N293" s="24"/>
      <c r="O293" s="24"/>
      <c r="P293" s="24"/>
      <c r="Q293" s="25"/>
      <c r="R293" s="25"/>
      <c r="S293" s="25"/>
      <c r="T293" s="25"/>
    </row>
    <row r="294" spans="1:20" s="4" customFormat="1" ht="15" customHeight="1">
      <c r="A294" s="22"/>
      <c r="D294" s="23"/>
      <c r="E294" s="27"/>
      <c r="F294" s="24"/>
      <c r="G294" s="24"/>
      <c r="H294" s="24"/>
      <c r="I294" s="25"/>
      <c r="J294" s="25"/>
      <c r="K294" s="25"/>
      <c r="L294" s="25"/>
      <c r="M294" s="25"/>
      <c r="N294" s="24"/>
      <c r="O294" s="24"/>
      <c r="P294" s="24"/>
      <c r="Q294" s="25"/>
      <c r="R294" s="25"/>
      <c r="S294" s="25"/>
      <c r="T294" s="25"/>
    </row>
    <row r="295" spans="1:20" s="4" customFormat="1" ht="15" customHeight="1">
      <c r="A295" s="22"/>
      <c r="D295" s="23"/>
      <c r="E295" s="27"/>
      <c r="F295" s="24"/>
      <c r="G295" s="24"/>
      <c r="H295" s="24"/>
      <c r="I295" s="25"/>
      <c r="J295" s="25"/>
      <c r="K295" s="25"/>
      <c r="L295" s="25"/>
      <c r="M295" s="25"/>
      <c r="N295" s="24"/>
      <c r="O295" s="24"/>
      <c r="P295" s="24"/>
      <c r="Q295" s="25"/>
      <c r="R295" s="25"/>
      <c r="S295" s="25"/>
      <c r="T295" s="25"/>
    </row>
    <row r="296" spans="1:20" s="4" customFormat="1" ht="15" customHeight="1">
      <c r="A296" s="22"/>
      <c r="D296" s="23"/>
      <c r="E296" s="27"/>
      <c r="F296" s="24"/>
      <c r="G296" s="24"/>
      <c r="H296" s="24"/>
      <c r="I296" s="25"/>
      <c r="J296" s="25"/>
      <c r="K296" s="25"/>
      <c r="L296" s="25"/>
      <c r="M296" s="25"/>
      <c r="N296" s="24"/>
      <c r="O296" s="24"/>
      <c r="P296" s="24"/>
      <c r="Q296" s="25"/>
      <c r="R296" s="25"/>
      <c r="S296" s="25"/>
      <c r="T296" s="25"/>
    </row>
    <row r="297" spans="1:20" s="4" customFormat="1" ht="15" customHeight="1">
      <c r="A297" s="22"/>
      <c r="D297" s="23"/>
      <c r="E297" s="27"/>
      <c r="F297" s="24"/>
      <c r="G297" s="24"/>
      <c r="H297" s="24"/>
      <c r="I297" s="25"/>
      <c r="J297" s="25"/>
      <c r="K297" s="25"/>
      <c r="L297" s="25"/>
      <c r="M297" s="25"/>
      <c r="N297" s="24"/>
      <c r="O297" s="24"/>
      <c r="P297" s="24"/>
      <c r="Q297" s="25"/>
      <c r="R297" s="25"/>
      <c r="S297" s="25"/>
      <c r="T297" s="25"/>
    </row>
    <row r="298" spans="1:20" s="4" customFormat="1" ht="15" customHeight="1">
      <c r="A298" s="22"/>
      <c r="D298" s="23"/>
      <c r="E298" s="27"/>
      <c r="F298" s="24"/>
      <c r="G298" s="24"/>
      <c r="H298" s="24"/>
      <c r="I298" s="25"/>
      <c r="J298" s="25"/>
      <c r="K298" s="25"/>
      <c r="L298" s="25"/>
      <c r="M298" s="25"/>
      <c r="N298" s="24"/>
      <c r="O298" s="24"/>
      <c r="P298" s="24"/>
      <c r="Q298" s="25"/>
      <c r="R298" s="25"/>
      <c r="S298" s="25"/>
      <c r="T298" s="25"/>
    </row>
    <row r="299" spans="1:20" s="4" customFormat="1" ht="15" customHeight="1">
      <c r="A299" s="22"/>
      <c r="D299" s="23"/>
      <c r="E299" s="27"/>
      <c r="F299" s="24"/>
      <c r="G299" s="24"/>
      <c r="H299" s="24"/>
      <c r="I299" s="25"/>
      <c r="J299" s="25"/>
      <c r="K299" s="25"/>
      <c r="L299" s="25"/>
      <c r="M299" s="25"/>
      <c r="N299" s="24"/>
      <c r="O299" s="24"/>
      <c r="P299" s="24"/>
      <c r="Q299" s="25"/>
      <c r="R299" s="25"/>
      <c r="S299" s="25"/>
      <c r="T299" s="25"/>
    </row>
    <row r="300" spans="1:20" s="4" customFormat="1" ht="15" customHeight="1">
      <c r="A300" s="22"/>
      <c r="D300" s="23"/>
      <c r="E300" s="27"/>
      <c r="F300" s="24"/>
      <c r="G300" s="24"/>
      <c r="H300" s="24"/>
      <c r="I300" s="25"/>
      <c r="J300" s="25"/>
      <c r="K300" s="25"/>
      <c r="L300" s="25"/>
      <c r="M300" s="25"/>
      <c r="N300" s="24"/>
      <c r="O300" s="24"/>
      <c r="P300" s="24"/>
      <c r="Q300" s="25"/>
      <c r="R300" s="25"/>
      <c r="S300" s="25"/>
      <c r="T300" s="25"/>
    </row>
    <row r="301" spans="1:20" s="4" customFormat="1" ht="15" customHeight="1">
      <c r="A301" s="22"/>
      <c r="D301" s="23"/>
      <c r="E301" s="27"/>
      <c r="F301" s="24"/>
      <c r="G301" s="24"/>
      <c r="H301" s="24"/>
      <c r="I301" s="25"/>
      <c r="J301" s="25"/>
      <c r="K301" s="25"/>
      <c r="L301" s="25"/>
      <c r="M301" s="25"/>
      <c r="N301" s="24"/>
      <c r="O301" s="24"/>
      <c r="P301" s="24"/>
      <c r="Q301" s="25"/>
      <c r="R301" s="25"/>
      <c r="S301" s="25"/>
      <c r="T301" s="25"/>
    </row>
    <row r="302" spans="1:20" s="4" customFormat="1" ht="15" customHeight="1">
      <c r="A302" s="22"/>
      <c r="D302" s="23"/>
      <c r="E302" s="27"/>
      <c r="F302" s="24"/>
      <c r="G302" s="24"/>
      <c r="H302" s="24"/>
      <c r="I302" s="25"/>
      <c r="J302" s="25"/>
      <c r="K302" s="25"/>
      <c r="L302" s="25"/>
      <c r="M302" s="25"/>
      <c r="N302" s="24"/>
      <c r="O302" s="24"/>
      <c r="P302" s="24"/>
      <c r="Q302" s="25"/>
      <c r="R302" s="25"/>
      <c r="S302" s="25"/>
      <c r="T302" s="25"/>
    </row>
    <row r="303" spans="1:20" s="4" customFormat="1" ht="15" customHeight="1">
      <c r="A303" s="22"/>
      <c r="D303" s="23"/>
      <c r="E303" s="27"/>
      <c r="F303" s="24"/>
      <c r="G303" s="24"/>
      <c r="H303" s="24"/>
      <c r="I303" s="25"/>
      <c r="J303" s="25"/>
      <c r="K303" s="25"/>
      <c r="L303" s="25"/>
      <c r="M303" s="25"/>
      <c r="N303" s="24"/>
      <c r="O303" s="24"/>
      <c r="P303" s="24"/>
      <c r="Q303" s="25"/>
      <c r="R303" s="25"/>
      <c r="S303" s="25"/>
      <c r="T303" s="25"/>
    </row>
    <row r="304" spans="1:20" s="4" customFormat="1" ht="15" customHeight="1">
      <c r="A304" s="22"/>
      <c r="D304" s="23"/>
      <c r="E304" s="27"/>
      <c r="F304" s="24"/>
      <c r="G304" s="24"/>
      <c r="H304" s="24"/>
      <c r="I304" s="25"/>
      <c r="J304" s="25"/>
      <c r="K304" s="25"/>
      <c r="L304" s="25"/>
      <c r="M304" s="25"/>
      <c r="N304" s="24"/>
      <c r="O304" s="24"/>
      <c r="P304" s="24"/>
      <c r="Q304" s="25"/>
      <c r="R304" s="25"/>
      <c r="S304" s="25"/>
      <c r="T304" s="25"/>
    </row>
    <row r="305" spans="1:20" s="4" customFormat="1" ht="15" customHeight="1">
      <c r="A305" s="22"/>
      <c r="D305" s="23"/>
      <c r="E305" s="27"/>
      <c r="F305" s="24"/>
      <c r="G305" s="24"/>
      <c r="H305" s="24"/>
      <c r="I305" s="25"/>
      <c r="J305" s="25"/>
      <c r="K305" s="25"/>
      <c r="L305" s="25"/>
      <c r="M305" s="25"/>
      <c r="N305" s="24"/>
      <c r="O305" s="24"/>
      <c r="P305" s="24"/>
      <c r="Q305" s="25"/>
      <c r="R305" s="25"/>
      <c r="S305" s="25"/>
      <c r="T305" s="25"/>
    </row>
    <row r="306" spans="1:20" s="4" customFormat="1" ht="15" customHeight="1">
      <c r="A306" s="22"/>
      <c r="D306" s="23"/>
      <c r="E306" s="27"/>
      <c r="F306" s="24"/>
      <c r="G306" s="24"/>
      <c r="H306" s="24"/>
      <c r="I306" s="25"/>
      <c r="J306" s="25"/>
      <c r="K306" s="25"/>
      <c r="L306" s="25"/>
      <c r="M306" s="25"/>
      <c r="N306" s="24"/>
      <c r="O306" s="24"/>
      <c r="P306" s="24"/>
      <c r="Q306" s="25"/>
      <c r="R306" s="25"/>
      <c r="S306" s="25"/>
      <c r="T306" s="25"/>
    </row>
    <row r="307" spans="1:20" s="4" customFormat="1" ht="15" customHeight="1">
      <c r="A307" s="22"/>
      <c r="D307" s="23"/>
      <c r="E307" s="27"/>
      <c r="F307" s="24"/>
      <c r="G307" s="24"/>
      <c r="H307" s="24"/>
      <c r="I307" s="25"/>
      <c r="J307" s="25"/>
      <c r="K307" s="25"/>
      <c r="L307" s="25"/>
      <c r="M307" s="25"/>
      <c r="N307" s="24"/>
      <c r="O307" s="24"/>
      <c r="P307" s="24"/>
      <c r="Q307" s="25"/>
      <c r="R307" s="25"/>
      <c r="S307" s="25"/>
      <c r="T307" s="25"/>
    </row>
    <row r="308" spans="1:20" s="4" customFormat="1" ht="15" customHeight="1">
      <c r="A308" s="22"/>
      <c r="D308" s="23"/>
      <c r="E308" s="27"/>
      <c r="F308" s="24"/>
      <c r="G308" s="24"/>
      <c r="H308" s="24"/>
      <c r="I308" s="25"/>
      <c r="J308" s="25"/>
      <c r="K308" s="25"/>
      <c r="L308" s="25"/>
      <c r="M308" s="25"/>
      <c r="N308" s="24"/>
      <c r="O308" s="24"/>
      <c r="P308" s="24"/>
      <c r="Q308" s="25"/>
      <c r="R308" s="25"/>
      <c r="S308" s="25"/>
      <c r="T308" s="25"/>
    </row>
    <row r="309" spans="1:20" s="4" customFormat="1" ht="15" customHeight="1">
      <c r="A309" s="22"/>
      <c r="D309" s="23"/>
      <c r="E309" s="27"/>
      <c r="F309" s="24"/>
      <c r="G309" s="24"/>
      <c r="H309" s="24"/>
      <c r="I309" s="25"/>
      <c r="J309" s="25"/>
      <c r="K309" s="25"/>
      <c r="L309" s="25"/>
      <c r="M309" s="25"/>
      <c r="N309" s="24"/>
      <c r="O309" s="24"/>
      <c r="P309" s="24"/>
      <c r="Q309" s="25"/>
      <c r="R309" s="25"/>
      <c r="S309" s="25"/>
      <c r="T309" s="25"/>
    </row>
    <row r="310" spans="1:20" s="4" customFormat="1" ht="15" customHeight="1">
      <c r="A310" s="22"/>
      <c r="D310" s="23"/>
      <c r="E310" s="27"/>
      <c r="F310" s="24"/>
      <c r="G310" s="24"/>
      <c r="H310" s="24"/>
      <c r="I310" s="25"/>
      <c r="J310" s="25"/>
      <c r="K310" s="25"/>
      <c r="L310" s="25"/>
      <c r="M310" s="25"/>
      <c r="N310" s="24"/>
      <c r="O310" s="24"/>
      <c r="P310" s="24"/>
      <c r="Q310" s="25"/>
      <c r="R310" s="25"/>
      <c r="S310" s="25"/>
      <c r="T310" s="25"/>
    </row>
    <row r="311" spans="1:20" s="4" customFormat="1" ht="15" customHeight="1">
      <c r="A311" s="22"/>
      <c r="D311" s="23"/>
      <c r="E311" s="27"/>
      <c r="F311" s="24"/>
      <c r="G311" s="24"/>
      <c r="H311" s="24"/>
      <c r="I311" s="25"/>
      <c r="J311" s="25"/>
      <c r="K311" s="25"/>
      <c r="L311" s="25"/>
      <c r="M311" s="25"/>
      <c r="N311" s="24"/>
      <c r="O311" s="24"/>
      <c r="P311" s="24"/>
      <c r="Q311" s="25"/>
      <c r="R311" s="25"/>
      <c r="S311" s="25"/>
      <c r="T311" s="25"/>
    </row>
    <row r="312" spans="1:20" s="4" customFormat="1" ht="15" customHeight="1">
      <c r="A312" s="22"/>
      <c r="D312" s="23"/>
      <c r="E312" s="27"/>
      <c r="F312" s="24"/>
      <c r="G312" s="24"/>
      <c r="H312" s="24"/>
      <c r="I312" s="25"/>
      <c r="J312" s="25"/>
      <c r="K312" s="25"/>
      <c r="L312" s="25"/>
      <c r="M312" s="25"/>
      <c r="N312" s="24"/>
      <c r="O312" s="24"/>
      <c r="P312" s="24"/>
      <c r="Q312" s="25"/>
      <c r="R312" s="25"/>
      <c r="S312" s="25"/>
      <c r="T312" s="25"/>
    </row>
    <row r="313" spans="1:20" s="4" customFormat="1" ht="15" customHeight="1">
      <c r="A313" s="22"/>
      <c r="D313" s="23"/>
      <c r="E313" s="27"/>
      <c r="F313" s="24"/>
      <c r="G313" s="24"/>
      <c r="H313" s="24"/>
      <c r="I313" s="25"/>
      <c r="J313" s="25"/>
      <c r="K313" s="25"/>
      <c r="L313" s="25"/>
      <c r="M313" s="25"/>
      <c r="N313" s="24"/>
      <c r="O313" s="24"/>
      <c r="P313" s="24"/>
      <c r="Q313" s="25"/>
      <c r="R313" s="25"/>
      <c r="S313" s="25"/>
      <c r="T313" s="25"/>
    </row>
    <row r="314" spans="1:20" s="4" customFormat="1" ht="15" customHeight="1">
      <c r="A314" s="22"/>
      <c r="D314" s="23"/>
      <c r="E314" s="27"/>
      <c r="F314" s="24"/>
      <c r="G314" s="24"/>
      <c r="H314" s="24"/>
      <c r="I314" s="25"/>
      <c r="J314" s="25"/>
      <c r="K314" s="25"/>
      <c r="L314" s="25"/>
      <c r="M314" s="25"/>
      <c r="N314" s="24"/>
      <c r="O314" s="24"/>
      <c r="P314" s="24"/>
      <c r="Q314" s="25"/>
      <c r="R314" s="25"/>
      <c r="S314" s="25"/>
      <c r="T314" s="25"/>
    </row>
    <row r="315" spans="1:20" s="4" customFormat="1" ht="15" customHeight="1">
      <c r="A315" s="22"/>
      <c r="D315" s="23"/>
      <c r="E315" s="27"/>
      <c r="F315" s="24"/>
      <c r="G315" s="24"/>
      <c r="H315" s="24"/>
      <c r="I315" s="25"/>
      <c r="J315" s="25"/>
      <c r="K315" s="25"/>
      <c r="L315" s="25"/>
      <c r="M315" s="25"/>
      <c r="N315" s="24"/>
      <c r="O315" s="24"/>
      <c r="P315" s="24"/>
      <c r="Q315" s="25"/>
      <c r="R315" s="25"/>
      <c r="S315" s="25"/>
      <c r="T315" s="25"/>
    </row>
    <row r="316" spans="1:20" s="4" customFormat="1" ht="15" customHeight="1">
      <c r="A316" s="22"/>
      <c r="D316" s="23"/>
      <c r="E316" s="27"/>
      <c r="F316" s="24"/>
      <c r="G316" s="24"/>
      <c r="H316" s="24"/>
      <c r="I316" s="25"/>
      <c r="J316" s="25"/>
      <c r="K316" s="25"/>
      <c r="L316" s="25"/>
      <c r="M316" s="25"/>
      <c r="N316" s="24"/>
      <c r="O316" s="24"/>
      <c r="P316" s="24"/>
      <c r="Q316" s="25"/>
      <c r="R316" s="25"/>
      <c r="S316" s="25"/>
      <c r="T316" s="25"/>
    </row>
    <row r="317" spans="1:20" s="4" customFormat="1" ht="15" customHeight="1">
      <c r="A317" s="22"/>
      <c r="D317" s="23"/>
      <c r="E317" s="27"/>
      <c r="F317" s="24"/>
      <c r="G317" s="24"/>
      <c r="H317" s="24"/>
      <c r="I317" s="25"/>
      <c r="J317" s="25"/>
      <c r="K317" s="25"/>
      <c r="L317" s="25"/>
      <c r="M317" s="25"/>
      <c r="N317" s="24"/>
      <c r="O317" s="24"/>
      <c r="P317" s="24"/>
      <c r="Q317" s="25"/>
      <c r="R317" s="25"/>
      <c r="S317" s="25"/>
      <c r="T317" s="25"/>
    </row>
    <row r="318" spans="1:20" s="4" customFormat="1" ht="15" customHeight="1">
      <c r="A318" s="22"/>
      <c r="D318" s="23"/>
      <c r="E318" s="27"/>
      <c r="F318" s="24"/>
      <c r="G318" s="24"/>
      <c r="H318" s="24"/>
      <c r="I318" s="25"/>
      <c r="J318" s="25"/>
      <c r="K318" s="25"/>
      <c r="L318" s="25"/>
      <c r="M318" s="25"/>
      <c r="N318" s="24"/>
      <c r="O318" s="24"/>
      <c r="P318" s="24"/>
      <c r="Q318" s="25"/>
      <c r="R318" s="25"/>
      <c r="S318" s="25"/>
      <c r="T318" s="25"/>
    </row>
    <row r="319" spans="1:20" s="4" customFormat="1" ht="15" customHeight="1">
      <c r="A319" s="22"/>
      <c r="D319" s="23"/>
      <c r="E319" s="27"/>
      <c r="F319" s="24"/>
      <c r="G319" s="24"/>
      <c r="H319" s="24"/>
      <c r="I319" s="25"/>
      <c r="J319" s="25"/>
      <c r="K319" s="25"/>
      <c r="L319" s="25"/>
      <c r="M319" s="25"/>
      <c r="N319" s="24"/>
      <c r="O319" s="24"/>
      <c r="P319" s="24"/>
      <c r="Q319" s="25"/>
      <c r="R319" s="25"/>
      <c r="S319" s="25"/>
      <c r="T319" s="25"/>
    </row>
    <row r="320" spans="1:20" s="4" customFormat="1" ht="15" customHeight="1">
      <c r="A320" s="22"/>
      <c r="D320" s="23"/>
      <c r="E320" s="27"/>
      <c r="F320" s="24"/>
      <c r="G320" s="24"/>
      <c r="H320" s="24"/>
      <c r="I320" s="25"/>
      <c r="J320" s="25"/>
      <c r="K320" s="25"/>
      <c r="L320" s="25"/>
      <c r="M320" s="25"/>
      <c r="N320" s="24"/>
      <c r="O320" s="24"/>
      <c r="P320" s="24"/>
      <c r="Q320" s="25"/>
      <c r="R320" s="25"/>
      <c r="S320" s="25"/>
      <c r="T320" s="25"/>
    </row>
    <row r="321" spans="1:20" s="4" customFormat="1" ht="15" customHeight="1">
      <c r="A321" s="22"/>
      <c r="D321" s="23"/>
      <c r="E321" s="27"/>
      <c r="F321" s="24"/>
      <c r="G321" s="24"/>
      <c r="H321" s="24"/>
      <c r="I321" s="25"/>
      <c r="J321" s="25"/>
      <c r="K321" s="25"/>
      <c r="L321" s="25"/>
      <c r="M321" s="25"/>
      <c r="N321" s="24"/>
      <c r="O321" s="24"/>
      <c r="P321" s="24"/>
      <c r="Q321" s="25"/>
      <c r="R321" s="25"/>
      <c r="S321" s="25"/>
      <c r="T321" s="25"/>
    </row>
    <row r="322" spans="1:20" s="4" customFormat="1" ht="15" customHeight="1">
      <c r="A322" s="22"/>
      <c r="D322" s="23"/>
      <c r="E322" s="27"/>
      <c r="F322" s="24"/>
      <c r="G322" s="24"/>
      <c r="H322" s="24"/>
      <c r="I322" s="25"/>
      <c r="J322" s="25"/>
      <c r="K322" s="25"/>
      <c r="L322" s="25"/>
      <c r="M322" s="25"/>
      <c r="N322" s="24"/>
      <c r="O322" s="24"/>
      <c r="P322" s="24"/>
      <c r="Q322" s="25"/>
      <c r="R322" s="25"/>
      <c r="S322" s="25"/>
      <c r="T322" s="25"/>
    </row>
    <row r="323" spans="1:20" s="4" customFormat="1" ht="15" customHeight="1">
      <c r="A323" s="22"/>
      <c r="D323" s="23"/>
      <c r="E323" s="27"/>
      <c r="F323" s="24"/>
      <c r="G323" s="24"/>
      <c r="H323" s="24"/>
      <c r="I323" s="25"/>
      <c r="J323" s="25"/>
      <c r="K323" s="25"/>
      <c r="L323" s="25"/>
      <c r="M323" s="25"/>
      <c r="N323" s="24"/>
      <c r="O323" s="24"/>
      <c r="P323" s="24"/>
      <c r="Q323" s="25"/>
      <c r="R323" s="25"/>
      <c r="S323" s="25"/>
      <c r="T323" s="25"/>
    </row>
    <row r="324" spans="1:20" s="4" customFormat="1" ht="15" customHeight="1">
      <c r="A324" s="22"/>
      <c r="D324" s="23"/>
      <c r="E324" s="27"/>
      <c r="F324" s="24"/>
      <c r="G324" s="24"/>
      <c r="H324" s="24"/>
      <c r="I324" s="25"/>
      <c r="J324" s="25"/>
      <c r="K324" s="25"/>
      <c r="L324" s="25"/>
      <c r="M324" s="25"/>
      <c r="N324" s="24"/>
      <c r="O324" s="24"/>
      <c r="P324" s="24"/>
      <c r="Q324" s="25"/>
      <c r="R324" s="25"/>
      <c r="S324" s="25"/>
      <c r="T324" s="25"/>
    </row>
    <row r="325" spans="1:20" s="4" customFormat="1" ht="15" customHeight="1">
      <c r="A325" s="22"/>
      <c r="D325" s="23"/>
      <c r="E325" s="27"/>
      <c r="F325" s="24"/>
      <c r="G325" s="24"/>
      <c r="H325" s="24"/>
      <c r="I325" s="25"/>
      <c r="J325" s="25"/>
      <c r="K325" s="25"/>
      <c r="L325" s="25"/>
      <c r="M325" s="25"/>
      <c r="N325" s="24"/>
      <c r="O325" s="24"/>
      <c r="P325" s="24"/>
      <c r="Q325" s="25"/>
      <c r="R325" s="25"/>
      <c r="S325" s="25"/>
      <c r="T325" s="25"/>
    </row>
    <row r="326" spans="1:20" s="4" customFormat="1" ht="15" customHeight="1">
      <c r="A326" s="22"/>
      <c r="D326" s="23"/>
      <c r="E326" s="27"/>
      <c r="F326" s="24"/>
      <c r="G326" s="24"/>
      <c r="H326" s="24"/>
      <c r="I326" s="25"/>
      <c r="J326" s="25"/>
      <c r="K326" s="25"/>
      <c r="L326" s="25"/>
      <c r="M326" s="25"/>
      <c r="N326" s="24"/>
      <c r="O326" s="24"/>
      <c r="P326" s="24"/>
      <c r="Q326" s="25"/>
      <c r="R326" s="25"/>
      <c r="S326" s="25"/>
      <c r="T326" s="25"/>
    </row>
    <row r="327" spans="1:20" s="4" customFormat="1" ht="15" customHeight="1">
      <c r="A327" s="22"/>
      <c r="D327" s="23"/>
      <c r="E327" s="27"/>
      <c r="F327" s="24"/>
      <c r="G327" s="24"/>
      <c r="H327" s="24"/>
      <c r="I327" s="25"/>
      <c r="J327" s="25"/>
      <c r="K327" s="25"/>
      <c r="L327" s="25"/>
      <c r="M327" s="25"/>
      <c r="N327" s="24"/>
      <c r="O327" s="24"/>
      <c r="P327" s="24"/>
      <c r="Q327" s="25"/>
      <c r="R327" s="25"/>
      <c r="S327" s="25"/>
      <c r="T327" s="25"/>
    </row>
    <row r="328" spans="1:20" s="4" customFormat="1" ht="15" customHeight="1">
      <c r="A328" s="22"/>
      <c r="D328" s="23"/>
      <c r="E328" s="27"/>
      <c r="F328" s="24"/>
      <c r="G328" s="24"/>
      <c r="H328" s="24"/>
      <c r="I328" s="25"/>
      <c r="J328" s="25"/>
      <c r="K328" s="25"/>
      <c r="L328" s="25"/>
      <c r="M328" s="25"/>
      <c r="N328" s="24"/>
      <c r="O328" s="24"/>
      <c r="P328" s="24"/>
      <c r="Q328" s="25"/>
      <c r="R328" s="25"/>
      <c r="S328" s="25"/>
      <c r="T328" s="25"/>
    </row>
    <row r="329" spans="1:20" s="4" customFormat="1" ht="15" customHeight="1">
      <c r="A329" s="22"/>
      <c r="D329" s="23"/>
      <c r="E329" s="27"/>
      <c r="F329" s="24"/>
      <c r="G329" s="24"/>
      <c r="H329" s="24"/>
      <c r="I329" s="25"/>
      <c r="J329" s="25"/>
      <c r="K329" s="25"/>
      <c r="L329" s="25"/>
      <c r="M329" s="25"/>
      <c r="N329" s="24"/>
      <c r="O329" s="24"/>
      <c r="P329" s="24"/>
      <c r="Q329" s="25"/>
      <c r="R329" s="25"/>
      <c r="S329" s="25"/>
      <c r="T329" s="25"/>
    </row>
    <row r="330" spans="1:20" s="4" customFormat="1" ht="15" customHeight="1">
      <c r="A330" s="22"/>
      <c r="D330" s="23"/>
      <c r="E330" s="27"/>
      <c r="F330" s="24"/>
      <c r="G330" s="24"/>
      <c r="H330" s="24"/>
      <c r="I330" s="25"/>
      <c r="J330" s="25"/>
      <c r="K330" s="25"/>
      <c r="L330" s="25"/>
      <c r="M330" s="25"/>
      <c r="N330" s="24"/>
      <c r="O330" s="24"/>
      <c r="P330" s="24"/>
      <c r="Q330" s="25"/>
      <c r="R330" s="25"/>
      <c r="S330" s="25"/>
      <c r="T330" s="25"/>
    </row>
    <row r="331" spans="1:20" s="4" customFormat="1" ht="15" customHeight="1">
      <c r="A331" s="22"/>
      <c r="D331" s="23"/>
      <c r="E331" s="27"/>
      <c r="F331" s="24"/>
      <c r="G331" s="24"/>
      <c r="H331" s="24"/>
      <c r="I331" s="25"/>
      <c r="J331" s="25"/>
      <c r="K331" s="25"/>
      <c r="L331" s="25"/>
      <c r="M331" s="25"/>
      <c r="N331" s="24"/>
      <c r="O331" s="24"/>
      <c r="P331" s="24"/>
      <c r="Q331" s="25"/>
      <c r="R331" s="25"/>
      <c r="S331" s="25"/>
      <c r="T331" s="25"/>
    </row>
    <row r="332" spans="1:20" s="4" customFormat="1" ht="15" customHeight="1">
      <c r="A332" s="22"/>
      <c r="D332" s="23"/>
      <c r="E332" s="27"/>
      <c r="F332" s="24"/>
      <c r="G332" s="24"/>
      <c r="H332" s="24"/>
      <c r="I332" s="25"/>
      <c r="J332" s="25"/>
      <c r="K332" s="25"/>
      <c r="L332" s="25"/>
      <c r="M332" s="25"/>
      <c r="N332" s="24"/>
      <c r="O332" s="24"/>
      <c r="P332" s="24"/>
      <c r="Q332" s="25"/>
      <c r="R332" s="25"/>
      <c r="S332" s="25"/>
      <c r="T332" s="25"/>
    </row>
    <row r="333" spans="1:20" s="4" customFormat="1" ht="15" customHeight="1">
      <c r="A333" s="22"/>
      <c r="D333" s="23"/>
      <c r="E333" s="27"/>
      <c r="F333" s="24"/>
      <c r="G333" s="24"/>
      <c r="H333" s="24"/>
      <c r="I333" s="25"/>
      <c r="J333" s="25"/>
      <c r="K333" s="25"/>
      <c r="L333" s="25"/>
      <c r="M333" s="25"/>
      <c r="N333" s="24"/>
      <c r="O333" s="24"/>
      <c r="P333" s="24"/>
      <c r="Q333" s="25"/>
      <c r="R333" s="25"/>
      <c r="S333" s="25"/>
      <c r="T333" s="25"/>
    </row>
    <row r="334" spans="1:20" s="4" customFormat="1" ht="15" customHeight="1">
      <c r="A334" s="22"/>
      <c r="D334" s="23"/>
      <c r="E334" s="27"/>
      <c r="F334" s="24"/>
      <c r="G334" s="24"/>
      <c r="H334" s="24"/>
      <c r="I334" s="25"/>
      <c r="J334" s="25"/>
      <c r="K334" s="25"/>
      <c r="L334" s="25"/>
      <c r="M334" s="25"/>
      <c r="N334" s="24"/>
      <c r="O334" s="24"/>
      <c r="P334" s="24"/>
      <c r="Q334" s="25"/>
      <c r="R334" s="25"/>
      <c r="S334" s="25"/>
      <c r="T334" s="25"/>
    </row>
    <row r="335" spans="1:20" s="4" customFormat="1" ht="15" customHeight="1">
      <c r="A335" s="22"/>
      <c r="D335" s="23"/>
      <c r="E335" s="27"/>
      <c r="F335" s="24"/>
      <c r="G335" s="24"/>
      <c r="H335" s="24"/>
      <c r="I335" s="25"/>
      <c r="J335" s="25"/>
      <c r="K335" s="25"/>
      <c r="L335" s="25"/>
      <c r="M335" s="25"/>
      <c r="N335" s="24"/>
      <c r="O335" s="24"/>
      <c r="P335" s="24"/>
      <c r="Q335" s="25"/>
      <c r="R335" s="25"/>
      <c r="S335" s="25"/>
      <c r="T335" s="25"/>
    </row>
    <row r="336" spans="1:20" s="4" customFormat="1" ht="15" customHeight="1">
      <c r="A336" s="22"/>
      <c r="D336" s="23"/>
      <c r="E336" s="27"/>
      <c r="F336" s="24"/>
      <c r="G336" s="24"/>
      <c r="H336" s="24"/>
      <c r="I336" s="25"/>
      <c r="J336" s="25"/>
      <c r="K336" s="25"/>
      <c r="L336" s="25"/>
      <c r="M336" s="25"/>
      <c r="N336" s="24"/>
      <c r="O336" s="24"/>
      <c r="P336" s="24"/>
      <c r="Q336" s="25"/>
      <c r="R336" s="25"/>
      <c r="S336" s="25"/>
      <c r="T336" s="25"/>
    </row>
    <row r="337" spans="1:20" s="4" customFormat="1" ht="15" customHeight="1">
      <c r="A337" s="22"/>
      <c r="D337" s="23"/>
      <c r="E337" s="27"/>
      <c r="F337" s="24"/>
      <c r="G337" s="24"/>
      <c r="H337" s="24"/>
      <c r="I337" s="25"/>
      <c r="J337" s="25"/>
      <c r="K337" s="25"/>
      <c r="L337" s="25"/>
      <c r="M337" s="25"/>
      <c r="N337" s="24"/>
      <c r="O337" s="24"/>
      <c r="P337" s="24"/>
      <c r="Q337" s="25"/>
      <c r="R337" s="25"/>
      <c r="S337" s="25"/>
      <c r="T337" s="25"/>
    </row>
    <row r="338" spans="1:20" s="4" customFormat="1" ht="15" customHeight="1">
      <c r="A338" s="22"/>
      <c r="D338" s="23"/>
      <c r="E338" s="27"/>
      <c r="F338" s="24"/>
      <c r="G338" s="24"/>
      <c r="H338" s="24"/>
      <c r="I338" s="25"/>
      <c r="J338" s="25"/>
      <c r="K338" s="25"/>
      <c r="L338" s="25"/>
      <c r="M338" s="25"/>
      <c r="N338" s="24"/>
      <c r="O338" s="24"/>
      <c r="P338" s="24"/>
      <c r="Q338" s="25"/>
      <c r="R338" s="25"/>
      <c r="S338" s="25"/>
      <c r="T338" s="25"/>
    </row>
    <row r="339" spans="1:20" s="4" customFormat="1" ht="15" customHeight="1">
      <c r="A339" s="22"/>
      <c r="D339" s="23"/>
      <c r="E339" s="27"/>
      <c r="F339" s="24"/>
      <c r="G339" s="24"/>
      <c r="H339" s="24"/>
      <c r="I339" s="25"/>
      <c r="J339" s="25"/>
      <c r="K339" s="25"/>
      <c r="L339" s="25"/>
      <c r="M339" s="25"/>
      <c r="N339" s="24"/>
      <c r="O339" s="24"/>
      <c r="P339" s="24"/>
      <c r="Q339" s="25"/>
      <c r="R339" s="25"/>
      <c r="S339" s="25"/>
      <c r="T339" s="25"/>
    </row>
    <row r="340" spans="1:20" s="4" customFormat="1" ht="15" customHeight="1">
      <c r="A340" s="22"/>
      <c r="D340" s="23"/>
      <c r="E340" s="27"/>
      <c r="F340" s="24"/>
      <c r="G340" s="24"/>
      <c r="H340" s="24"/>
      <c r="I340" s="25"/>
      <c r="J340" s="25"/>
      <c r="K340" s="25"/>
      <c r="L340" s="25"/>
      <c r="M340" s="25"/>
      <c r="N340" s="24"/>
      <c r="O340" s="24"/>
      <c r="P340" s="24"/>
      <c r="Q340" s="25"/>
      <c r="R340" s="25"/>
      <c r="S340" s="25"/>
      <c r="T340" s="25"/>
    </row>
    <row r="341" spans="1:20" s="4" customFormat="1" ht="15" customHeight="1">
      <c r="A341" s="22"/>
      <c r="D341" s="23"/>
      <c r="E341" s="27"/>
      <c r="F341" s="24"/>
      <c r="G341" s="24"/>
      <c r="H341" s="24"/>
      <c r="I341" s="25"/>
      <c r="J341" s="25"/>
      <c r="K341" s="25"/>
      <c r="L341" s="25"/>
      <c r="M341" s="25"/>
      <c r="N341" s="24"/>
      <c r="O341" s="24"/>
      <c r="P341" s="24"/>
      <c r="Q341" s="25"/>
      <c r="R341" s="25"/>
      <c r="S341" s="25"/>
      <c r="T341" s="25"/>
    </row>
    <row r="342" spans="1:20" s="4" customFormat="1" ht="15" customHeight="1">
      <c r="A342" s="22"/>
      <c r="D342" s="23"/>
      <c r="E342" s="27"/>
      <c r="F342" s="24"/>
      <c r="G342" s="24"/>
      <c r="H342" s="24"/>
      <c r="I342" s="25"/>
      <c r="J342" s="25"/>
      <c r="K342" s="25"/>
      <c r="L342" s="25"/>
      <c r="M342" s="25"/>
      <c r="N342" s="24"/>
      <c r="O342" s="24"/>
      <c r="P342" s="24"/>
      <c r="Q342" s="25"/>
      <c r="R342" s="25"/>
      <c r="S342" s="25"/>
      <c r="T342" s="25"/>
    </row>
    <row r="343" spans="1:20" s="4" customFormat="1" ht="15" customHeight="1">
      <c r="A343" s="22"/>
      <c r="D343" s="23"/>
      <c r="E343" s="27"/>
      <c r="F343" s="24"/>
      <c r="G343" s="24"/>
      <c r="H343" s="24"/>
      <c r="I343" s="25"/>
      <c r="J343" s="25"/>
      <c r="K343" s="25"/>
      <c r="L343" s="25"/>
      <c r="M343" s="25"/>
      <c r="N343" s="24"/>
      <c r="O343" s="24"/>
      <c r="P343" s="24"/>
      <c r="Q343" s="25"/>
      <c r="R343" s="25"/>
      <c r="S343" s="25"/>
      <c r="T343" s="25"/>
    </row>
    <row r="344" spans="1:20" s="4" customFormat="1" ht="15" customHeight="1">
      <c r="A344" s="22"/>
      <c r="D344" s="23"/>
      <c r="E344" s="27"/>
      <c r="F344" s="24"/>
      <c r="G344" s="24"/>
      <c r="H344" s="24"/>
      <c r="I344" s="25"/>
      <c r="J344" s="25"/>
      <c r="K344" s="25"/>
      <c r="L344" s="25"/>
      <c r="M344" s="25"/>
      <c r="N344" s="24"/>
      <c r="O344" s="24"/>
      <c r="P344" s="24"/>
      <c r="Q344" s="25"/>
      <c r="R344" s="25"/>
      <c r="S344" s="25"/>
      <c r="T344" s="25"/>
    </row>
    <row r="345" spans="1:20" s="4" customFormat="1" ht="15" customHeight="1">
      <c r="A345" s="22"/>
      <c r="D345" s="23"/>
      <c r="E345" s="27"/>
      <c r="F345" s="24"/>
      <c r="G345" s="24"/>
      <c r="H345" s="24"/>
      <c r="I345" s="25"/>
      <c r="J345" s="25"/>
      <c r="K345" s="25"/>
      <c r="L345" s="25"/>
      <c r="M345" s="25"/>
      <c r="N345" s="24"/>
      <c r="O345" s="24"/>
      <c r="P345" s="24"/>
      <c r="Q345" s="25"/>
      <c r="R345" s="25"/>
      <c r="S345" s="25"/>
      <c r="T345" s="25"/>
    </row>
    <row r="346" spans="1:20" s="4" customFormat="1" ht="15" customHeight="1">
      <c r="A346" s="22"/>
      <c r="D346" s="23"/>
      <c r="E346" s="27"/>
      <c r="F346" s="24"/>
      <c r="G346" s="24"/>
      <c r="H346" s="24"/>
      <c r="I346" s="25"/>
      <c r="J346" s="25"/>
      <c r="K346" s="25"/>
      <c r="L346" s="25"/>
      <c r="M346" s="25"/>
      <c r="N346" s="24"/>
      <c r="O346" s="24"/>
      <c r="P346" s="24"/>
      <c r="Q346" s="25"/>
      <c r="R346" s="25"/>
      <c r="S346" s="25"/>
      <c r="T346" s="25"/>
    </row>
    <row r="347" spans="1:20" s="4" customFormat="1" ht="15" customHeight="1">
      <c r="A347" s="22"/>
      <c r="D347" s="23"/>
      <c r="E347" s="27"/>
      <c r="F347" s="24"/>
      <c r="G347" s="24"/>
      <c r="H347" s="24"/>
      <c r="I347" s="25"/>
      <c r="J347" s="25"/>
      <c r="K347" s="25"/>
      <c r="L347" s="25"/>
      <c r="M347" s="25"/>
      <c r="N347" s="24"/>
      <c r="O347" s="24"/>
      <c r="P347" s="24"/>
      <c r="Q347" s="25"/>
      <c r="R347" s="25"/>
      <c r="S347" s="25"/>
      <c r="T347" s="25"/>
    </row>
    <row r="348" spans="1:20" s="4" customFormat="1" ht="15" customHeight="1">
      <c r="A348" s="22"/>
      <c r="D348" s="23"/>
      <c r="E348" s="27"/>
      <c r="F348" s="24"/>
      <c r="G348" s="24"/>
      <c r="H348" s="24"/>
      <c r="I348" s="25"/>
      <c r="J348" s="25"/>
      <c r="K348" s="25"/>
      <c r="L348" s="25"/>
      <c r="M348" s="25"/>
      <c r="N348" s="24"/>
      <c r="O348" s="24"/>
      <c r="P348" s="24"/>
      <c r="Q348" s="25"/>
      <c r="R348" s="25"/>
      <c r="S348" s="25"/>
      <c r="T348" s="25"/>
    </row>
    <row r="349" spans="1:20" s="4" customFormat="1" ht="15" customHeight="1">
      <c r="A349" s="22"/>
      <c r="D349" s="23"/>
      <c r="E349" s="27"/>
      <c r="F349" s="24"/>
      <c r="G349" s="24"/>
      <c r="H349" s="24"/>
      <c r="I349" s="25"/>
      <c r="J349" s="25"/>
      <c r="K349" s="25"/>
      <c r="L349" s="25"/>
      <c r="M349" s="25"/>
      <c r="N349" s="24"/>
      <c r="O349" s="24"/>
      <c r="P349" s="24"/>
      <c r="Q349" s="25"/>
      <c r="R349" s="25"/>
      <c r="S349" s="25"/>
      <c r="T349" s="25"/>
    </row>
    <row r="350" spans="1:20" s="4" customFormat="1" ht="15" customHeight="1">
      <c r="A350" s="22"/>
      <c r="D350" s="23"/>
      <c r="E350" s="27"/>
      <c r="F350" s="24"/>
      <c r="G350" s="24"/>
      <c r="H350" s="24"/>
      <c r="I350" s="25"/>
      <c r="J350" s="25"/>
      <c r="K350" s="25"/>
      <c r="L350" s="25"/>
      <c r="M350" s="25"/>
      <c r="N350" s="24"/>
      <c r="O350" s="24"/>
      <c r="P350" s="24"/>
      <c r="Q350" s="25"/>
      <c r="R350" s="25"/>
      <c r="S350" s="25"/>
      <c r="T350" s="25"/>
    </row>
    <row r="351" spans="1:20" s="4" customFormat="1" ht="15" customHeight="1">
      <c r="A351" s="22"/>
      <c r="D351" s="23"/>
      <c r="E351" s="27"/>
      <c r="F351" s="24"/>
      <c r="G351" s="24"/>
      <c r="H351" s="24"/>
      <c r="I351" s="25"/>
      <c r="J351" s="25"/>
      <c r="K351" s="25"/>
      <c r="L351" s="25"/>
      <c r="M351" s="25"/>
      <c r="N351" s="24"/>
      <c r="O351" s="24"/>
      <c r="P351" s="24"/>
      <c r="Q351" s="25"/>
      <c r="R351" s="25"/>
      <c r="S351" s="25"/>
      <c r="T351" s="25"/>
    </row>
    <row r="352" spans="1:20" s="4" customFormat="1" ht="15" customHeight="1">
      <c r="A352" s="22"/>
      <c r="D352" s="23"/>
      <c r="E352" s="27"/>
      <c r="F352" s="24"/>
      <c r="G352" s="24"/>
      <c r="H352" s="24"/>
      <c r="I352" s="25"/>
      <c r="J352" s="25"/>
      <c r="K352" s="25"/>
      <c r="L352" s="25"/>
      <c r="M352" s="25"/>
      <c r="N352" s="24"/>
      <c r="O352" s="24"/>
      <c r="P352" s="24"/>
      <c r="Q352" s="25"/>
      <c r="R352" s="25"/>
      <c r="S352" s="25"/>
      <c r="T352" s="25"/>
    </row>
    <row r="353" spans="1:20" s="4" customFormat="1" ht="15" customHeight="1">
      <c r="A353" s="22"/>
      <c r="D353" s="23"/>
      <c r="E353" s="27"/>
      <c r="F353" s="24"/>
      <c r="G353" s="24"/>
      <c r="H353" s="24"/>
      <c r="I353" s="25"/>
      <c r="J353" s="25"/>
      <c r="K353" s="25"/>
      <c r="L353" s="25"/>
      <c r="M353" s="25"/>
      <c r="N353" s="24"/>
      <c r="O353" s="24"/>
      <c r="P353" s="24"/>
      <c r="Q353" s="25"/>
      <c r="R353" s="25"/>
      <c r="S353" s="25"/>
      <c r="T353" s="25"/>
    </row>
    <row r="354" spans="1:20" s="4" customFormat="1" ht="15" customHeight="1">
      <c r="A354" s="22"/>
      <c r="D354" s="23"/>
      <c r="E354" s="27"/>
      <c r="F354" s="24"/>
      <c r="G354" s="24"/>
      <c r="H354" s="24"/>
      <c r="I354" s="25"/>
      <c r="J354" s="25"/>
      <c r="K354" s="25"/>
      <c r="L354" s="25"/>
      <c r="M354" s="25"/>
      <c r="N354" s="24"/>
      <c r="O354" s="24"/>
      <c r="P354" s="24"/>
      <c r="Q354" s="25"/>
      <c r="R354" s="25"/>
      <c r="S354" s="25"/>
      <c r="T354" s="25"/>
    </row>
    <row r="355" spans="1:20" s="4" customFormat="1" ht="15" customHeight="1">
      <c r="A355" s="22"/>
      <c r="D355" s="23"/>
      <c r="E355" s="27"/>
      <c r="F355" s="24"/>
      <c r="G355" s="24"/>
      <c r="H355" s="24"/>
      <c r="I355" s="25"/>
      <c r="J355" s="25"/>
      <c r="K355" s="25"/>
      <c r="L355" s="25"/>
      <c r="M355" s="25"/>
      <c r="N355" s="24"/>
      <c r="O355" s="24"/>
      <c r="P355" s="24"/>
      <c r="Q355" s="25"/>
      <c r="R355" s="25"/>
      <c r="S355" s="25"/>
      <c r="T355" s="25"/>
    </row>
    <row r="356" spans="1:20" s="4" customFormat="1" ht="15" customHeight="1">
      <c r="A356" s="22"/>
      <c r="D356" s="23"/>
      <c r="E356" s="27"/>
      <c r="F356" s="24"/>
      <c r="G356" s="24"/>
      <c r="H356" s="24"/>
      <c r="I356" s="25"/>
      <c r="J356" s="25"/>
      <c r="K356" s="25"/>
      <c r="L356" s="25"/>
      <c r="M356" s="25"/>
      <c r="N356" s="24"/>
      <c r="O356" s="24"/>
      <c r="P356" s="24"/>
      <c r="Q356" s="25"/>
      <c r="R356" s="25"/>
      <c r="S356" s="25"/>
      <c r="T356" s="25"/>
    </row>
    <row r="357" spans="1:20" s="4" customFormat="1" ht="15" customHeight="1">
      <c r="A357" s="22"/>
      <c r="D357" s="23"/>
      <c r="E357" s="27"/>
      <c r="F357" s="24"/>
      <c r="G357" s="24"/>
      <c r="H357" s="24"/>
      <c r="I357" s="25"/>
      <c r="J357" s="25"/>
      <c r="K357" s="25"/>
      <c r="L357" s="25"/>
      <c r="M357" s="25"/>
      <c r="N357" s="24"/>
      <c r="O357" s="24"/>
      <c r="P357" s="24"/>
      <c r="Q357" s="25"/>
      <c r="R357" s="25"/>
      <c r="S357" s="25"/>
      <c r="T357" s="25"/>
    </row>
    <row r="358" spans="1:20" s="4" customFormat="1" ht="15" customHeight="1">
      <c r="A358" s="22"/>
      <c r="D358" s="23"/>
      <c r="E358" s="27"/>
      <c r="F358" s="24"/>
      <c r="G358" s="24"/>
      <c r="H358" s="24"/>
      <c r="I358" s="25"/>
      <c r="J358" s="25"/>
      <c r="K358" s="25"/>
      <c r="L358" s="25"/>
      <c r="M358" s="25"/>
      <c r="N358" s="24"/>
      <c r="O358" s="24"/>
      <c r="P358" s="24"/>
      <c r="Q358" s="25"/>
      <c r="R358" s="25"/>
      <c r="S358" s="25"/>
      <c r="T358" s="25"/>
    </row>
    <row r="359" spans="1:20" s="4" customFormat="1" ht="15" customHeight="1">
      <c r="A359" s="22"/>
      <c r="D359" s="23"/>
      <c r="E359" s="27"/>
      <c r="F359" s="24"/>
      <c r="G359" s="24"/>
      <c r="H359" s="24"/>
      <c r="I359" s="25"/>
      <c r="J359" s="25"/>
      <c r="K359" s="25"/>
      <c r="L359" s="25"/>
      <c r="M359" s="25"/>
      <c r="N359" s="24"/>
      <c r="O359" s="24"/>
      <c r="P359" s="24"/>
      <c r="Q359" s="25"/>
      <c r="R359" s="25"/>
      <c r="S359" s="25"/>
      <c r="T359" s="25"/>
    </row>
    <row r="360" spans="1:20" s="4" customFormat="1" ht="15" customHeight="1">
      <c r="A360" s="22"/>
      <c r="D360" s="23"/>
      <c r="E360" s="27"/>
      <c r="F360" s="24"/>
      <c r="G360" s="24"/>
      <c r="H360" s="24"/>
      <c r="I360" s="25"/>
      <c r="J360" s="25"/>
      <c r="K360" s="25"/>
      <c r="L360" s="25"/>
      <c r="M360" s="25"/>
      <c r="N360" s="24"/>
      <c r="O360" s="24"/>
      <c r="P360" s="24"/>
      <c r="Q360" s="25"/>
      <c r="R360" s="25"/>
      <c r="S360" s="25"/>
      <c r="T360" s="25"/>
    </row>
    <row r="361" spans="1:20" s="4" customFormat="1" ht="15" customHeight="1">
      <c r="A361" s="22"/>
      <c r="D361" s="23"/>
      <c r="E361" s="27"/>
      <c r="F361" s="24"/>
      <c r="G361" s="24"/>
      <c r="H361" s="24"/>
      <c r="I361" s="25"/>
      <c r="J361" s="25"/>
      <c r="K361" s="25"/>
      <c r="L361" s="25"/>
      <c r="M361" s="25"/>
      <c r="N361" s="24"/>
      <c r="O361" s="24"/>
      <c r="P361" s="24"/>
      <c r="Q361" s="25"/>
      <c r="R361" s="25"/>
      <c r="S361" s="25"/>
      <c r="T361" s="25"/>
    </row>
    <row r="362" spans="1:20" s="4" customFormat="1" ht="15" customHeight="1">
      <c r="A362" s="22"/>
      <c r="D362" s="23"/>
      <c r="E362" s="27"/>
      <c r="F362" s="24"/>
      <c r="G362" s="24"/>
      <c r="H362" s="24"/>
      <c r="I362" s="25"/>
      <c r="J362" s="25"/>
      <c r="K362" s="25"/>
      <c r="L362" s="25"/>
      <c r="M362" s="25"/>
      <c r="N362" s="24"/>
      <c r="O362" s="24"/>
      <c r="P362" s="24"/>
      <c r="Q362" s="25"/>
      <c r="R362" s="25"/>
      <c r="S362" s="25"/>
      <c r="T362" s="25"/>
    </row>
    <row r="363" spans="1:20" s="4" customFormat="1" ht="15" customHeight="1">
      <c r="A363" s="22"/>
      <c r="D363" s="23"/>
      <c r="E363" s="27"/>
      <c r="F363" s="24"/>
      <c r="G363" s="24"/>
      <c r="H363" s="24"/>
      <c r="I363" s="25"/>
      <c r="J363" s="25"/>
      <c r="K363" s="25"/>
      <c r="L363" s="25"/>
      <c r="M363" s="25"/>
      <c r="N363" s="24"/>
      <c r="O363" s="24"/>
      <c r="P363" s="24"/>
      <c r="Q363" s="25"/>
      <c r="R363" s="25"/>
      <c r="S363" s="25"/>
      <c r="T363" s="25"/>
    </row>
    <row r="364" spans="1:20" s="4" customFormat="1" ht="15" customHeight="1">
      <c r="A364" s="22"/>
      <c r="D364" s="23"/>
      <c r="E364" s="27"/>
      <c r="F364" s="24"/>
      <c r="G364" s="24"/>
      <c r="H364" s="24"/>
      <c r="I364" s="25"/>
      <c r="J364" s="25"/>
      <c r="K364" s="25"/>
      <c r="L364" s="25"/>
      <c r="M364" s="25"/>
      <c r="N364" s="24"/>
      <c r="O364" s="24"/>
      <c r="P364" s="24"/>
      <c r="Q364" s="25"/>
      <c r="R364" s="25"/>
      <c r="S364" s="25"/>
      <c r="T364" s="25"/>
    </row>
    <row r="365" spans="1:20" s="4" customFormat="1" ht="15" customHeight="1">
      <c r="A365" s="22"/>
      <c r="D365" s="23"/>
      <c r="E365" s="27"/>
      <c r="F365" s="24"/>
      <c r="G365" s="24"/>
      <c r="H365" s="24"/>
      <c r="I365" s="25"/>
      <c r="J365" s="25"/>
      <c r="K365" s="25"/>
      <c r="L365" s="25"/>
      <c r="M365" s="25"/>
      <c r="N365" s="24"/>
      <c r="O365" s="24"/>
      <c r="P365" s="24"/>
      <c r="Q365" s="25"/>
      <c r="R365" s="25"/>
      <c r="S365" s="25"/>
      <c r="T365" s="25"/>
    </row>
    <row r="366" spans="1:20" s="4" customFormat="1" ht="15" customHeight="1">
      <c r="A366" s="22"/>
      <c r="D366" s="23"/>
      <c r="E366" s="27"/>
      <c r="F366" s="24"/>
      <c r="G366" s="24"/>
      <c r="H366" s="24"/>
      <c r="I366" s="25"/>
      <c r="J366" s="25"/>
      <c r="K366" s="25"/>
      <c r="L366" s="25"/>
      <c r="M366" s="25"/>
      <c r="N366" s="24"/>
      <c r="O366" s="24"/>
      <c r="P366" s="24"/>
      <c r="Q366" s="25"/>
      <c r="R366" s="25"/>
      <c r="S366" s="25"/>
      <c r="T366" s="25"/>
    </row>
    <row r="367" spans="1:20" s="4" customFormat="1" ht="15" customHeight="1">
      <c r="A367" s="22"/>
      <c r="D367" s="23"/>
      <c r="E367" s="27"/>
      <c r="F367" s="24"/>
      <c r="G367" s="24"/>
      <c r="H367" s="24"/>
      <c r="I367" s="25"/>
      <c r="J367" s="25"/>
      <c r="K367" s="25"/>
      <c r="L367" s="25"/>
      <c r="M367" s="25"/>
      <c r="N367" s="24"/>
      <c r="O367" s="24"/>
      <c r="P367" s="24"/>
      <c r="Q367" s="25"/>
      <c r="R367" s="25"/>
      <c r="S367" s="25"/>
      <c r="T367" s="25"/>
    </row>
    <row r="368" spans="1:20" s="4" customFormat="1" ht="15" customHeight="1">
      <c r="A368" s="22"/>
      <c r="D368" s="23"/>
      <c r="E368" s="27"/>
      <c r="F368" s="24"/>
      <c r="G368" s="24"/>
      <c r="H368" s="24"/>
      <c r="I368" s="25"/>
      <c r="J368" s="25"/>
      <c r="K368" s="25"/>
      <c r="L368" s="25"/>
      <c r="M368" s="25"/>
      <c r="N368" s="24"/>
      <c r="O368" s="24"/>
      <c r="P368" s="24"/>
      <c r="Q368" s="25"/>
      <c r="R368" s="25"/>
      <c r="S368" s="25"/>
      <c r="T368" s="25"/>
    </row>
    <row r="369" spans="1:20" s="4" customFormat="1" ht="15" customHeight="1">
      <c r="A369" s="22"/>
      <c r="D369" s="23"/>
      <c r="E369" s="27"/>
      <c r="F369" s="24"/>
      <c r="G369" s="24"/>
      <c r="H369" s="24"/>
      <c r="I369" s="25"/>
      <c r="J369" s="25"/>
      <c r="K369" s="25"/>
      <c r="L369" s="25"/>
      <c r="M369" s="25"/>
      <c r="N369" s="24"/>
      <c r="O369" s="24"/>
      <c r="P369" s="24"/>
      <c r="Q369" s="25"/>
      <c r="R369" s="25"/>
      <c r="S369" s="25"/>
      <c r="T369" s="25"/>
    </row>
    <row r="370" spans="1:20" s="4" customFormat="1" ht="15" customHeight="1">
      <c r="A370" s="22"/>
      <c r="D370" s="23"/>
      <c r="E370" s="27"/>
      <c r="F370" s="24"/>
      <c r="G370" s="24"/>
      <c r="H370" s="24"/>
      <c r="I370" s="25"/>
      <c r="J370" s="25"/>
      <c r="K370" s="25"/>
      <c r="L370" s="25"/>
      <c r="M370" s="25"/>
      <c r="N370" s="24"/>
      <c r="O370" s="24"/>
      <c r="P370" s="24"/>
      <c r="Q370" s="25"/>
      <c r="R370" s="25"/>
      <c r="S370" s="25"/>
      <c r="T370" s="25"/>
    </row>
    <row r="371" spans="1:20" s="4" customFormat="1" ht="15" customHeight="1">
      <c r="A371" s="22"/>
      <c r="D371" s="23"/>
      <c r="E371" s="27"/>
      <c r="F371" s="24"/>
      <c r="G371" s="24"/>
      <c r="H371" s="24"/>
      <c r="I371" s="25"/>
      <c r="J371" s="25"/>
      <c r="K371" s="25"/>
      <c r="L371" s="25"/>
      <c r="M371" s="25"/>
      <c r="N371" s="24"/>
      <c r="O371" s="24"/>
      <c r="P371" s="24"/>
      <c r="Q371" s="25"/>
      <c r="R371" s="25"/>
      <c r="S371" s="25"/>
      <c r="T371" s="25"/>
    </row>
    <row r="372" spans="1:20" s="4" customFormat="1" ht="15" customHeight="1">
      <c r="A372" s="22"/>
      <c r="D372" s="23"/>
      <c r="E372" s="27"/>
      <c r="F372" s="24"/>
      <c r="G372" s="24"/>
      <c r="H372" s="24"/>
      <c r="I372" s="25"/>
      <c r="J372" s="25"/>
      <c r="K372" s="25"/>
      <c r="L372" s="25"/>
      <c r="M372" s="25"/>
      <c r="N372" s="24"/>
      <c r="O372" s="24"/>
      <c r="P372" s="24"/>
      <c r="Q372" s="25"/>
      <c r="R372" s="25"/>
      <c r="S372" s="25"/>
      <c r="T372" s="25"/>
    </row>
    <row r="373" spans="1:20" s="4" customFormat="1" ht="15" customHeight="1">
      <c r="A373" s="22"/>
      <c r="D373" s="23"/>
      <c r="E373" s="27"/>
      <c r="F373" s="24"/>
      <c r="G373" s="24"/>
      <c r="H373" s="24"/>
      <c r="I373" s="25"/>
      <c r="J373" s="25"/>
      <c r="K373" s="25"/>
      <c r="L373" s="25"/>
      <c r="M373" s="25"/>
      <c r="N373" s="24"/>
      <c r="O373" s="24"/>
      <c r="P373" s="24"/>
      <c r="Q373" s="25"/>
      <c r="R373" s="25"/>
      <c r="S373" s="25"/>
      <c r="T373" s="25"/>
    </row>
    <row r="374" spans="1:20" s="4" customFormat="1" ht="15" customHeight="1">
      <c r="A374" s="22"/>
      <c r="D374" s="23"/>
      <c r="E374" s="27"/>
      <c r="F374" s="24"/>
      <c r="G374" s="24"/>
      <c r="H374" s="24"/>
      <c r="I374" s="25"/>
      <c r="J374" s="25"/>
      <c r="K374" s="25"/>
      <c r="L374" s="25"/>
      <c r="M374" s="25"/>
      <c r="N374" s="24"/>
      <c r="O374" s="24"/>
      <c r="P374" s="24"/>
      <c r="Q374" s="25"/>
      <c r="R374" s="25"/>
      <c r="S374" s="25"/>
      <c r="T374" s="25"/>
    </row>
    <row r="375" spans="1:20" s="4" customFormat="1" ht="15" customHeight="1">
      <c r="A375" s="22"/>
      <c r="D375" s="23"/>
      <c r="E375" s="27"/>
      <c r="F375" s="24"/>
      <c r="G375" s="24"/>
      <c r="H375" s="24"/>
      <c r="I375" s="25"/>
      <c r="J375" s="25"/>
      <c r="K375" s="25"/>
      <c r="L375" s="25"/>
      <c r="M375" s="25"/>
      <c r="N375" s="24"/>
      <c r="O375" s="24"/>
      <c r="P375" s="24"/>
      <c r="Q375" s="25"/>
      <c r="R375" s="25"/>
      <c r="S375" s="25"/>
      <c r="T375" s="25"/>
    </row>
    <row r="376" spans="1:20" s="4" customFormat="1" ht="15" customHeight="1">
      <c r="A376" s="22"/>
      <c r="D376" s="23"/>
      <c r="E376" s="27"/>
      <c r="F376" s="24"/>
      <c r="G376" s="24"/>
      <c r="H376" s="24"/>
      <c r="I376" s="25"/>
      <c r="J376" s="25"/>
      <c r="K376" s="25"/>
      <c r="L376" s="25"/>
      <c r="M376" s="25"/>
      <c r="N376" s="24"/>
      <c r="O376" s="24"/>
      <c r="P376" s="24"/>
      <c r="Q376" s="25"/>
      <c r="R376" s="25"/>
      <c r="S376" s="25"/>
      <c r="T376" s="25"/>
    </row>
    <row r="377" spans="1:20" s="4" customFormat="1" ht="15" customHeight="1">
      <c r="A377" s="22"/>
      <c r="D377" s="23"/>
      <c r="E377" s="27"/>
      <c r="F377" s="24"/>
      <c r="G377" s="24"/>
      <c r="H377" s="24"/>
      <c r="I377" s="25"/>
      <c r="J377" s="25"/>
      <c r="K377" s="25"/>
      <c r="L377" s="25"/>
      <c r="M377" s="25"/>
      <c r="N377" s="24"/>
      <c r="O377" s="24"/>
      <c r="P377" s="24"/>
      <c r="Q377" s="25"/>
      <c r="R377" s="25"/>
      <c r="S377" s="25"/>
      <c r="T377" s="25"/>
    </row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</sheetData>
  <sheetProtection/>
  <autoFilter ref="A1:L877"/>
  <mergeCells count="12">
    <mergeCell ref="V2:V4"/>
    <mergeCell ref="W2:W4"/>
    <mergeCell ref="G3:I3"/>
    <mergeCell ref="J3:L3"/>
    <mergeCell ref="O3:Q3"/>
    <mergeCell ref="R3:T3"/>
    <mergeCell ref="A2:A4"/>
    <mergeCell ref="B2:B4"/>
    <mergeCell ref="C2:D4"/>
    <mergeCell ref="F2:L2"/>
    <mergeCell ref="N2:T2"/>
    <mergeCell ref="U2:U4"/>
  </mergeCells>
  <printOptions horizontalCentered="1"/>
  <pageMargins left="0.1968503937007874" right="0.1968503937007874" top="0.5905511811023623" bottom="0.1968503937007874" header="0.31496062992125984" footer="0.5118110236220472"/>
  <pageSetup horizontalDpi="600" verticalDpi="600" orientation="landscape" paperSize="9" scale="51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2014-06-30T02:33:16Z</cp:lastPrinted>
  <dcterms:created xsi:type="dcterms:W3CDTF">2006-12-11T05:48:40Z</dcterms:created>
  <dcterms:modified xsi:type="dcterms:W3CDTF">2014-07-28T01:56:01Z</dcterms:modified>
  <cp:category/>
  <cp:version/>
  <cp:contentType/>
  <cp:contentStatus/>
</cp:coreProperties>
</file>