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Dstfs02\01170_市町村課$\01_所属全体フォルダ\5財政班\07fy\038_財政状況資料集\R6決算\04_市町村↔県\46 一宮町△\"/>
    </mc:Choice>
  </mc:AlternateContent>
  <xr:revisionPtr revIDLastSave="0" documentId="13_ncr:1_{D115FB7C-70BA-4A3E-B215-3AD2BDDB9F19}"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AM35" i="10"/>
  <c r="C35" i="10"/>
  <c r="CO34" i="10"/>
  <c r="BW34" i="10"/>
  <c r="BW35" i="10" s="1"/>
  <c r="BW36" i="10" s="1"/>
  <c r="BW37" i="10" s="1"/>
  <c r="BW38" i="10" s="1"/>
  <c r="BW39" i="10" s="1"/>
  <c r="BW40" i="10" s="1"/>
  <c r="BW41" i="10" s="1"/>
  <c r="BW42" i="10" s="1"/>
  <c r="BW43" i="10" s="1"/>
  <c r="BE34" i="10"/>
  <c r="U34" i="10"/>
  <c r="U35" i="10" s="1"/>
  <c r="C34" i="10"/>
  <c r="AM34" i="10" l="1"/>
  <c r="U36"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<sst xmlns="http://schemas.openxmlformats.org/spreadsheetml/2006/main" count="1112" uniqueCount="559">
  <si>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</si>
  <si>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</si>
  <si>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</si>
  <si>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</si>
  <si>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</si>
  <si>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</si>
  <si>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</si>
  <si>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</si>
  <si>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</si>
  <si>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</si>
  <si>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</si>
  <si>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</si>
  <si>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</si>
  <si>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</si>
  <si>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</si>
  <si>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</si>
  <si>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</si>
  <si>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</si>
  <si>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</si>
  <si>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</si>
  <si>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</si>
  <si>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</si>
  <si>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</si>
  <si>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</si>
  <si>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</si>
  <si>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</si>
  <si>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</si>
  <si>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</si>
  <si>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</si>
  <si>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</si>
  <si>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</si>
  <si>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</si>
  <si>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</si>
  <si>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</si>
  <si>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</si>
  <si>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</si>
  <si>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</si>
  <si>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</si>
  <si>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</si>
  <si>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</si>
  <si>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</si>
  <si>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</si>
  <si>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</si>
  <si>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</si>
  <si>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</si>
  <si>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</si>
  <si>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</si>
  <si>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</si>
  <si>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</si>
  <si>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</si>
  <si>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</si>
  <si>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</si>
  <si>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</si>
  <si>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</si>
  <si>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</si>
  <si>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</si>
  <si>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</si>
  <si>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</si>
  <si>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</si>
  <si>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</si>
  <si>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</si>
  <si>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</si>
  <si>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</si>
  <si>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</si>
  <si>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</si>
  <si>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</si>
  <si>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</si>
  <si>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</si>
  <si>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</si>
  <si>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</si>
  <si>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</si>
  <si>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</si>
  <si>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</si>
  <si>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</si>
  <si>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</si>
  <si>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</si>
  <si>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</si>
  <si>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</si>
  <si>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</si>
  <si>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千葉県</t>
    <phoneticPr fontId="5"/>
  </si>
  <si>
    <t>市町村類型</t>
    <phoneticPr fontId="5"/>
  </si>
  <si>
    <t>Ⅲ－２</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</si>
  <si>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</si>
  <si>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</si>
  <si>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</si>
  <si>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</si>
  <si>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</si>
  <si>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</si>
  <si>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</si>
  <si>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</si>
  <si>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</si>
  <si>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</si>
  <si>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</si>
  <si>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</si>
  <si>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一宮町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</si>
  <si>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</si>
  <si>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</si>
  <si>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</si>
  <si>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</si>
  <si>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</si>
  <si>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</si>
  <si>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</si>
  <si>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</si>
  <si>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</si>
  <si>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</si>
  <si>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</si>
  <si>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</si>
  <si>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</si>
  <si>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</si>
  <si>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</si>
  <si>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</si>
  <si>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</si>
  <si>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</si>
  <si>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</si>
  <si>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</si>
  <si>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</si>
  <si>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</si>
  <si>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</si>
  <si>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</si>
  <si>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</si>
  <si>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</si>
  <si>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</si>
  <si>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</si>
  <si>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</si>
  <si>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</si>
  <si>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</si>
  <si>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</si>
  <si>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</si>
  <si>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</si>
  <si>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</si>
  <si>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</si>
  <si>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</si>
  <si>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</si>
  <si>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</si>
  <si>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</si>
  <si>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</si>
  <si>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</si>
  <si>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</si>
  <si>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</si>
  <si>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</si>
  <si>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</si>
  <si>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</si>
  <si>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25"/>
  </si>
  <si>
    <t>うち日本人(％)</t>
    <phoneticPr fontId="5"/>
  </si>
  <si>
    <t>-0.4</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</si>
  <si>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</si>
  <si>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</si>
  <si>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</si>
  <si>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</si>
  <si>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</si>
  <si>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</si>
  <si>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</si>
  <si>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</si>
  <si>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</si>
  <si>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</si>
  <si>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</si>
  <si>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</si>
  <si>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</si>
  <si>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</si>
  <si>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</si>
  <si>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</si>
  <si>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</si>
  <si>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</si>
  <si>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</si>
  <si>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</si>
  <si>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</si>
  <si>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</si>
  <si>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</si>
  <si>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</si>
  <si>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</si>
  <si>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</si>
  <si>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</si>
  <si>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</si>
  <si>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</si>
  <si>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</si>
  <si>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</si>
  <si>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</si>
  <si>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</si>
  <si>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</si>
  <si>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</si>
  <si>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</si>
  <si>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</si>
  <si>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</si>
  <si>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</si>
  <si>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</si>
  <si>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</si>
  <si>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</si>
  <si>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</si>
  <si>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</si>
  <si>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</si>
  <si>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</si>
  <si>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</si>
  <si>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</si>
  <si>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</si>
  <si>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</si>
  <si>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</si>
  <si>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</si>
  <si>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</si>
  <si>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</si>
  <si>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</si>
  <si>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</si>
  <si>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</si>
  <si>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</si>
  <si>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千葉県一宮町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</si>
  <si>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</si>
  <si>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</si>
  <si>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</si>
  <si>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</si>
  <si>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</si>
  <si>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</si>
  <si>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</si>
  <si>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</si>
  <si>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</si>
  <si>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</si>
  <si>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</si>
  <si>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</si>
  <si>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</si>
  <si>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</si>
  <si>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</si>
  <si>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</si>
  <si>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</si>
  <si>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</si>
  <si>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</si>
  <si>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</si>
  <si>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</si>
  <si>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</si>
  <si>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</si>
  <si>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</si>
  <si>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</si>
  <si>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</si>
  <si>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</si>
  <si>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</si>
  <si>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</si>
  <si>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</si>
  <si>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</si>
  <si>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</si>
  <si>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</si>
  <si>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</si>
  <si>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</si>
  <si>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</si>
  <si>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</si>
  <si>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</si>
  <si>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</si>
  <si>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</si>
  <si>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</si>
  <si>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</si>
  <si>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</si>
  <si>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</si>
  <si>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</si>
  <si>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</si>
  <si>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</si>
  <si>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</si>
  <si>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</si>
  <si>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</si>
  <si>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</si>
  <si>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</si>
  <si>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</si>
  <si>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</si>
  <si>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</si>
  <si>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</si>
  <si>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</si>
  <si>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</si>
  <si>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</si>
  <si>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</si>
  <si>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</si>
  <si>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</si>
  <si>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</si>
  <si>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</si>
  <si>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</si>
  <si>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</si>
  <si>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</si>
  <si>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</si>
  <si>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</si>
  <si>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</si>
  <si>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</si>
  <si>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</si>
  <si>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</si>
  <si>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</si>
  <si>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</si>
  <si>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</si>
  <si>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</si>
  <si>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</si>
  <si>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</si>
  <si>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</si>
  <si>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</si>
  <si>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</si>
  <si>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</si>
  <si>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</si>
  <si>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</si>
  <si>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</si>
  <si>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</si>
  <si>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</si>
  <si>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</si>
  <si>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</si>
  <si>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</si>
  <si>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</si>
  <si>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</si>
  <si>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</si>
  <si>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</si>
  <si>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</si>
  <si>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</si>
  <si>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</si>
  <si>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</si>
  <si>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</si>
  <si>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</si>
  <si>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</si>
  <si>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</si>
  <si>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</si>
  <si>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</si>
  <si>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</si>
  <si>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</si>
  <si>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</si>
  <si>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</si>
  <si>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</si>
  <si>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</si>
  <si>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</si>
  <si>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</si>
  <si>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</si>
  <si>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</si>
  <si>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</si>
  <si>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</si>
  <si>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</si>
  <si>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</si>
  <si>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</si>
  <si>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</si>
  <si>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</si>
  <si>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</si>
  <si>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下水道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</si>
  <si>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</si>
  <si>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</si>
  <si>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</si>
  <si>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</si>
  <si>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</si>
  <si>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</si>
  <si>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</si>
  <si>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</si>
  <si>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</si>
  <si>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</si>
  <si>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</si>
  <si>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</si>
  <si>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</si>
  <si>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</si>
  <si>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</si>
  <si>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</si>
  <si>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</si>
  <si>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</si>
  <si>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</si>
  <si>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</si>
  <si>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</si>
  <si>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</si>
  <si>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</si>
  <si>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</si>
  <si>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</si>
  <si>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</si>
  <si>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千葉県一宮町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</si>
  <si>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</si>
  <si>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</si>
  <si>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</si>
  <si>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</si>
  <si>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</si>
  <si>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</si>
  <si>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</si>
  <si>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</si>
  <si>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</si>
  <si>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</si>
  <si>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</si>
  <si>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</si>
  <si>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</si>
  <si>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</si>
  <si>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</si>
  <si>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</si>
  <si>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</si>
  <si>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</si>
  <si>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</si>
  <si>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</si>
  <si>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</si>
  <si>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</si>
  <si>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</si>
  <si>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</si>
  <si>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</si>
  <si>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</si>
  <si>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</si>
  <si>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</si>
  <si>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</si>
  <si>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</si>
  <si>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</si>
  <si>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</si>
  <si>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</si>
  <si>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</si>
  <si>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介護保険特別会計</t>
    <phoneticPr fontId="5"/>
  </si>
  <si>
    <t>後期高齢者医療特別会計</t>
    <phoneticPr fontId="5"/>
  </si>
  <si>
    <t>農業集落排水事業会計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</si>
  <si>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</si>
  <si>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</si>
  <si>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</si>
  <si>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</si>
  <si>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</si>
  <si>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</si>
  <si>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</si>
  <si>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</si>
  <si>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</si>
  <si>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</si>
  <si>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</si>
  <si>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</si>
  <si>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</si>
  <si>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</si>
  <si>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</si>
  <si>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</si>
  <si>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</si>
  <si>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</si>
  <si>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</si>
  <si>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</si>
  <si>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</si>
  <si>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</si>
  <si>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</si>
  <si>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</si>
  <si>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</si>
  <si>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</si>
  <si>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</si>
  <si>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</si>
  <si>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</si>
  <si>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</si>
  <si>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</si>
  <si>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</si>
  <si>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</si>
  <si>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</si>
  <si>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</si>
  <si>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</si>
  <si>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</si>
  <si>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</si>
  <si>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</si>
  <si>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</si>
  <si>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</si>
  <si>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</si>
  <si>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</si>
  <si>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</si>
  <si>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</si>
  <si>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</si>
  <si>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</si>
  <si>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</si>
  <si>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</si>
  <si>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</si>
  <si>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</si>
  <si>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</si>
  <si>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</si>
  <si>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</si>
  <si>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</si>
  <si>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</si>
  <si>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</si>
  <si>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</si>
  <si>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</si>
  <si>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</si>
  <si>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</si>
  <si>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</si>
  <si>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</si>
  <si>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</si>
  <si>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</si>
  <si>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</si>
  <si>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</si>
  <si>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</si>
  <si>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</si>
  <si>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</si>
  <si>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</si>
  <si>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</si>
  <si>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</si>
  <si>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</si>
  <si>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</si>
  <si>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</si>
  <si>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</si>
  <si>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</si>
  <si>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</si>
  <si>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</si>
  <si>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</si>
  <si>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</si>
  <si>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</si>
  <si>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</si>
  <si>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</si>
  <si>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</si>
  <si>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</si>
  <si>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</si>
  <si>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</si>
  <si>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</si>
  <si>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</si>
  <si>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</si>
  <si>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</si>
  <si>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</si>
  <si>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</si>
  <si>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</si>
  <si>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</si>
  <si>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</si>
  <si>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</si>
  <si>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</si>
  <si>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</si>
  <si>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</si>
  <si>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</si>
  <si>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</si>
  <si>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</si>
  <si>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</si>
  <si>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</si>
  <si>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</si>
  <si>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</si>
  <si>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</si>
  <si>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</si>
  <si>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</si>
  <si>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</si>
  <si>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</si>
  <si>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</si>
  <si>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</si>
  <si>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</si>
  <si>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</si>
  <si>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</si>
  <si>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</si>
  <si>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</si>
  <si>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</si>
  <si>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</si>
  <si>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</si>
  <si>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</si>
  <si>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</si>
  <si>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</si>
  <si>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</si>
  <si>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</si>
  <si>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</si>
  <si>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</si>
  <si>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</si>
  <si>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</si>
  <si>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</si>
  <si>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</si>
  <si>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</si>
  <si>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一般会計</t>
  </si>
  <si>
    <t>国民健康保険事業特別会計</t>
  </si>
  <si>
    <t>農業集落排水事業会計</t>
  </si>
  <si>
    <t>介護保険特別会計</t>
  </si>
  <si>
    <t>後期高齢者医療特別会計</t>
  </si>
  <si>
    <t>その他会計（赤字）</t>
  </si>
  <si>
    <t>その他会計（黒字）</t>
  </si>
  <si>
    <t>R02</t>
    <phoneticPr fontId="5"/>
  </si>
  <si>
    <t>R03</t>
    <phoneticPr fontId="5"/>
  </si>
  <si>
    <t>R04</t>
    <phoneticPr fontId="5"/>
  </si>
  <si>
    <t>R05</t>
    <phoneticPr fontId="5"/>
  </si>
  <si>
    <t>R06</t>
    <phoneticPr fontId="5"/>
  </si>
  <si>
    <t>-</t>
    <phoneticPr fontId="2"/>
  </si>
  <si>
    <t>千葉県市町村総合事務組合（一般会計）</t>
    <rPh sb="0" eb="3">
      <t>チバケン</t>
    </rPh>
    <rPh sb="3" eb="6">
      <t>シチョウソン</t>
    </rPh>
    <rPh sb="6" eb="8">
      <t>ソウゴウ</t>
    </rPh>
    <rPh sb="8" eb="10">
      <t>ジム</t>
    </rPh>
    <rPh sb="10" eb="12">
      <t>クミアイ</t>
    </rPh>
    <rPh sb="13" eb="15">
      <t>イッパン</t>
    </rPh>
    <rPh sb="15" eb="17">
      <t>カイケイ</t>
    </rPh>
    <phoneticPr fontId="2"/>
  </si>
  <si>
    <t>千葉県市町村総合事務組合（千葉県自治会館管理運営特別会計）</t>
    <rPh sb="0" eb="3">
      <t>チバケン</t>
    </rPh>
    <rPh sb="3" eb="6">
      <t>シチョウソン</t>
    </rPh>
    <rPh sb="6" eb="8">
      <t>ソウゴウ</t>
    </rPh>
    <rPh sb="8" eb="10">
      <t>ジム</t>
    </rPh>
    <rPh sb="10" eb="12">
      <t>クミアイ</t>
    </rPh>
    <rPh sb="13" eb="16">
      <t>チバケン</t>
    </rPh>
    <rPh sb="16" eb="18">
      <t>ジチ</t>
    </rPh>
    <rPh sb="18" eb="20">
      <t>カイカン</t>
    </rPh>
    <rPh sb="20" eb="22">
      <t>カンリ</t>
    </rPh>
    <rPh sb="22" eb="24">
      <t>ウンエイ</t>
    </rPh>
    <rPh sb="24" eb="26">
      <t>トクベツ</t>
    </rPh>
    <rPh sb="26" eb="28">
      <t>カイケイ</t>
    </rPh>
    <phoneticPr fontId="2"/>
  </si>
  <si>
    <t>千葉県市町村総合事務組合（千葉県自治研修センター特別会計）</t>
    <rPh sb="0" eb="3">
      <t>チバケン</t>
    </rPh>
    <rPh sb="3" eb="6">
      <t>シチョウソン</t>
    </rPh>
    <rPh sb="6" eb="8">
      <t>ソウゴウ</t>
    </rPh>
    <rPh sb="8" eb="10">
      <t>ジム</t>
    </rPh>
    <rPh sb="10" eb="12">
      <t>クミアイ</t>
    </rPh>
    <rPh sb="13" eb="16">
      <t>チバケン</t>
    </rPh>
    <rPh sb="16" eb="18">
      <t>ジチ</t>
    </rPh>
    <rPh sb="18" eb="20">
      <t>ケンシュウ</t>
    </rPh>
    <rPh sb="24" eb="26">
      <t>トクベツ</t>
    </rPh>
    <rPh sb="26" eb="28">
      <t>カイケイ</t>
    </rPh>
    <phoneticPr fontId="2"/>
  </si>
  <si>
    <t>千葉県市町村総合事務組合（千葉県市町村交通災害共済特別会計）</t>
    <rPh sb="0" eb="3">
      <t>チバケン</t>
    </rPh>
    <rPh sb="3" eb="6">
      <t>シチョウソン</t>
    </rPh>
    <rPh sb="6" eb="8">
      <t>ソウゴウ</t>
    </rPh>
    <rPh sb="8" eb="10">
      <t>ジム</t>
    </rPh>
    <rPh sb="10" eb="12">
      <t>クミアイ</t>
    </rPh>
    <rPh sb="13" eb="16">
      <t>チバケン</t>
    </rPh>
    <rPh sb="16" eb="19">
      <t>シチョウソン</t>
    </rPh>
    <rPh sb="19" eb="21">
      <t>コウツウ</t>
    </rPh>
    <rPh sb="21" eb="23">
      <t>サイガイ</t>
    </rPh>
    <rPh sb="23" eb="25">
      <t>キョウサイ</t>
    </rPh>
    <rPh sb="25" eb="27">
      <t>トクベツ</t>
    </rPh>
    <rPh sb="27" eb="29">
      <t>カイケイ</t>
    </rPh>
    <phoneticPr fontId="2"/>
  </si>
  <si>
    <t>千葉県後期高齢者医療広域連合（一般会計）</t>
    <rPh sb="0" eb="3">
      <t>チバケン</t>
    </rPh>
    <rPh sb="3" eb="5">
      <t>コウキ</t>
    </rPh>
    <rPh sb="5" eb="8">
      <t>コウレイシャ</t>
    </rPh>
    <rPh sb="8" eb="10">
      <t>イリョウ</t>
    </rPh>
    <rPh sb="10" eb="12">
      <t>コウイキ</t>
    </rPh>
    <rPh sb="12" eb="14">
      <t>レンゴウ</t>
    </rPh>
    <rPh sb="15" eb="17">
      <t>イッパン</t>
    </rPh>
    <rPh sb="17" eb="19">
      <t>カイケイ</t>
    </rPh>
    <phoneticPr fontId="2"/>
  </si>
  <si>
    <t>千葉県後期高齢者医療広域連合（後期高齢者医療特別会計）</t>
    <rPh sb="0" eb="3">
      <t>チバケン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</si>
  <si>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長生郡市広域市町村圏組合（一般会計）</t>
    <rPh sb="0" eb="2">
      <t>チョウセイ</t>
    </rPh>
    <rPh sb="2" eb="4">
      <t>グンシ</t>
    </rPh>
    <rPh sb="4" eb="6">
      <t>コウイキ</t>
    </rPh>
    <rPh sb="6" eb="9">
      <t>シチョウソン</t>
    </rPh>
    <rPh sb="9" eb="10">
      <t>ケン</t>
    </rPh>
    <rPh sb="10" eb="12">
      <t>クミアイ</t>
    </rPh>
    <rPh sb="13" eb="15">
      <t>イッパン</t>
    </rPh>
    <rPh sb="15" eb="17">
      <t>カイケイ</t>
    </rPh>
    <phoneticPr fontId="2"/>
  </si>
  <si>
    <t>長生郡市広域市町村圏組合（水道事業会計）</t>
    <rPh sb="0" eb="2">
      <t>チョウセイ</t>
    </rPh>
    <rPh sb="2" eb="4">
      <t>グンシ</t>
    </rPh>
    <rPh sb="4" eb="6">
      <t>コウイキ</t>
    </rPh>
    <rPh sb="6" eb="9">
      <t>シチョウソン</t>
    </rPh>
    <rPh sb="9" eb="10">
      <t>ケン</t>
    </rPh>
    <rPh sb="10" eb="12">
      <t>クミアイ</t>
    </rPh>
    <rPh sb="13" eb="15">
      <t>スイドウ</t>
    </rPh>
    <rPh sb="15" eb="17">
      <t>ジギョウ</t>
    </rPh>
    <rPh sb="17" eb="19">
      <t>カイケイ</t>
    </rPh>
    <phoneticPr fontId="2"/>
  </si>
  <si>
    <t>長生郡市広域市町村圏組合（病院事業会計）</t>
    <rPh sb="0" eb="2">
      <t>チョウセイ</t>
    </rPh>
    <rPh sb="2" eb="4">
      <t>グンシ</t>
    </rPh>
    <rPh sb="4" eb="6">
      <t>コウイキ</t>
    </rPh>
    <rPh sb="6" eb="9">
      <t>シチョウソン</t>
    </rPh>
    <rPh sb="9" eb="10">
      <t>ケン</t>
    </rPh>
    <rPh sb="10" eb="12">
      <t>クミアイ</t>
    </rPh>
    <rPh sb="13" eb="15">
      <t>ビョウイン</t>
    </rPh>
    <rPh sb="15" eb="17">
      <t>ジギョウ</t>
    </rPh>
    <rPh sb="17" eb="19">
      <t>カイケイ</t>
    </rPh>
    <phoneticPr fontId="2"/>
  </si>
  <si>
    <t>九十九里地域水道企業団（水道用水供給事業会計）</t>
    <rPh sb="0" eb="4">
      <t>クジュウクリ</t>
    </rPh>
    <rPh sb="4" eb="6">
      <t>チイキ</t>
    </rPh>
    <rPh sb="6" eb="8">
      <t>スイドウ</t>
    </rPh>
    <rPh sb="8" eb="10">
      <t>キギョウ</t>
    </rPh>
    <rPh sb="10" eb="11">
      <t>ダン</t>
    </rPh>
    <rPh sb="12" eb="14">
      <t>スイドウ</t>
    </rPh>
    <rPh sb="14" eb="16">
      <t>ヨウスイ</t>
    </rPh>
    <rPh sb="16" eb="18">
      <t>キョウキュウ</t>
    </rPh>
    <rPh sb="18" eb="20">
      <t>ジギョウ</t>
    </rPh>
    <rPh sb="20" eb="22">
      <t>カイケイ</t>
    </rPh>
    <phoneticPr fontId="2"/>
  </si>
  <si>
    <t>一宮聖苑（一般会計）</t>
    <rPh sb="0" eb="2">
      <t>イチノミヤ</t>
    </rPh>
    <rPh sb="2" eb="4">
      <t>セイエン</t>
    </rPh>
    <rPh sb="5" eb="7">
      <t>イッパン</t>
    </rPh>
    <rPh sb="7" eb="9">
      <t>カイケイ</t>
    </rPh>
    <phoneticPr fontId="2"/>
  </si>
  <si>
    <t>ふるさと応援基金</t>
    <rPh sb="4" eb="8">
      <t>オウエンキキン</t>
    </rPh>
    <phoneticPr fontId="5"/>
  </si>
  <si>
    <t>公共施設整備基金</t>
    <rPh sb="0" eb="8">
      <t>コウキョウシセツセイビキキン</t>
    </rPh>
    <phoneticPr fontId="5"/>
  </si>
  <si>
    <t>上総一ノ宮駅周辺環境整備基金</t>
    <rPh sb="0" eb="3">
      <t>カズサイチ</t>
    </rPh>
    <rPh sb="4" eb="14">
      <t>ミヤエキシュウヘンカンキョウセイビキキン</t>
    </rPh>
    <phoneticPr fontId="38"/>
  </si>
  <si>
    <t>魅力ある海岸づくり基金</t>
    <rPh sb="0" eb="2">
      <t>ミリョク</t>
    </rPh>
    <rPh sb="4" eb="6">
      <t>カイガン</t>
    </rPh>
    <rPh sb="9" eb="11">
      <t>キキン</t>
    </rPh>
    <phoneticPr fontId="5"/>
  </si>
  <si>
    <t>保育所整備基金</t>
    <rPh sb="0" eb="7">
      <t>ホイクショセイビキキン</t>
    </rPh>
    <phoneticPr fontId="5"/>
  </si>
  <si>
    <t>法適用企業</t>
    <rPh sb="0" eb="1">
      <t>ホウ</t>
    </rPh>
    <rPh sb="1" eb="3">
      <t>テキヨウ</t>
    </rPh>
    <rPh sb="3" eb="5">
      <t>キギョウ</t>
    </rPh>
    <phoneticPr fontId="2"/>
  </si>
  <si>
    <t>長生郡市広域市町村圏組合（特別会計）</t>
    <rPh sb="0" eb="4">
      <t>チョウセイグンシ</t>
    </rPh>
    <rPh sb="4" eb="12">
      <t>コウイキシチョウソンケンクミアイ</t>
    </rPh>
    <rPh sb="13" eb="15">
      <t>トクベツ</t>
    </rPh>
    <rPh sb="15" eb="17">
      <t>カイケイ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</si>
</sst>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117234</c:v>
                </c:pt>
                <c:pt idx="1">
                  <c:v>97758</c:v>
                </c:pt>
                <c:pt idx="2">
                  <c:v>91338</c:v>
                </c:pt>
                <c:pt idx="3">
                  <c:v>103975</c:v>
                </c:pt>
                <c:pt idx="4">
                  <c:v>112678</c:v>
                </c:pt>
              </c:numCache>
            </c:numRef>
          </c:val>
          <c:smooth val="0"/>
          <c:extLst>
            <c:ext xmlns:c16="http://schemas.microsoft.com/office/drawing/2014/chart" uri="{C3380CC4-5D6E-409C-BE32-E72D297353CC}">
              <c16:uniqueId val="{00000000-DE8A-419C-8107-9D267529AD3C}"/>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53375</c:v>
                </c:pt>
                <c:pt idx="1">
                  <c:v>47440</c:v>
                </c:pt>
                <c:pt idx="2">
                  <c:v>30260</c:v>
                </c:pt>
                <c:pt idx="3">
                  <c:v>32887</c:v>
                </c:pt>
                <c:pt idx="4">
                  <c:v>44467</c:v>
                </c:pt>
              </c:numCache>
            </c:numRef>
          </c:val>
          <c:smooth val="0"/>
          <c:extLst>
            <c:ext xmlns:c16="http://schemas.microsoft.com/office/drawing/2014/chart" uri="{C3380CC4-5D6E-409C-BE32-E72D297353CC}">
              <c16:uniqueId val="{00000001-DE8A-419C-8107-9D267529AD3C}"/>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9.85</c:v>
                </c:pt>
                <c:pt idx="1">
                  <c:v>7.08</c:v>
                </c:pt>
                <c:pt idx="2">
                  <c:v>3.94</c:v>
                </c:pt>
                <c:pt idx="3">
                  <c:v>4.4000000000000004</c:v>
                </c:pt>
                <c:pt idx="4">
                  <c:v>4.67</c:v>
                </c:pt>
              </c:numCache>
            </c:numRef>
          </c:val>
          <c:extLst>
            <c:ext xmlns:c16="http://schemas.microsoft.com/office/drawing/2014/chart" uri="{C3380CC4-5D6E-409C-BE32-E72D297353CC}">
              <c16:uniqueId val="{00000000-5BE1-4867-8ACF-2705FAD65AA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27.63</c:v>
                </c:pt>
                <c:pt idx="1">
                  <c:v>37.130000000000003</c:v>
                </c:pt>
                <c:pt idx="2">
                  <c:v>41.77</c:v>
                </c:pt>
                <c:pt idx="3">
                  <c:v>43.12</c:v>
                </c:pt>
                <c:pt idx="4">
                  <c:v>44.44</c:v>
                </c:pt>
              </c:numCache>
            </c:numRef>
          </c:val>
          <c:extLst>
            <c:ext xmlns:c16="http://schemas.microsoft.com/office/drawing/2014/chart" uri="{C3380CC4-5D6E-409C-BE32-E72D297353CC}">
              <c16:uniqueId val="{00000001-5BE1-4867-8ACF-2705FAD65AA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1.29</c:v>
                </c:pt>
                <c:pt idx="1">
                  <c:v>9.49</c:v>
                </c:pt>
                <c:pt idx="2">
                  <c:v>0.61</c:v>
                </c:pt>
                <c:pt idx="3">
                  <c:v>2.74</c:v>
                </c:pt>
                <c:pt idx="4">
                  <c:v>3.05</c:v>
                </c:pt>
              </c:numCache>
            </c:numRef>
          </c:val>
          <c:smooth val="0"/>
          <c:extLst>
            <c:ext xmlns:c16="http://schemas.microsoft.com/office/drawing/2014/chart" uri="{C3380CC4-5D6E-409C-BE32-E72D297353CC}">
              <c16:uniqueId val="{00000002-5BE1-4867-8ACF-2705FAD65AA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0.23</c:v>
                </c:pt>
                <c:pt idx="2">
                  <c:v>#N/A</c:v>
                </c:pt>
                <c:pt idx="3">
                  <c:v>0.05</c:v>
                </c:pt>
                <c:pt idx="4">
                  <c:v>#N/A</c:v>
                </c:pt>
                <c:pt idx="5">
                  <c:v>0.44</c:v>
                </c:pt>
                <c:pt idx="6">
                  <c:v>0</c:v>
                </c:pt>
                <c:pt idx="7">
                  <c:v>0</c:v>
                </c:pt>
                <c:pt idx="8">
                  <c:v>0</c:v>
                </c:pt>
                <c:pt idx="9">
                  <c:v>0</c:v>
                </c:pt>
              </c:numCache>
            </c:numRef>
          </c:val>
          <c:extLst>
            <c:ext xmlns:c16="http://schemas.microsoft.com/office/drawing/2014/chart" uri="{C3380CC4-5D6E-409C-BE32-E72D297353CC}">
              <c16:uniqueId val="{00000000-A196-4F0F-BD1C-BEAF534D8C8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196-4F0F-BD1C-BEAF534D8C8F}"/>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196-4F0F-BD1C-BEAF534D8C8F}"/>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A196-4F0F-BD1C-BEAF534D8C8F}"/>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A196-4F0F-BD1C-BEAF534D8C8F}"/>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0.03</c:v>
                </c:pt>
              </c:numCache>
            </c:numRef>
          </c:val>
          <c:extLst>
            <c:ext xmlns:c16="http://schemas.microsoft.com/office/drawing/2014/chart" uri="{C3380CC4-5D6E-409C-BE32-E72D297353CC}">
              <c16:uniqueId val="{00000005-A196-4F0F-BD1C-BEAF534D8C8F}"/>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1.29</c:v>
                </c:pt>
                <c:pt idx="2">
                  <c:v>#N/A</c:v>
                </c:pt>
                <c:pt idx="3">
                  <c:v>0.53</c:v>
                </c:pt>
                <c:pt idx="4">
                  <c:v>#N/A</c:v>
                </c:pt>
                <c:pt idx="5">
                  <c:v>1.04</c:v>
                </c:pt>
                <c:pt idx="6">
                  <c:v>#N/A</c:v>
                </c:pt>
                <c:pt idx="7">
                  <c:v>0.98</c:v>
                </c:pt>
                <c:pt idx="8">
                  <c:v>#N/A</c:v>
                </c:pt>
                <c:pt idx="9">
                  <c:v>0.65</c:v>
                </c:pt>
              </c:numCache>
            </c:numRef>
          </c:val>
          <c:extLst>
            <c:ext xmlns:c16="http://schemas.microsoft.com/office/drawing/2014/chart" uri="{C3380CC4-5D6E-409C-BE32-E72D297353CC}">
              <c16:uniqueId val="{00000006-A196-4F0F-BD1C-BEAF534D8C8F}"/>
            </c:ext>
          </c:extLst>
        </c:ser>
        <c:ser>
          <c:idx val="7"/>
          <c:order val="7"/>
          <c:tx>
            <c:strRef>
              <c:f>データシート!$A$34</c:f>
              <c:strCache>
                <c:ptCount val="1"/>
                <c:pt idx="0">
                  <c:v>農業集落排水事業会計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0.77</c:v>
                </c:pt>
                <c:pt idx="8">
                  <c:v>#N/A</c:v>
                </c:pt>
                <c:pt idx="9">
                  <c:v>1.1599999999999999</c:v>
                </c:pt>
              </c:numCache>
            </c:numRef>
          </c:val>
          <c:extLst>
            <c:ext xmlns:c16="http://schemas.microsoft.com/office/drawing/2014/chart" uri="{C3380CC4-5D6E-409C-BE32-E72D297353CC}">
              <c16:uniqueId val="{00000007-A196-4F0F-BD1C-BEAF534D8C8F}"/>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2.69</c:v>
                </c:pt>
                <c:pt idx="2">
                  <c:v>#N/A</c:v>
                </c:pt>
                <c:pt idx="3">
                  <c:v>2.67</c:v>
                </c:pt>
                <c:pt idx="4">
                  <c:v>#N/A</c:v>
                </c:pt>
                <c:pt idx="5">
                  <c:v>3.17</c:v>
                </c:pt>
                <c:pt idx="6">
                  <c:v>#N/A</c:v>
                </c:pt>
                <c:pt idx="7">
                  <c:v>2.41</c:v>
                </c:pt>
                <c:pt idx="8">
                  <c:v>#N/A</c:v>
                </c:pt>
                <c:pt idx="9">
                  <c:v>1.93</c:v>
                </c:pt>
              </c:numCache>
            </c:numRef>
          </c:val>
          <c:extLst>
            <c:ext xmlns:c16="http://schemas.microsoft.com/office/drawing/2014/chart" uri="{C3380CC4-5D6E-409C-BE32-E72D297353CC}">
              <c16:uniqueId val="{00000008-A196-4F0F-BD1C-BEAF534D8C8F}"/>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9.84</c:v>
                </c:pt>
                <c:pt idx="2">
                  <c:v>#N/A</c:v>
                </c:pt>
                <c:pt idx="3">
                  <c:v>7.61</c:v>
                </c:pt>
                <c:pt idx="4">
                  <c:v>#N/A</c:v>
                </c:pt>
                <c:pt idx="5">
                  <c:v>3.94</c:v>
                </c:pt>
                <c:pt idx="6">
                  <c:v>#N/A</c:v>
                </c:pt>
                <c:pt idx="7">
                  <c:v>4.3899999999999997</c:v>
                </c:pt>
                <c:pt idx="8">
                  <c:v>#N/A</c:v>
                </c:pt>
                <c:pt idx="9">
                  <c:v>4.67</c:v>
                </c:pt>
              </c:numCache>
            </c:numRef>
          </c:val>
          <c:extLst>
            <c:ext xmlns:c16="http://schemas.microsoft.com/office/drawing/2014/chart" uri="{C3380CC4-5D6E-409C-BE32-E72D297353CC}">
              <c16:uniqueId val="{00000009-A196-4F0F-BD1C-BEAF534D8C8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278</c:v>
                </c:pt>
                <c:pt idx="5">
                  <c:v>277</c:v>
                </c:pt>
                <c:pt idx="8">
                  <c:v>274</c:v>
                </c:pt>
                <c:pt idx="11">
                  <c:v>268</c:v>
                </c:pt>
                <c:pt idx="14">
                  <c:v>256</c:v>
                </c:pt>
              </c:numCache>
            </c:numRef>
          </c:val>
          <c:extLst>
            <c:ext xmlns:c16="http://schemas.microsoft.com/office/drawing/2014/chart" uri="{C3380CC4-5D6E-409C-BE32-E72D297353CC}">
              <c16:uniqueId val="{00000000-8906-4D7A-A398-72D85D9BF5A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906-4D7A-A398-72D85D9BF5A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59</c:v>
                </c:pt>
                <c:pt idx="3">
                  <c:v>35</c:v>
                </c:pt>
                <c:pt idx="6">
                  <c:v>13</c:v>
                </c:pt>
                <c:pt idx="9">
                  <c:v>13</c:v>
                </c:pt>
                <c:pt idx="12">
                  <c:v>13</c:v>
                </c:pt>
              </c:numCache>
            </c:numRef>
          </c:val>
          <c:extLst>
            <c:ext xmlns:c16="http://schemas.microsoft.com/office/drawing/2014/chart" uri="{C3380CC4-5D6E-409C-BE32-E72D297353CC}">
              <c16:uniqueId val="{00000002-8906-4D7A-A398-72D85D9BF5A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43</c:v>
                </c:pt>
                <c:pt idx="3">
                  <c:v>43</c:v>
                </c:pt>
                <c:pt idx="6">
                  <c:v>43</c:v>
                </c:pt>
                <c:pt idx="9">
                  <c:v>56</c:v>
                </c:pt>
                <c:pt idx="12">
                  <c:v>51</c:v>
                </c:pt>
              </c:numCache>
            </c:numRef>
          </c:val>
          <c:extLst>
            <c:ext xmlns:c16="http://schemas.microsoft.com/office/drawing/2014/chart" uri="{C3380CC4-5D6E-409C-BE32-E72D297353CC}">
              <c16:uniqueId val="{00000003-8906-4D7A-A398-72D85D9BF5A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20</c:v>
                </c:pt>
                <c:pt idx="3">
                  <c:v>11</c:v>
                </c:pt>
                <c:pt idx="6">
                  <c:v>20</c:v>
                </c:pt>
                <c:pt idx="9">
                  <c:v>29</c:v>
                </c:pt>
                <c:pt idx="12">
                  <c:v>19</c:v>
                </c:pt>
              </c:numCache>
            </c:numRef>
          </c:val>
          <c:extLst>
            <c:ext xmlns:c16="http://schemas.microsoft.com/office/drawing/2014/chart" uri="{C3380CC4-5D6E-409C-BE32-E72D297353CC}">
              <c16:uniqueId val="{00000004-8906-4D7A-A398-72D85D9BF5A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906-4D7A-A398-72D85D9BF5A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906-4D7A-A398-72D85D9BF5A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305</c:v>
                </c:pt>
                <c:pt idx="3">
                  <c:v>310</c:v>
                </c:pt>
                <c:pt idx="6">
                  <c:v>325</c:v>
                </c:pt>
                <c:pt idx="9">
                  <c:v>325</c:v>
                </c:pt>
                <c:pt idx="12">
                  <c:v>308</c:v>
                </c:pt>
              </c:numCache>
            </c:numRef>
          </c:val>
          <c:extLst>
            <c:ext xmlns:c16="http://schemas.microsoft.com/office/drawing/2014/chart" uri="{C3380CC4-5D6E-409C-BE32-E72D297353CC}">
              <c16:uniqueId val="{00000007-8906-4D7A-A398-72D85D9BF5A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149</c:v>
                </c:pt>
                <c:pt idx="2">
                  <c:v>#N/A</c:v>
                </c:pt>
                <c:pt idx="3">
                  <c:v>#N/A</c:v>
                </c:pt>
                <c:pt idx="4">
                  <c:v>122</c:v>
                </c:pt>
                <c:pt idx="5">
                  <c:v>#N/A</c:v>
                </c:pt>
                <c:pt idx="6">
                  <c:v>#N/A</c:v>
                </c:pt>
                <c:pt idx="7">
                  <c:v>127</c:v>
                </c:pt>
                <c:pt idx="8">
                  <c:v>#N/A</c:v>
                </c:pt>
                <c:pt idx="9">
                  <c:v>#N/A</c:v>
                </c:pt>
                <c:pt idx="10">
                  <c:v>155</c:v>
                </c:pt>
                <c:pt idx="11">
                  <c:v>#N/A</c:v>
                </c:pt>
                <c:pt idx="12">
                  <c:v>#N/A</c:v>
                </c:pt>
                <c:pt idx="13">
                  <c:v>135</c:v>
                </c:pt>
                <c:pt idx="14">
                  <c:v>#N/A</c:v>
                </c:pt>
              </c:numCache>
            </c:numRef>
          </c:val>
          <c:smooth val="0"/>
          <c:extLst>
            <c:ext xmlns:c16="http://schemas.microsoft.com/office/drawing/2014/chart" uri="{C3380CC4-5D6E-409C-BE32-E72D297353CC}">
              <c16:uniqueId val="{00000008-8906-4D7A-A398-72D85D9BF5A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3098</c:v>
                </c:pt>
                <c:pt idx="5">
                  <c:v>3055</c:v>
                </c:pt>
                <c:pt idx="8">
                  <c:v>2938</c:v>
                </c:pt>
                <c:pt idx="11">
                  <c:v>2834</c:v>
                </c:pt>
                <c:pt idx="14">
                  <c:v>2744</c:v>
                </c:pt>
              </c:numCache>
            </c:numRef>
          </c:val>
          <c:extLst>
            <c:ext xmlns:c16="http://schemas.microsoft.com/office/drawing/2014/chart" uri="{C3380CC4-5D6E-409C-BE32-E72D297353CC}">
              <c16:uniqueId val="{00000000-AEA3-4C30-9259-E95B121D5FA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AEA3-4C30-9259-E95B121D5FA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1958</c:v>
                </c:pt>
                <c:pt idx="5">
                  <c:v>2665</c:v>
                </c:pt>
                <c:pt idx="8">
                  <c:v>3110</c:v>
                </c:pt>
                <c:pt idx="11">
                  <c:v>3365</c:v>
                </c:pt>
                <c:pt idx="14">
                  <c:v>3643</c:v>
                </c:pt>
              </c:numCache>
            </c:numRef>
          </c:val>
          <c:extLst>
            <c:ext xmlns:c16="http://schemas.microsoft.com/office/drawing/2014/chart" uri="{C3380CC4-5D6E-409C-BE32-E72D297353CC}">
              <c16:uniqueId val="{00000002-AEA3-4C30-9259-E95B121D5FA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EA3-4C30-9259-E95B121D5FA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EA3-4C30-9259-E95B121D5FA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EA3-4C30-9259-E95B121D5FA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1202</c:v>
                </c:pt>
                <c:pt idx="3">
                  <c:v>1201</c:v>
                </c:pt>
                <c:pt idx="6">
                  <c:v>1139</c:v>
                </c:pt>
                <c:pt idx="9">
                  <c:v>1104</c:v>
                </c:pt>
                <c:pt idx="12">
                  <c:v>1072</c:v>
                </c:pt>
              </c:numCache>
            </c:numRef>
          </c:val>
          <c:extLst>
            <c:ext xmlns:c16="http://schemas.microsoft.com/office/drawing/2014/chart" uri="{C3380CC4-5D6E-409C-BE32-E72D297353CC}">
              <c16:uniqueId val="{00000006-AEA3-4C30-9259-E95B121D5FA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332</c:v>
                </c:pt>
                <c:pt idx="3">
                  <c:v>328</c:v>
                </c:pt>
                <c:pt idx="6">
                  <c:v>370</c:v>
                </c:pt>
                <c:pt idx="9">
                  <c:v>379</c:v>
                </c:pt>
                <c:pt idx="12">
                  <c:v>417</c:v>
                </c:pt>
              </c:numCache>
            </c:numRef>
          </c:val>
          <c:extLst>
            <c:ext xmlns:c16="http://schemas.microsoft.com/office/drawing/2014/chart" uri="{C3380CC4-5D6E-409C-BE32-E72D297353CC}">
              <c16:uniqueId val="{00000007-AEA3-4C30-9259-E95B121D5FA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124</c:v>
                </c:pt>
                <c:pt idx="3">
                  <c:v>96</c:v>
                </c:pt>
                <c:pt idx="6">
                  <c:v>83</c:v>
                </c:pt>
                <c:pt idx="9">
                  <c:v>89</c:v>
                </c:pt>
                <c:pt idx="12">
                  <c:v>236</c:v>
                </c:pt>
              </c:numCache>
            </c:numRef>
          </c:val>
          <c:extLst>
            <c:ext xmlns:c16="http://schemas.microsoft.com/office/drawing/2014/chart" uri="{C3380CC4-5D6E-409C-BE32-E72D297353CC}">
              <c16:uniqueId val="{00000008-AEA3-4C30-9259-E95B121D5FA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602</c:v>
                </c:pt>
                <c:pt idx="3">
                  <c:v>115</c:v>
                </c:pt>
                <c:pt idx="6">
                  <c:v>102</c:v>
                </c:pt>
                <c:pt idx="9">
                  <c:v>89</c:v>
                </c:pt>
                <c:pt idx="12">
                  <c:v>747</c:v>
                </c:pt>
              </c:numCache>
            </c:numRef>
          </c:val>
          <c:extLst>
            <c:ext xmlns:c16="http://schemas.microsoft.com/office/drawing/2014/chart" uri="{C3380CC4-5D6E-409C-BE32-E72D297353CC}">
              <c16:uniqueId val="{00000009-AEA3-4C30-9259-E95B121D5FA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3456</c:v>
                </c:pt>
                <c:pt idx="3">
                  <c:v>3539</c:v>
                </c:pt>
                <c:pt idx="6">
                  <c:v>3386</c:v>
                </c:pt>
                <c:pt idx="9">
                  <c:v>3206</c:v>
                </c:pt>
                <c:pt idx="12">
                  <c:v>3139</c:v>
                </c:pt>
              </c:numCache>
            </c:numRef>
          </c:val>
          <c:extLst>
            <c:ext xmlns:c16="http://schemas.microsoft.com/office/drawing/2014/chart" uri="{C3380CC4-5D6E-409C-BE32-E72D297353CC}">
              <c16:uniqueId val="{0000000A-AEA3-4C30-9259-E95B121D5FA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661</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AEA3-4C30-9259-E95B121D5FA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1374</c:v>
                </c:pt>
                <c:pt idx="1">
                  <c:v>1448</c:v>
                </c:pt>
                <c:pt idx="2">
                  <c:v>1540</c:v>
                </c:pt>
              </c:numCache>
            </c:numRef>
          </c:val>
          <c:extLst>
            <c:ext xmlns:c16="http://schemas.microsoft.com/office/drawing/2014/chart" uri="{C3380CC4-5D6E-409C-BE32-E72D297353CC}">
              <c16:uniqueId val="{00000000-8394-4B93-AB0C-2A167C5215C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105</c:v>
                </c:pt>
                <c:pt idx="1">
                  <c:v>120</c:v>
                </c:pt>
                <c:pt idx="2">
                  <c:v>132</c:v>
                </c:pt>
              </c:numCache>
            </c:numRef>
          </c:val>
          <c:extLst>
            <c:ext xmlns:c16="http://schemas.microsoft.com/office/drawing/2014/chart" uri="{C3380CC4-5D6E-409C-BE32-E72D297353CC}">
              <c16:uniqueId val="{00000001-8394-4B93-AB0C-2A167C5215C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1162</c:v>
                </c:pt>
                <c:pt idx="1">
                  <c:v>1325</c:v>
                </c:pt>
                <c:pt idx="2">
                  <c:v>1496</c:v>
                </c:pt>
              </c:numCache>
            </c:numRef>
          </c:val>
          <c:extLst>
            <c:ext xmlns:c16="http://schemas.microsoft.com/office/drawing/2014/chart" uri="{C3380CC4-5D6E-409C-BE32-E72D297353CC}">
              <c16:uniqueId val="{00000002-8394-4B93-AB0C-2A167C5215C1}"/>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年度臨時財政対策債等が償還終了したことから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実質公債費率の分子も併せて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今後も公共施設の改修事業が予定されており、それに伴って地方債の発行や債務負担行為に基づく支出額の増加が見込まれるため、今後の数値変動に注意を払いつつ、適切な地方債管理に努めていく。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満期一括償還地方債の借入がないため、該当数値なし。</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将来負担比率の分子は前年度と比較し、</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556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これは債務負担行為</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の新規設定による中央ポンプ場改修委託費等支出予定額の増があったが、地方債現在高の減、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財政調整基金や減債基金等の積立てにより充当可能基金が増加したことにより、充当可能財源等が将来負担額を上回ったことが要因である。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今後は公共施設の改修事業等により、地方債の発行や基金の取崩しが見込まれるため、将来負担比率の数値変動については十分注意を払う必要がある。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千葉県一宮町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財政調整基金の積立てに加え、減債基金及び特定目的基金の公共施設整備基金とふるさと応援基金で積立額が取崩額を上回ったため、基金全体では前年度から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百万円増加した。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財政調整基金や個々の特定目的基金の役割を再認識しながら、健全な財政運営を図るとともに、今後の町の課題に取り組んでいくため、適切な基金の運用に努めていく。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・ふるさと応援基金：ふるさと納税の寄附金を財源により良いまちづくりを推進するための事業の財源として活用。</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・公共施設整備基金：公共施設の整備、改修及び維持補修に必要となる事業の財源として活用</a:t>
          </a:r>
          <a:r>
            <a:rPr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・上総一ノ宮駅周辺環境整備基金：上総一ノ宮駅周辺の整備に必要となる事業の財源として活用。</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・魅力ある海岸づくり基金：町のイメージアップを図ることを目的に、観光資源である海岸を整備する事業の財源として活用。</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・保育所整備基金：町保育所の整備、改修及び維持補修に必要となる事業の財源として活用。</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・ふるさと応援基金：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公園のフェンス・鉄棒修繕等で</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を取崩したが、寄附金額から必要経費を除いた</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・公共施設整備基金：中央ポンプ場の設備改修費や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公民館建設事業</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等の財源として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百万円を取崩したが、今後の施設改修に係る財源確保のため、年度末に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616</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・上総一ノ宮駅周辺環境整備基金：増減なし。</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・魅力ある海岸づくり基金：取崩しはなく、</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百万円を積立てたため、基金残高は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百万円に増加した。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・保育所整備基金　：増減なし。</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公共施設整備基金においては、老朽化した施設の改修費用の財源として今後取崩しが増えていくと想定されるため、計画的に積立てを行い、財源の確保に努める。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年度当初は</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百万円を取崩したが、税収が見込みを上回ったため全額を積戻し、さらに年度末に</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財政調整基金については、町の財政運営を遂行するための貴重な財源となるため、決算余剰金が生じた際には町の将来を見据え、個々の特定目的基金への配慮を行いつつ、一定の水準で基金積立残高が保てるよう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令和３年度</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発行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臨時財政対策債償還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百万円、令和６年度臨時財政対策債償還</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の取崩しをしたが、令和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８</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年度の臨時財政対策債償還の財源確保のため、</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百万円を積立てたため増となった。</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今後の公共施設改修に係る元利償還金の財源を確保するためにも計画的な積立てを検討する。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
12,063
22.97
5,828,485
5,633,632
161,912
3,464,750
3,138,899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2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基準財政需要額及び基準財政収入額から算出される財政力指数については、類似団体平均値を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0.54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基準財政収入額については、これまでに引き続き町税やその他自主財源の積極的な確保に努めていき、基準財政需要額については、政策的事業の緊急度・効果、後年度負担等を十分に検討するなど、徹底した事業の見直しを図ることで軽減削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58738</xdr:rowOff>
    </xdr:from>
    <xdr:to>
      <xdr:col>23</xdr:col>
      <xdr:colOff>133350</xdr:colOff>
      <xdr:row>44</xdr:row>
      <xdr:rowOff>144992</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flipV="1">
          <a:off x="4953000" y="6230938"/>
          <a:ext cx="0" cy="14578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117069</xdr:rowOff>
    </xdr:from>
    <xdr:ext cx="762000" cy="259045"/>
    <xdr:sp macro="" textlink="">
      <xdr:nvSpPr>
        <xdr:cNvPr id="68" name="財政力最小値テキスト">
          <a:extLst>
            <a:ext uri="{FF2B5EF4-FFF2-40B4-BE49-F238E27FC236}">
              <a16:creationId xmlns:a16="http://schemas.microsoft.com/office/drawing/2014/main" id="{00000000-0008-0000-0300-000044000000}"/>
            </a:ext>
          </a:extLst>
        </xdr:cNvPr>
        <xdr:cNvSpPr txBox="1"/>
      </xdr:nvSpPr>
      <xdr:spPr>
        <a:xfrm>
          <a:off x="5041900" y="7660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144992</xdr:rowOff>
    </xdr:from>
    <xdr:to>
      <xdr:col>24</xdr:col>
      <xdr:colOff>12700</xdr:colOff>
      <xdr:row>44</xdr:row>
      <xdr:rowOff>144992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7688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145115</xdr:rowOff>
    </xdr:from>
    <xdr:ext cx="762000" cy="259045"/>
    <xdr:sp macro="" textlink="">
      <xdr:nvSpPr>
        <xdr:cNvPr id="70" name="財政力最大値テキスト">
          <a:extLst>
            <a:ext uri="{FF2B5EF4-FFF2-40B4-BE49-F238E27FC236}">
              <a16:creationId xmlns:a16="http://schemas.microsoft.com/office/drawing/2014/main" id="{00000000-0008-0000-0300-000046000000}"/>
            </a:ext>
          </a:extLst>
        </xdr:cNvPr>
        <xdr:cNvSpPr txBox="1"/>
      </xdr:nvSpPr>
      <xdr:spPr>
        <a:xfrm>
          <a:off x="5041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58738</xdr:rowOff>
    </xdr:from>
    <xdr:to>
      <xdr:col>24</xdr:col>
      <xdr:colOff>12700</xdr:colOff>
      <xdr:row>36</xdr:row>
      <xdr:rowOff>58738</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864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146050</xdr:rowOff>
    </xdr:from>
    <xdr:to>
      <xdr:col>23</xdr:col>
      <xdr:colOff>133350</xdr:colOff>
      <xdr:row>42</xdr:row>
      <xdr:rowOff>156104</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4114800" y="7346950"/>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167869</xdr:rowOff>
    </xdr:from>
    <xdr:ext cx="762000" cy="259045"/>
    <xdr:sp macro="" textlink="">
      <xdr:nvSpPr>
        <xdr:cNvPr id="73" name="財政力平均値テキスト">
          <a:extLst>
            <a:ext uri="{FF2B5EF4-FFF2-40B4-BE49-F238E27FC236}">
              <a16:creationId xmlns:a16="http://schemas.microsoft.com/office/drawing/2014/main" id="{00000000-0008-0000-0300-000049000000}"/>
            </a:ext>
          </a:extLst>
        </xdr:cNvPr>
        <xdr:cNvSpPr txBox="1"/>
      </xdr:nvSpPr>
      <xdr:spPr>
        <a:xfrm>
          <a:off x="5041900" y="7368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24342</xdr:rowOff>
    </xdr:from>
    <xdr:to>
      <xdr:col>23</xdr:col>
      <xdr:colOff>184150</xdr:colOff>
      <xdr:row>43</xdr:row>
      <xdr:rowOff>125942</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9022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146050</xdr:rowOff>
    </xdr:from>
    <xdr:to>
      <xdr:col>19</xdr:col>
      <xdr:colOff>133350</xdr:colOff>
      <xdr:row>42</xdr:row>
      <xdr:rowOff>156104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3225800" y="7346950"/>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43</xdr:row>
      <xdr:rowOff>34396</xdr:rowOff>
    </xdr:from>
    <xdr:to>
      <xdr:col>19</xdr:col>
      <xdr:colOff>184150</xdr:colOff>
      <xdr:row>43</xdr:row>
      <xdr:rowOff>135996</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4064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120773</xdr:rowOff>
    </xdr:from>
    <xdr:ext cx="7366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3733800" y="74931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135996</xdr:rowOff>
    </xdr:from>
    <xdr:to>
      <xdr:col>15</xdr:col>
      <xdr:colOff>82550</xdr:colOff>
      <xdr:row>42</xdr:row>
      <xdr:rowOff>146050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2336800" y="73368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34396</xdr:rowOff>
    </xdr:from>
    <xdr:to>
      <xdr:col>15</xdr:col>
      <xdr:colOff>133350</xdr:colOff>
      <xdr:row>43</xdr:row>
      <xdr:rowOff>135996</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3175000" y="7406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120773</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2844800" y="74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125942</xdr:rowOff>
    </xdr:from>
    <xdr:to>
      <xdr:col>11</xdr:col>
      <xdr:colOff>31750</xdr:colOff>
      <xdr:row>42</xdr:row>
      <xdr:rowOff>135996</xdr:rowOff>
    </xdr:to>
    <xdr:cxnSp macro="">
      <xdr:nvCxnSpPr>
        <xdr:cNvPr id="81" name="直線コネクタ 80">
          <a:extLst>
            <a:ext uri="{FF2B5EF4-FFF2-40B4-BE49-F238E27FC236}">
              <a16:creationId xmlns:a16="http://schemas.microsoft.com/office/drawing/2014/main" id="{00000000-0008-0000-0300-000051000000}"/>
            </a:ext>
          </a:extLst>
        </xdr:cNvPr>
        <xdr:cNvCxnSpPr/>
      </xdr:nvCxnSpPr>
      <xdr:spPr>
        <a:xfrm>
          <a:off x="1447800" y="7326842"/>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24342</xdr:rowOff>
    </xdr:from>
    <xdr:to>
      <xdr:col>11</xdr:col>
      <xdr:colOff>82550</xdr:colOff>
      <xdr:row>43</xdr:row>
      <xdr:rowOff>125942</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2286000" y="7396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110719</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955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4233</xdr:rowOff>
    </xdr:from>
    <xdr:to>
      <xdr:col>7</xdr:col>
      <xdr:colOff>31750</xdr:colOff>
      <xdr:row>43</xdr:row>
      <xdr:rowOff>105833</xdr:rowOff>
    </xdr:to>
    <xdr:sp macro="" textlink="">
      <xdr:nvSpPr>
        <xdr:cNvPr id="84" name="フローチャート: 判断 83">
          <a:extLst>
            <a:ext uri="{FF2B5EF4-FFF2-40B4-BE49-F238E27FC236}">
              <a16:creationId xmlns:a16="http://schemas.microsoft.com/office/drawing/2014/main" id="{00000000-0008-0000-0300-000054000000}"/>
            </a:ext>
          </a:extLst>
        </xdr:cNvPr>
        <xdr:cNvSpPr/>
      </xdr:nvSpPr>
      <xdr:spPr>
        <a:xfrm>
          <a:off x="1397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90610</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066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9022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111777</xdr:rowOff>
    </xdr:from>
    <xdr:ext cx="762000" cy="259045"/>
    <xdr:sp macro="" textlink="">
      <xdr:nvSpPr>
        <xdr:cNvPr id="92" name="財政力該当値テキスト">
          <a:extLst>
            <a:ext uri="{FF2B5EF4-FFF2-40B4-BE49-F238E27FC236}">
              <a16:creationId xmlns:a16="http://schemas.microsoft.com/office/drawing/2014/main" id="{00000000-0008-0000-0300-00005C000000}"/>
            </a:ext>
          </a:extLst>
        </xdr:cNvPr>
        <xdr:cNvSpPr txBox="1"/>
      </xdr:nvSpPr>
      <xdr:spPr>
        <a:xfrm>
          <a:off x="50419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105304</xdr:rowOff>
    </xdr:from>
    <xdr:to>
      <xdr:col>19</xdr:col>
      <xdr:colOff>184150</xdr:colOff>
      <xdr:row>43</xdr:row>
      <xdr:rowOff>35454</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4064000" y="7306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45631</xdr:rowOff>
    </xdr:from>
    <xdr:ext cx="7366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3733800" y="7075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95250</xdr:rowOff>
    </xdr:from>
    <xdr:to>
      <xdr:col>15</xdr:col>
      <xdr:colOff>133350</xdr:colOff>
      <xdr:row>43</xdr:row>
      <xdr:rowOff>25400</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3175000" y="729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35577</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85196</xdr:rowOff>
    </xdr:from>
    <xdr:to>
      <xdr:col>11</xdr:col>
      <xdr:colOff>82550</xdr:colOff>
      <xdr:row>43</xdr:row>
      <xdr:rowOff>15346</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2286000" y="728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25523</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955800" y="7054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99" name="楕円 98">
          <a:extLst>
            <a:ext uri="{FF2B5EF4-FFF2-40B4-BE49-F238E27FC236}">
              <a16:creationId xmlns:a16="http://schemas.microsoft.com/office/drawing/2014/main" id="{00000000-0008-0000-0300-000063000000}"/>
            </a:ext>
          </a:extLst>
        </xdr:cNvPr>
        <xdr:cNvSpPr/>
      </xdr:nvSpPr>
      <xdr:spPr>
        <a:xfrm>
          <a:off x="1397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15469</xdr:rowOff>
    </xdr:from>
    <xdr:ext cx="762000" cy="259045"/>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066800" y="70449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経常経費（人件費、扶助費、公債費などに充当した一般財源）と経常一般財源（地方税、地方交付税などによる収入）の比率である経常収支比率は、類似団体平均値を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85.7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これは人件費や物価高騰により物件費等が増加したが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地方税や再算定により地方交付税が増加した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ことが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大きな要因であ</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る。</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今後は公債費も増加が見込まれるため、</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引き続き事業等の見直しにより経常経費の抑制を図る。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8" name="テキスト ボックス 127">
          <a:extLst>
            <a:ext uri="{FF2B5EF4-FFF2-40B4-BE49-F238E27FC236}">
              <a16:creationId xmlns:a16="http://schemas.microsoft.com/office/drawing/2014/main" id="{00000000-0008-0000-0300-000080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9" name="財政構造の弾力性グラフ枠">
          <a:extLst>
            <a:ext uri="{FF2B5EF4-FFF2-40B4-BE49-F238E27FC236}">
              <a16:creationId xmlns:a16="http://schemas.microsoft.com/office/drawing/2014/main" id="{00000000-0008-0000-0300-000081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70696</xdr:rowOff>
    </xdr:from>
    <xdr:to>
      <xdr:col>23</xdr:col>
      <xdr:colOff>133350</xdr:colOff>
      <xdr:row>67</xdr:row>
      <xdr:rowOff>108162</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953000" y="10014796"/>
          <a:ext cx="0" cy="15805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80239</xdr:rowOff>
    </xdr:from>
    <xdr:ext cx="762000" cy="259045"/>
    <xdr:sp macro="" textlink="">
      <xdr:nvSpPr>
        <xdr:cNvPr id="131" name="財政構造の弾力性最小値テキスト">
          <a:extLst>
            <a:ext uri="{FF2B5EF4-FFF2-40B4-BE49-F238E27FC236}">
              <a16:creationId xmlns:a16="http://schemas.microsoft.com/office/drawing/2014/main" id="{00000000-0008-0000-0300-000083000000}"/>
            </a:ext>
          </a:extLst>
        </xdr:cNvPr>
        <xdr:cNvSpPr txBox="1"/>
      </xdr:nvSpPr>
      <xdr:spPr>
        <a:xfrm>
          <a:off x="5041900" y="11567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108162</xdr:rowOff>
    </xdr:from>
    <xdr:to>
      <xdr:col>24</xdr:col>
      <xdr:colOff>12700</xdr:colOff>
      <xdr:row>67</xdr:row>
      <xdr:rowOff>108162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1595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157073</xdr:rowOff>
    </xdr:from>
    <xdr:ext cx="762000" cy="259045"/>
    <xdr:sp macro="" textlink="">
      <xdr:nvSpPr>
        <xdr:cNvPr id="133" name="財政構造の弾力性最大値テキスト">
          <a:extLst>
            <a:ext uri="{FF2B5EF4-FFF2-40B4-BE49-F238E27FC236}">
              <a16:creationId xmlns:a16="http://schemas.microsoft.com/office/drawing/2014/main" id="{00000000-0008-0000-0300-000085000000}"/>
            </a:ext>
          </a:extLst>
        </xdr:cNvPr>
        <xdr:cNvSpPr txBox="1"/>
      </xdr:nvSpPr>
      <xdr:spPr>
        <a:xfrm>
          <a:off x="5041900" y="9758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70696</xdr:rowOff>
    </xdr:from>
    <xdr:to>
      <xdr:col>24</xdr:col>
      <xdr:colOff>12700</xdr:colOff>
      <xdr:row>58</xdr:row>
      <xdr:rowOff>70696</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4864100" y="10014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51435</xdr:rowOff>
    </xdr:from>
    <xdr:to>
      <xdr:col>23</xdr:col>
      <xdr:colOff>133350</xdr:colOff>
      <xdr:row>64</xdr:row>
      <xdr:rowOff>143933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flipV="1">
          <a:off x="4114800" y="11024235"/>
          <a:ext cx="838200" cy="92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113471</xdr:rowOff>
    </xdr:from>
    <xdr:ext cx="762000" cy="259045"/>
    <xdr:sp macro="" textlink="">
      <xdr:nvSpPr>
        <xdr:cNvPr id="136" name="財政構造の弾力性平均値テキスト">
          <a:extLst>
            <a:ext uri="{FF2B5EF4-FFF2-40B4-BE49-F238E27FC236}">
              <a16:creationId xmlns:a16="http://schemas.microsoft.com/office/drawing/2014/main" id="{00000000-0008-0000-0300-000088000000}"/>
            </a:ext>
          </a:extLst>
        </xdr:cNvPr>
        <xdr:cNvSpPr txBox="1"/>
      </xdr:nvSpPr>
      <xdr:spPr>
        <a:xfrm>
          <a:off x="5041900" y="110862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141394</xdr:rowOff>
    </xdr:from>
    <xdr:to>
      <xdr:col>23</xdr:col>
      <xdr:colOff>184150</xdr:colOff>
      <xdr:row>65</xdr:row>
      <xdr:rowOff>71544</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9022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103717</xdr:rowOff>
    </xdr:from>
    <xdr:to>
      <xdr:col>19</xdr:col>
      <xdr:colOff>133350</xdr:colOff>
      <xdr:row>64</xdr:row>
      <xdr:rowOff>143933</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3225800" y="110765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141394</xdr:rowOff>
    </xdr:from>
    <xdr:to>
      <xdr:col>19</xdr:col>
      <xdr:colOff>184150</xdr:colOff>
      <xdr:row>65</xdr:row>
      <xdr:rowOff>71544</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4064000" y="111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56321</xdr:rowOff>
    </xdr:from>
    <xdr:ext cx="7366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3733800" y="11200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169121</xdr:rowOff>
    </xdr:from>
    <xdr:to>
      <xdr:col>15</xdr:col>
      <xdr:colOff>82550</xdr:colOff>
      <xdr:row>64</xdr:row>
      <xdr:rowOff>103717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a:off x="2336800" y="10799021"/>
          <a:ext cx="889000" cy="27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73025</xdr:rowOff>
    </xdr:from>
    <xdr:to>
      <xdr:col>15</xdr:col>
      <xdr:colOff>133350</xdr:colOff>
      <xdr:row>65</xdr:row>
      <xdr:rowOff>3175</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3175000" y="1104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159402</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2844800" y="1113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169121</xdr:rowOff>
    </xdr:from>
    <xdr:to>
      <xdr:col>11</xdr:col>
      <xdr:colOff>31750</xdr:colOff>
      <xdr:row>64</xdr:row>
      <xdr:rowOff>155998</xdr:rowOff>
    </xdr:to>
    <xdr:cxnSp macro="">
      <xdr:nvCxnSpPr>
        <xdr:cNvPr id="144" name="直線コネクタ 143">
          <a:extLst>
            <a:ext uri="{FF2B5EF4-FFF2-40B4-BE49-F238E27FC236}">
              <a16:creationId xmlns:a16="http://schemas.microsoft.com/office/drawing/2014/main" id="{00000000-0008-0000-0300-000090000000}"/>
            </a:ext>
          </a:extLst>
        </xdr:cNvPr>
        <xdr:cNvCxnSpPr/>
      </xdr:nvCxnSpPr>
      <xdr:spPr>
        <a:xfrm flipV="1">
          <a:off x="1447800" y="10799021"/>
          <a:ext cx="889000" cy="32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115781</xdr:rowOff>
    </xdr:from>
    <xdr:to>
      <xdr:col>11</xdr:col>
      <xdr:colOff>82550</xdr:colOff>
      <xdr:row>64</xdr:row>
      <xdr:rowOff>45931</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2286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30708</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955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157480</xdr:rowOff>
    </xdr:from>
    <xdr:to>
      <xdr:col>7</xdr:col>
      <xdr:colOff>31750</xdr:colOff>
      <xdr:row>65</xdr:row>
      <xdr:rowOff>87630</xdr:rowOff>
    </xdr:to>
    <xdr:sp macro="" textlink="">
      <xdr:nvSpPr>
        <xdr:cNvPr id="147" name="フローチャート: 判断 146">
          <a:extLst>
            <a:ext uri="{FF2B5EF4-FFF2-40B4-BE49-F238E27FC236}">
              <a16:creationId xmlns:a16="http://schemas.microsoft.com/office/drawing/2014/main" id="{00000000-0008-0000-0300-000093000000}"/>
            </a:ext>
          </a:extLst>
        </xdr:cNvPr>
        <xdr:cNvSpPr/>
      </xdr:nvSpPr>
      <xdr:spPr>
        <a:xfrm>
          <a:off x="1397000" y="1113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72407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066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635</xdr:rowOff>
    </xdr:from>
    <xdr:to>
      <xdr:col>23</xdr:col>
      <xdr:colOff>184150</xdr:colOff>
      <xdr:row>64</xdr:row>
      <xdr:rowOff>102235</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902200" y="1097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17162</xdr:rowOff>
    </xdr:from>
    <xdr:ext cx="762000" cy="259045"/>
    <xdr:sp macro="" textlink="">
      <xdr:nvSpPr>
        <xdr:cNvPr id="155" name="財政構造の弾力性該当値テキスト">
          <a:extLst>
            <a:ext uri="{FF2B5EF4-FFF2-40B4-BE49-F238E27FC236}">
              <a16:creationId xmlns:a16="http://schemas.microsoft.com/office/drawing/2014/main" id="{00000000-0008-0000-0300-00009B000000}"/>
            </a:ext>
          </a:extLst>
        </xdr:cNvPr>
        <xdr:cNvSpPr txBox="1"/>
      </xdr:nvSpPr>
      <xdr:spPr>
        <a:xfrm>
          <a:off x="5041900" y="108185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93133</xdr:rowOff>
    </xdr:from>
    <xdr:to>
      <xdr:col>19</xdr:col>
      <xdr:colOff>184150</xdr:colOff>
      <xdr:row>65</xdr:row>
      <xdr:rowOff>23283</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4064000" y="1106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33460</xdr:rowOff>
    </xdr:from>
    <xdr:ext cx="7366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3733800" y="1083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52917</xdr:rowOff>
    </xdr:from>
    <xdr:to>
      <xdr:col>15</xdr:col>
      <xdr:colOff>133350</xdr:colOff>
      <xdr:row>64</xdr:row>
      <xdr:rowOff>154517</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3175000" y="1102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164694</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2844800" y="1079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118321</xdr:rowOff>
    </xdr:from>
    <xdr:to>
      <xdr:col>11</xdr:col>
      <xdr:colOff>82550</xdr:colOff>
      <xdr:row>63</xdr:row>
      <xdr:rowOff>48471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2286000" y="10748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58648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955800" y="10517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105198</xdr:rowOff>
    </xdr:from>
    <xdr:to>
      <xdr:col>7</xdr:col>
      <xdr:colOff>31750</xdr:colOff>
      <xdr:row>65</xdr:row>
      <xdr:rowOff>35348</xdr:rowOff>
    </xdr:to>
    <xdr:sp macro="" textlink="">
      <xdr:nvSpPr>
        <xdr:cNvPr id="162" name="楕円 161">
          <a:extLst>
            <a:ext uri="{FF2B5EF4-FFF2-40B4-BE49-F238E27FC236}">
              <a16:creationId xmlns:a16="http://schemas.microsoft.com/office/drawing/2014/main" id="{00000000-0008-0000-0300-0000A2000000}"/>
            </a:ext>
          </a:extLst>
        </xdr:cNvPr>
        <xdr:cNvSpPr/>
      </xdr:nvSpPr>
      <xdr:spPr>
        <a:xfrm>
          <a:off x="1397000" y="11077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45525</xdr:rowOff>
    </xdr:from>
    <xdr:ext cx="762000" cy="259045"/>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1066800" y="1084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6" name="テキスト ボックス 165">
          <a:extLst>
            <a:ext uri="{FF2B5EF4-FFF2-40B4-BE49-F238E27FC236}">
              <a16:creationId xmlns:a16="http://schemas.microsoft.com/office/drawing/2014/main" id="{00000000-0008-0000-0300-0000A6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[148,658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5" name="正方形/長方形 174">
          <a:extLst>
            <a:ext uri="{FF2B5EF4-FFF2-40B4-BE49-F238E27FC236}">
              <a16:creationId xmlns:a16="http://schemas.microsoft.com/office/drawing/2014/main" id="{00000000-0008-0000-0300-0000AF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人口一人当たりにおける人件費・物件費等の状況については、類似団体平均値を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86,789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148,658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円となり、前年度と比較して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6,014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当町では老朽化の著しい公共施設が複数あり、今後は維持補修費等の増加が見込まれるが、急激な経費の増加が発生しないよう計画的に改修等を実施していく。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9" name="テキスト ボックス 188">
          <a:extLst>
            <a:ext uri="{FF2B5EF4-FFF2-40B4-BE49-F238E27FC236}">
              <a16:creationId xmlns:a16="http://schemas.microsoft.com/office/drawing/2014/main" id="{00000000-0008-0000-0300-0000BD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163201</xdr:rowOff>
    </xdr:from>
    <xdr:to>
      <xdr:col>23</xdr:col>
      <xdr:colOff>133350</xdr:colOff>
      <xdr:row>88</xdr:row>
      <xdr:rowOff>29666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4050651"/>
          <a:ext cx="0" cy="106661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1743</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08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29666</xdr:rowOff>
    </xdr:from>
    <xdr:to>
      <xdr:col>24</xdr:col>
      <xdr:colOff>12700</xdr:colOff>
      <xdr:row>88</xdr:row>
      <xdr:rowOff>29666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117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78128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794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163201</xdr:rowOff>
    </xdr:from>
    <xdr:to>
      <xdr:col>24</xdr:col>
      <xdr:colOff>12700</xdr:colOff>
      <xdr:row>81</xdr:row>
      <xdr:rowOff>163201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40506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28600</xdr:rowOff>
    </xdr:from>
    <xdr:to>
      <xdr:col>23</xdr:col>
      <xdr:colOff>133350</xdr:colOff>
      <xdr:row>82</xdr:row>
      <xdr:rowOff>40694</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087500"/>
          <a:ext cx="838200" cy="12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136489</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1953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164412</xdr:rowOff>
    </xdr:from>
    <xdr:to>
      <xdr:col>23</xdr:col>
      <xdr:colOff>184150</xdr:colOff>
      <xdr:row>83</xdr:row>
      <xdr:rowOff>94562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22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28600</xdr:rowOff>
    </xdr:from>
    <xdr:to>
      <xdr:col>19</xdr:col>
      <xdr:colOff>133350</xdr:colOff>
      <xdr:row>82</xdr:row>
      <xdr:rowOff>34858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087500"/>
          <a:ext cx="889000" cy="6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127774</xdr:rowOff>
    </xdr:from>
    <xdr:to>
      <xdr:col>19</xdr:col>
      <xdr:colOff>184150</xdr:colOff>
      <xdr:row>83</xdr:row>
      <xdr:rowOff>57924</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186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42701</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2730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15494</xdr:rowOff>
    </xdr:from>
    <xdr:to>
      <xdr:col>15</xdr:col>
      <xdr:colOff>82550</xdr:colOff>
      <xdr:row>82</xdr:row>
      <xdr:rowOff>34858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074394"/>
          <a:ext cx="889000" cy="19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123233</xdr:rowOff>
    </xdr:from>
    <xdr:to>
      <xdr:col>15</xdr:col>
      <xdr:colOff>133350</xdr:colOff>
      <xdr:row>83</xdr:row>
      <xdr:rowOff>53383</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18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38160</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268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9658</xdr:rowOff>
    </xdr:from>
    <xdr:to>
      <xdr:col>11</xdr:col>
      <xdr:colOff>31750</xdr:colOff>
      <xdr:row>82</xdr:row>
      <xdr:rowOff>15494</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8558"/>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101577</xdr:rowOff>
    </xdr:from>
    <xdr:to>
      <xdr:col>11</xdr:col>
      <xdr:colOff>82550</xdr:colOff>
      <xdr:row>83</xdr:row>
      <xdr:rowOff>31727</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160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16504</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24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95193</xdr:rowOff>
    </xdr:from>
    <xdr:to>
      <xdr:col>7</xdr:col>
      <xdr:colOff>31750</xdr:colOff>
      <xdr:row>83</xdr:row>
      <xdr:rowOff>25343</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54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10120</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40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161344</xdr:rowOff>
    </xdr:from>
    <xdr:to>
      <xdr:col>23</xdr:col>
      <xdr:colOff>184150</xdr:colOff>
      <xdr:row>82</xdr:row>
      <xdr:rowOff>91494</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048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82621</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3970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149250</xdr:rowOff>
    </xdr:from>
    <xdr:to>
      <xdr:col>19</xdr:col>
      <xdr:colOff>184150</xdr:colOff>
      <xdr:row>82</xdr:row>
      <xdr:rowOff>79400</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0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89577</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805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155508</xdr:rowOff>
    </xdr:from>
    <xdr:to>
      <xdr:col>15</xdr:col>
      <xdr:colOff>133350</xdr:colOff>
      <xdr:row>82</xdr:row>
      <xdr:rowOff>85658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042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95835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38118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136144</xdr:rowOff>
    </xdr:from>
    <xdr:to>
      <xdr:col>11</xdr:col>
      <xdr:colOff>82550</xdr:colOff>
      <xdr:row>82</xdr:row>
      <xdr:rowOff>66294</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0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76471</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792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130308</xdr:rowOff>
    </xdr:from>
    <xdr:to>
      <xdr:col>7</xdr:col>
      <xdr:colOff>31750</xdr:colOff>
      <xdr:row>82</xdr:row>
      <xdr:rowOff>60458</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7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70635</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66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給与水準について、ラスパイレス指数は類似団体平均値より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高い</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しかし、千葉県が公表している県内市町村の給与水準の状況一覧表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年４月１日現在）を見ると、一般行政職における平均給与月額は県内</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市町村（千葉市を除く）中</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42/53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位となっている。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職員の給与については、地域性なども加味されるため、他市町村との単純比較はできないが、引き続き適切な水準が保たれるよう努めていく。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a:extLst>
            <a:ext uri="{FF2B5EF4-FFF2-40B4-BE49-F238E27FC236}">
              <a16:creationId xmlns:a16="http://schemas.microsoft.com/office/drawing/2014/main" id="{00000000-0008-0000-0300-0000FD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56445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flipV="1">
          <a:off x="17018000" y="1388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28522</xdr:rowOff>
    </xdr:from>
    <xdr:ext cx="762000" cy="259045"/>
    <xdr:sp macro="" textlink="">
      <xdr:nvSpPr>
        <xdr:cNvPr id="255" name="給与水準   （国との比較）最小値テキスト">
          <a:extLst>
            <a:ext uri="{FF2B5EF4-FFF2-40B4-BE49-F238E27FC236}">
              <a16:creationId xmlns:a16="http://schemas.microsoft.com/office/drawing/2014/main" id="{00000000-0008-0000-0300-0000FF000000}"/>
            </a:ext>
          </a:extLst>
        </xdr:cNvPr>
        <xdr:cNvSpPr txBox="1"/>
      </xdr:nvSpPr>
      <xdr:spPr>
        <a:xfrm>
          <a:off x="17106900" y="1528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56445</xdr:rowOff>
    </xdr:from>
    <xdr:to>
      <xdr:col>81</xdr:col>
      <xdr:colOff>133350</xdr:colOff>
      <xdr:row>89</xdr:row>
      <xdr:rowOff>56445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531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a:extLst>
            <a:ext uri="{FF2B5EF4-FFF2-40B4-BE49-F238E27FC236}">
              <a16:creationId xmlns:a16="http://schemas.microsoft.com/office/drawing/2014/main" id="{00000000-0008-0000-0300-00000101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89</xdr:row>
      <xdr:rowOff>2822</xdr:rowOff>
    </xdr:from>
    <xdr:to>
      <xdr:col>81</xdr:col>
      <xdr:colOff>44450</xdr:colOff>
      <xdr:row>89</xdr:row>
      <xdr:rowOff>56445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6179800" y="15261872"/>
          <a:ext cx="8382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64505</xdr:rowOff>
    </xdr:from>
    <xdr:ext cx="762000" cy="259045"/>
    <xdr:sp macro="" textlink="">
      <xdr:nvSpPr>
        <xdr:cNvPr id="260" name="給与水準   （国との比較）平均値テキスト">
          <a:extLst>
            <a:ext uri="{FF2B5EF4-FFF2-40B4-BE49-F238E27FC236}">
              <a16:creationId xmlns:a16="http://schemas.microsoft.com/office/drawing/2014/main" id="{00000000-0008-0000-0300-000004010000}"/>
            </a:ext>
          </a:extLst>
        </xdr:cNvPr>
        <xdr:cNvSpPr txBox="1"/>
      </xdr:nvSpPr>
      <xdr:spPr>
        <a:xfrm>
          <a:off x="17106900" y="144663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47978</xdr:rowOff>
    </xdr:from>
    <xdr:to>
      <xdr:col>81</xdr:col>
      <xdr:colOff>95250</xdr:colOff>
      <xdr:row>85</xdr:row>
      <xdr:rowOff>149578</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967200" y="1462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93839</xdr:rowOff>
    </xdr:from>
    <xdr:to>
      <xdr:col>77</xdr:col>
      <xdr:colOff>44450</xdr:colOff>
      <xdr:row>89</xdr:row>
      <xdr:rowOff>2822</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5290800" y="15181439"/>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7761</xdr:rowOff>
    </xdr:from>
    <xdr:to>
      <xdr:col>77</xdr:col>
      <xdr:colOff>95250</xdr:colOff>
      <xdr:row>85</xdr:row>
      <xdr:rowOff>109361</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6129000" y="1458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119538</xdr:rowOff>
    </xdr:from>
    <xdr:ext cx="7366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798800" y="143498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93839</xdr:rowOff>
    </xdr:from>
    <xdr:to>
      <xdr:col>72</xdr:col>
      <xdr:colOff>203200</xdr:colOff>
      <xdr:row>89</xdr:row>
      <xdr:rowOff>16228</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4401800" y="15181439"/>
          <a:ext cx="889000" cy="93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21166</xdr:rowOff>
    </xdr:from>
    <xdr:to>
      <xdr:col>73</xdr:col>
      <xdr:colOff>44450</xdr:colOff>
      <xdr:row>85</xdr:row>
      <xdr:rowOff>122766</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5240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132943</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909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131234</xdr:rowOff>
    </xdr:from>
    <xdr:to>
      <xdr:col>68</xdr:col>
      <xdr:colOff>152400</xdr:colOff>
      <xdr:row>89</xdr:row>
      <xdr:rowOff>16228</xdr:rowOff>
    </xdr:to>
    <xdr:cxnSp macro="">
      <xdr:nvCxnSpPr>
        <xdr:cNvPr id="268" name="直線コネクタ 267">
          <a:extLst>
            <a:ext uri="{FF2B5EF4-FFF2-40B4-BE49-F238E27FC236}">
              <a16:creationId xmlns:a16="http://schemas.microsoft.com/office/drawing/2014/main" id="{00000000-0008-0000-0300-00000C010000}"/>
            </a:ext>
          </a:extLst>
        </xdr:cNvPr>
        <xdr:cNvCxnSpPr/>
      </xdr:nvCxnSpPr>
      <xdr:spPr>
        <a:xfrm>
          <a:off x="13512800" y="15047384"/>
          <a:ext cx="889000" cy="227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21166</xdr:rowOff>
    </xdr:from>
    <xdr:to>
      <xdr:col>68</xdr:col>
      <xdr:colOff>203200</xdr:colOff>
      <xdr:row>85</xdr:row>
      <xdr:rowOff>122766</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4351000" y="14594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132943</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020800" y="14363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74789</xdr:rowOff>
    </xdr:from>
    <xdr:to>
      <xdr:col>64</xdr:col>
      <xdr:colOff>152400</xdr:colOff>
      <xdr:row>86</xdr:row>
      <xdr:rowOff>4939</xdr:rowOff>
    </xdr:to>
    <xdr:sp macro="" textlink="">
      <xdr:nvSpPr>
        <xdr:cNvPr id="271" name="フローチャート: 判断 270">
          <a:extLst>
            <a:ext uri="{FF2B5EF4-FFF2-40B4-BE49-F238E27FC236}">
              <a16:creationId xmlns:a16="http://schemas.microsoft.com/office/drawing/2014/main" id="{00000000-0008-0000-0300-00000F010000}"/>
            </a:ext>
          </a:extLst>
        </xdr:cNvPr>
        <xdr:cNvSpPr/>
      </xdr:nvSpPr>
      <xdr:spPr>
        <a:xfrm>
          <a:off x="13462000" y="1464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15116</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3131800" y="14416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89</xdr:row>
      <xdr:rowOff>5645</xdr:rowOff>
    </xdr:from>
    <xdr:to>
      <xdr:col>81</xdr:col>
      <xdr:colOff>95250</xdr:colOff>
      <xdr:row>89</xdr:row>
      <xdr:rowOff>107245</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967200" y="1526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88</xdr:row>
      <xdr:rowOff>72972</xdr:rowOff>
    </xdr:from>
    <xdr:ext cx="762000" cy="259045"/>
    <xdr:sp macro="" textlink="">
      <xdr:nvSpPr>
        <xdr:cNvPr id="279" name="給与水準   （国との比較）該当値テキスト">
          <a:extLst>
            <a:ext uri="{FF2B5EF4-FFF2-40B4-BE49-F238E27FC236}">
              <a16:creationId xmlns:a16="http://schemas.microsoft.com/office/drawing/2014/main" id="{00000000-0008-0000-0300-000017010000}"/>
            </a:ext>
          </a:extLst>
        </xdr:cNvPr>
        <xdr:cNvSpPr txBox="1"/>
      </xdr:nvSpPr>
      <xdr:spPr>
        <a:xfrm>
          <a:off x="17106900" y="1516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88</xdr:row>
      <xdr:rowOff>123472</xdr:rowOff>
    </xdr:from>
    <xdr:to>
      <xdr:col>77</xdr:col>
      <xdr:colOff>95250</xdr:colOff>
      <xdr:row>89</xdr:row>
      <xdr:rowOff>53622</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6129000" y="1521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89</xdr:row>
      <xdr:rowOff>38399</xdr:rowOff>
    </xdr:from>
    <xdr:ext cx="7366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5798800" y="1529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88</xdr:row>
      <xdr:rowOff>43039</xdr:rowOff>
    </xdr:from>
    <xdr:to>
      <xdr:col>73</xdr:col>
      <xdr:colOff>44450</xdr:colOff>
      <xdr:row>88</xdr:row>
      <xdr:rowOff>144639</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5240000" y="1513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129416</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909800" y="1521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88</xdr:row>
      <xdr:rowOff>136878</xdr:rowOff>
    </xdr:from>
    <xdr:to>
      <xdr:col>68</xdr:col>
      <xdr:colOff>203200</xdr:colOff>
      <xdr:row>89</xdr:row>
      <xdr:rowOff>67028</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4351000" y="15224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89</xdr:row>
      <xdr:rowOff>51805</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4020800" y="15310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80434</xdr:rowOff>
    </xdr:from>
    <xdr:to>
      <xdr:col>64</xdr:col>
      <xdr:colOff>152400</xdr:colOff>
      <xdr:row>88</xdr:row>
      <xdr:rowOff>10584</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3462000" y="1499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166811</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131800" y="15082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人口</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1,000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人当たりの職員数については、類似団体平均値を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1.42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9.68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0.33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人</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なったが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、ほぼ横ばいで推移している。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事務事業の多様化などにより、職員数を今以上に削減することが難しくなっているが、人員配置の見直しや民間への業務委託の導入を検討することで事務の効率化を図り、より適切な定員管理に努める。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60</xdr:row>
      <xdr:rowOff>86208</xdr:rowOff>
    </xdr:from>
    <xdr:to>
      <xdr:col>81</xdr:col>
      <xdr:colOff>44450</xdr:colOff>
      <xdr:row>67</xdr:row>
      <xdr:rowOff>98349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373208"/>
          <a:ext cx="0" cy="12122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70426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5575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98349</xdr:rowOff>
    </xdr:from>
    <xdr:to>
      <xdr:col>81</xdr:col>
      <xdr:colOff>133350</xdr:colOff>
      <xdr:row>67</xdr:row>
      <xdr:rowOff>98349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85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1135</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10116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60</xdr:row>
      <xdr:rowOff>86208</xdr:rowOff>
    </xdr:from>
    <xdr:to>
      <xdr:col>81</xdr:col>
      <xdr:colOff>133350</xdr:colOff>
      <xdr:row>60</xdr:row>
      <xdr:rowOff>86208</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373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79807</xdr:rowOff>
    </xdr:from>
    <xdr:to>
      <xdr:col>81</xdr:col>
      <xdr:colOff>44450</xdr:colOff>
      <xdr:row>61</xdr:row>
      <xdr:rowOff>95733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6179800" y="10538257"/>
          <a:ext cx="838200" cy="15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69613</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528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97536</xdr:rowOff>
    </xdr:from>
    <xdr:to>
      <xdr:col>81</xdr:col>
      <xdr:colOff>95250</xdr:colOff>
      <xdr:row>62</xdr:row>
      <xdr:rowOff>27686</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555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91389</xdr:rowOff>
    </xdr:from>
    <xdr:to>
      <xdr:col>77</xdr:col>
      <xdr:colOff>44450</xdr:colOff>
      <xdr:row>61</xdr:row>
      <xdr:rowOff>95733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549839"/>
          <a:ext cx="889000" cy="4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85471</xdr:rowOff>
    </xdr:from>
    <xdr:to>
      <xdr:col>77</xdr:col>
      <xdr:colOff>95250</xdr:colOff>
      <xdr:row>62</xdr:row>
      <xdr:rowOff>15621</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54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398</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6302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81737</xdr:rowOff>
    </xdr:from>
    <xdr:to>
      <xdr:col>72</xdr:col>
      <xdr:colOff>203200</xdr:colOff>
      <xdr:row>61</xdr:row>
      <xdr:rowOff>91389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540187"/>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82093</xdr:rowOff>
    </xdr:from>
    <xdr:to>
      <xdr:col>73</xdr:col>
      <xdr:colOff>44450</xdr:colOff>
      <xdr:row>62</xdr:row>
      <xdr:rowOff>12243</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54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168470</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62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75946</xdr:rowOff>
    </xdr:from>
    <xdr:to>
      <xdr:col>68</xdr:col>
      <xdr:colOff>152400</xdr:colOff>
      <xdr:row>61</xdr:row>
      <xdr:rowOff>81737</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534396"/>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76302</xdr:rowOff>
    </xdr:from>
    <xdr:to>
      <xdr:col>68</xdr:col>
      <xdr:colOff>203200</xdr:colOff>
      <xdr:row>62</xdr:row>
      <xdr:rowOff>6452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534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162679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621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75819</xdr:rowOff>
    </xdr:from>
    <xdr:to>
      <xdr:col>64</xdr:col>
      <xdr:colOff>152400</xdr:colOff>
      <xdr:row>62</xdr:row>
      <xdr:rowOff>5969</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53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162196</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62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29007</xdr:rowOff>
    </xdr:from>
    <xdr:to>
      <xdr:col>81</xdr:col>
      <xdr:colOff>95250</xdr:colOff>
      <xdr:row>61</xdr:row>
      <xdr:rowOff>130607</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48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45534</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332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44933</xdr:rowOff>
    </xdr:from>
    <xdr:to>
      <xdr:col>77</xdr:col>
      <xdr:colOff>95250</xdr:colOff>
      <xdr:row>61</xdr:row>
      <xdr:rowOff>146533</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503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156710</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0272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40589</xdr:rowOff>
    </xdr:from>
    <xdr:to>
      <xdr:col>73</xdr:col>
      <xdr:colOff>44450</xdr:colOff>
      <xdr:row>61</xdr:row>
      <xdr:rowOff>142189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49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152366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0267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30937</xdr:rowOff>
    </xdr:from>
    <xdr:to>
      <xdr:col>68</xdr:col>
      <xdr:colOff>203200</xdr:colOff>
      <xdr:row>61</xdr:row>
      <xdr:rowOff>132537</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489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142714</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02582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25146</xdr:rowOff>
    </xdr:from>
    <xdr:to>
      <xdr:col>64</xdr:col>
      <xdr:colOff>152400</xdr:colOff>
      <xdr:row>61</xdr:row>
      <xdr:rowOff>126746</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483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136923</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025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実質公債費比率は、類似団体平均値を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3.7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4.4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％となり、前年度と同じ比率となった。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減少傾向にあるが、今後は公共施設の改修による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町債</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の発行が複数予定されているため、急激な数値上昇にならないよう計画的な地方債管理に努める。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a:extLst>
            <a:ext uri="{FF2B5EF4-FFF2-40B4-BE49-F238E27FC236}">
              <a16:creationId xmlns:a16="http://schemas.microsoft.com/office/drawing/2014/main" id="{00000000-0008-0000-0300-000075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45</xdr:row>
      <xdr:rowOff>12954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flipV="1">
          <a:off x="17018000" y="6261100"/>
          <a:ext cx="0" cy="146710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156481</xdr:rowOff>
    </xdr:from>
    <xdr:ext cx="762000" cy="259045"/>
    <xdr:sp macro="" textlink="">
      <xdr:nvSpPr>
        <xdr:cNvPr id="375" name="公債費負担の状況最小値テキスト">
          <a:extLst>
            <a:ext uri="{FF2B5EF4-FFF2-40B4-BE49-F238E27FC236}">
              <a16:creationId xmlns:a16="http://schemas.microsoft.com/office/drawing/2014/main" id="{00000000-0008-0000-0300-000077010000}"/>
            </a:ext>
          </a:extLst>
        </xdr:cNvPr>
        <xdr:cNvSpPr txBox="1"/>
      </xdr:nvSpPr>
      <xdr:spPr>
        <a:xfrm>
          <a:off x="17106900" y="7700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12954</xdr:rowOff>
    </xdr:from>
    <xdr:to>
      <xdr:col>81</xdr:col>
      <xdr:colOff>133350</xdr:colOff>
      <xdr:row>45</xdr:row>
      <xdr:rowOff>12954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7728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77" name="公債費負担の状況最大値テキスト">
          <a:extLst>
            <a:ext uri="{FF2B5EF4-FFF2-40B4-BE49-F238E27FC236}">
              <a16:creationId xmlns:a16="http://schemas.microsoft.com/office/drawing/2014/main" id="{00000000-0008-0000-0300-000079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170688</xdr:rowOff>
    </xdr:from>
    <xdr:to>
      <xdr:col>81</xdr:col>
      <xdr:colOff>44450</xdr:colOff>
      <xdr:row>38</xdr:row>
      <xdr:rowOff>170688</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179800" y="668578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106189</xdr:rowOff>
    </xdr:from>
    <xdr:ext cx="762000" cy="259045"/>
    <xdr:sp macro="" textlink="">
      <xdr:nvSpPr>
        <xdr:cNvPr id="380" name="公債費負担の状況平均値テキスト">
          <a:extLst>
            <a:ext uri="{FF2B5EF4-FFF2-40B4-BE49-F238E27FC236}">
              <a16:creationId xmlns:a16="http://schemas.microsoft.com/office/drawing/2014/main" id="{00000000-0008-0000-0300-00007C010000}"/>
            </a:ext>
          </a:extLst>
        </xdr:cNvPr>
        <xdr:cNvSpPr txBox="1"/>
      </xdr:nvSpPr>
      <xdr:spPr>
        <a:xfrm>
          <a:off x="17106900" y="69641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134112</xdr:rowOff>
    </xdr:from>
    <xdr:to>
      <xdr:col>81</xdr:col>
      <xdr:colOff>95250</xdr:colOff>
      <xdr:row>41</xdr:row>
      <xdr:rowOff>64262</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9672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170688</xdr:rowOff>
    </xdr:from>
    <xdr:to>
      <xdr:col>77</xdr:col>
      <xdr:colOff>44450</xdr:colOff>
      <xdr:row>38</xdr:row>
      <xdr:rowOff>170688</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5290800" y="66857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170688</xdr:rowOff>
    </xdr:from>
    <xdr:to>
      <xdr:col>72</xdr:col>
      <xdr:colOff>203200</xdr:colOff>
      <xdr:row>39</xdr:row>
      <xdr:rowOff>66802</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flipV="1">
          <a:off x="14401800" y="6685788"/>
          <a:ext cx="8890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124460</xdr:rowOff>
    </xdr:from>
    <xdr:to>
      <xdr:col>73</xdr:col>
      <xdr:colOff>44450</xdr:colOff>
      <xdr:row>41</xdr:row>
      <xdr:rowOff>54610</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5240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39387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909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66802</xdr:rowOff>
    </xdr:from>
    <xdr:to>
      <xdr:col>68</xdr:col>
      <xdr:colOff>152400</xdr:colOff>
      <xdr:row>39</xdr:row>
      <xdr:rowOff>124714</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3512800" y="6753352"/>
          <a:ext cx="8890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124460</xdr:rowOff>
    </xdr:from>
    <xdr:to>
      <xdr:col>68</xdr:col>
      <xdr:colOff>203200</xdr:colOff>
      <xdr:row>41</xdr:row>
      <xdr:rowOff>54610</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4351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39387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4020800" y="7068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119888</xdr:rowOff>
    </xdr:from>
    <xdr:to>
      <xdr:col>81</xdr:col>
      <xdr:colOff>95250</xdr:colOff>
      <xdr:row>39</xdr:row>
      <xdr:rowOff>50038</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9672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136415</xdr:rowOff>
    </xdr:from>
    <xdr:ext cx="762000" cy="259045"/>
    <xdr:sp macro="" textlink="">
      <xdr:nvSpPr>
        <xdr:cNvPr id="399" name="公債費負担の状況該当値テキスト">
          <a:extLst>
            <a:ext uri="{FF2B5EF4-FFF2-40B4-BE49-F238E27FC236}">
              <a16:creationId xmlns:a16="http://schemas.microsoft.com/office/drawing/2014/main" id="{00000000-0008-0000-0300-00008F010000}"/>
            </a:ext>
          </a:extLst>
        </xdr:cNvPr>
        <xdr:cNvSpPr txBox="1"/>
      </xdr:nvSpPr>
      <xdr:spPr>
        <a:xfrm>
          <a:off x="17106900" y="648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119888</xdr:rowOff>
    </xdr:from>
    <xdr:to>
      <xdr:col>77</xdr:col>
      <xdr:colOff>95250</xdr:colOff>
      <xdr:row>39</xdr:row>
      <xdr:rowOff>50038</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129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60215</xdr:rowOff>
    </xdr:from>
    <xdr:ext cx="7366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798800" y="6403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119888</xdr:rowOff>
    </xdr:from>
    <xdr:to>
      <xdr:col>73</xdr:col>
      <xdr:colOff>44450</xdr:colOff>
      <xdr:row>39</xdr:row>
      <xdr:rowOff>50038</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5240000" y="6634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60215</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909800" y="6403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16002</xdr:rowOff>
    </xdr:from>
    <xdr:to>
      <xdr:col>68</xdr:col>
      <xdr:colOff>203200</xdr:colOff>
      <xdr:row>39</xdr:row>
      <xdr:rowOff>117602</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4351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127779</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020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73914</xdr:rowOff>
    </xdr:from>
    <xdr:to>
      <xdr:col>64</xdr:col>
      <xdr:colOff>152400</xdr:colOff>
      <xdr:row>40</xdr:row>
      <xdr:rowOff>4064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3462000" y="6760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14241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131800" y="6529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将来負担比率については、前年度と同様</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債務負担行為の新規設定による中央ポンプ場改修委託費等</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支出予定額</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の増があったが、</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地方債現在高の減、財政調整基金や</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減債</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基金などの積立てを行ったことにより充当可能基金が増加したことが要因である。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今後は老朽化した公共施設の大規模改修などにより、</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町債の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発行及び基金の取崩しが発生すると見込まれるため、事業実施の適正化を図り、財政の健全化に努める。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3" name="将来負担の状況グラフ枠">
          <a:extLst>
            <a:ext uri="{FF2B5EF4-FFF2-40B4-BE49-F238E27FC236}">
              <a16:creationId xmlns:a16="http://schemas.microsoft.com/office/drawing/2014/main" id="{00000000-0008-0000-0300-0000B1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23</xdr:row>
      <xdr:rowOff>66548</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7018000" y="2451100"/>
          <a:ext cx="0" cy="155879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38625</xdr:rowOff>
    </xdr:from>
    <xdr:ext cx="762000" cy="259045"/>
    <xdr:sp macro="" textlink="">
      <xdr:nvSpPr>
        <xdr:cNvPr id="435" name="将来負担の状況最小値テキスト">
          <a:extLst>
            <a:ext uri="{FF2B5EF4-FFF2-40B4-BE49-F238E27FC236}">
              <a16:creationId xmlns:a16="http://schemas.microsoft.com/office/drawing/2014/main" id="{00000000-0008-0000-0300-0000B3010000}"/>
            </a:ext>
          </a:extLst>
        </xdr:cNvPr>
        <xdr:cNvSpPr txBox="1"/>
      </xdr:nvSpPr>
      <xdr:spPr>
        <a:xfrm>
          <a:off x="17106900" y="3981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66548</xdr:rowOff>
    </xdr:from>
    <xdr:to>
      <xdr:col>81</xdr:col>
      <xdr:colOff>133350</xdr:colOff>
      <xdr:row>23</xdr:row>
      <xdr:rowOff>66548</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4009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86377</xdr:rowOff>
    </xdr:from>
    <xdr:ext cx="762000" cy="259045"/>
    <xdr:sp macro="" textlink="">
      <xdr:nvSpPr>
        <xdr:cNvPr id="437" name="将来負担の状況最大値テキスト">
          <a:extLst>
            <a:ext uri="{FF2B5EF4-FFF2-40B4-BE49-F238E27FC236}">
              <a16:creationId xmlns:a16="http://schemas.microsoft.com/office/drawing/2014/main" id="{00000000-0008-0000-0300-0000B5010000}"/>
            </a:ext>
          </a:extLst>
        </xdr:cNvPr>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143527</xdr:rowOff>
    </xdr:from>
    <xdr:ext cx="762000" cy="259045"/>
    <xdr:sp macro="" textlink="">
      <xdr:nvSpPr>
        <xdr:cNvPr id="439" name="将来負担の状況平均値テキスト">
          <a:extLst>
            <a:ext uri="{FF2B5EF4-FFF2-40B4-BE49-F238E27FC236}">
              <a16:creationId xmlns:a16="http://schemas.microsoft.com/office/drawing/2014/main" id="{00000000-0008-0000-0300-0000B7010000}"/>
            </a:ext>
          </a:extLst>
        </xdr:cNvPr>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0</xdr:rowOff>
    </xdr:from>
    <xdr:to>
      <xdr:col>81</xdr:col>
      <xdr:colOff>95250</xdr:colOff>
      <xdr:row>14</xdr:row>
      <xdr:rowOff>101600</xdr:rowOff>
    </xdr:to>
    <xdr:sp macro="" textlink="">
      <xdr:nvSpPr>
        <xdr:cNvPr id="440" name="フローチャート: 判断 439">
          <a:extLst>
            <a:ext uri="{FF2B5EF4-FFF2-40B4-BE49-F238E27FC236}">
              <a16:creationId xmlns:a16="http://schemas.microsoft.com/office/drawing/2014/main" id="{00000000-0008-0000-0300-0000B8010000}"/>
            </a:ext>
          </a:extLst>
        </xdr:cNvPr>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0</xdr:rowOff>
    </xdr:from>
    <xdr:to>
      <xdr:col>77</xdr:col>
      <xdr:colOff>95250</xdr:colOff>
      <xdr:row>14</xdr:row>
      <xdr:rowOff>101600</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111777</xdr:rowOff>
    </xdr:from>
    <xdr:ext cx="7366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0</xdr:rowOff>
    </xdr:from>
    <xdr:to>
      <xdr:col>73</xdr:col>
      <xdr:colOff>44450</xdr:colOff>
      <xdr:row>14</xdr:row>
      <xdr:rowOff>101600</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111777</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66599</xdr:rowOff>
    </xdr:from>
    <xdr:to>
      <xdr:col>68</xdr:col>
      <xdr:colOff>203200</xdr:colOff>
      <xdr:row>14</xdr:row>
      <xdr:rowOff>168199</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4351000" y="246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6926</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4020800" y="22357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132232</xdr:rowOff>
    </xdr:from>
    <xdr:to>
      <xdr:col>64</xdr:col>
      <xdr:colOff>152400</xdr:colOff>
      <xdr:row>15</xdr:row>
      <xdr:rowOff>62382</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3462000" y="2532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72559</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3131800" y="2301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53442</xdr:rowOff>
    </xdr:from>
    <xdr:to>
      <xdr:col>64</xdr:col>
      <xdr:colOff>152400</xdr:colOff>
      <xdr:row>15</xdr:row>
      <xdr:rowOff>155042</xdr:rowOff>
    </xdr:to>
    <xdr:sp macro="" textlink="">
      <xdr:nvSpPr>
        <xdr:cNvPr id="454" name="楕円 453">
          <a:extLst>
            <a:ext uri="{FF2B5EF4-FFF2-40B4-BE49-F238E27FC236}">
              <a16:creationId xmlns:a16="http://schemas.microsoft.com/office/drawing/2014/main" id="{00000000-0008-0000-0300-0000C6010000}"/>
            </a:ext>
          </a:extLst>
        </xdr:cNvPr>
        <xdr:cNvSpPr/>
      </xdr:nvSpPr>
      <xdr:spPr>
        <a:xfrm>
          <a:off x="13462000" y="2625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139819</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711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
12,063
22.97
5,828,485
5,633,632
161,912
3,464,750
3,138,899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経常収支比率に占める人件費の割合は、類似団体平均値を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27.5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職員数の減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前年度より減少したものの、依然</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類似団体より高い水準となっているため、人員配置の見直しや、高い費用対効果が見込まれるものについては民間への業務委託を検討することで改善に努めていく。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20320</xdr:rowOff>
    </xdr:from>
    <xdr:to>
      <xdr:col>24</xdr:col>
      <xdr:colOff>25400</xdr:colOff>
      <xdr:row>40</xdr:row>
      <xdr:rowOff>157480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4962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129557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8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157480</xdr:rowOff>
    </xdr:from>
    <xdr:to>
      <xdr:col>24</xdr:col>
      <xdr:colOff>114300</xdr:colOff>
      <xdr:row>40</xdr:row>
      <xdr:rowOff>157480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1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106697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93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20320</xdr:rowOff>
    </xdr:from>
    <xdr:to>
      <xdr:col>24</xdr:col>
      <xdr:colOff>114300</xdr:colOff>
      <xdr:row>34</xdr:row>
      <xdr:rowOff>20320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49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146050</xdr:rowOff>
    </xdr:from>
    <xdr:to>
      <xdr:col>24</xdr:col>
      <xdr:colOff>25400</xdr:colOff>
      <xdr:row>37</xdr:row>
      <xdr:rowOff>31750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31825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31767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0325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15240</xdr:rowOff>
    </xdr:from>
    <xdr:to>
      <xdr:col>24</xdr:col>
      <xdr:colOff>76200</xdr:colOff>
      <xdr:row>36</xdr:row>
      <xdr:rowOff>116840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16510</xdr:rowOff>
    </xdr:from>
    <xdr:to>
      <xdr:col>19</xdr:col>
      <xdr:colOff>187325</xdr:colOff>
      <xdr:row>37</xdr:row>
      <xdr:rowOff>31750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36016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160020</xdr:rowOff>
    </xdr:from>
    <xdr:to>
      <xdr:col>20</xdr:col>
      <xdr:colOff>38100</xdr:colOff>
      <xdr:row>36</xdr:row>
      <xdr:rowOff>90170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160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100347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5929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16510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29920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144780</xdr:rowOff>
    </xdr:from>
    <xdr:to>
      <xdr:col>15</xdr:col>
      <xdr:colOff>149225</xdr:colOff>
      <xdr:row>36</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145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5914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127000</xdr:rowOff>
    </xdr:from>
    <xdr:to>
      <xdr:col>11</xdr:col>
      <xdr:colOff>9525</xdr:colOff>
      <xdr:row>37</xdr:row>
      <xdr:rowOff>92710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2992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129540</xdr:rowOff>
    </xdr:from>
    <xdr:to>
      <xdr:col>11</xdr:col>
      <xdr:colOff>60325</xdr:colOff>
      <xdr:row>36</xdr:row>
      <xdr:rowOff>59690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130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69867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5899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34290</xdr:rowOff>
    </xdr:from>
    <xdr:to>
      <xdr:col>6</xdr:col>
      <xdr:colOff>171450</xdr:colOff>
      <xdr:row>36</xdr:row>
      <xdr:rowOff>135890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146067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97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95250</xdr:rowOff>
    </xdr:from>
    <xdr:to>
      <xdr:col>24</xdr:col>
      <xdr:colOff>76200</xdr:colOff>
      <xdr:row>37</xdr:row>
      <xdr:rowOff>25400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26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67327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152400</xdr:rowOff>
    </xdr:from>
    <xdr:to>
      <xdr:col>20</xdr:col>
      <xdr:colOff>38100</xdr:colOff>
      <xdr:row>37</xdr:row>
      <xdr:rowOff>82550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67327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41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137160</xdr:rowOff>
    </xdr:from>
    <xdr:to>
      <xdr:col>15</xdr:col>
      <xdr:colOff>149225</xdr:colOff>
      <xdr:row>37</xdr:row>
      <xdr:rowOff>67310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52087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95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76200</xdr:rowOff>
    </xdr:from>
    <xdr:to>
      <xdr:col>11</xdr:col>
      <xdr:colOff>60325</xdr:colOff>
      <xdr:row>37</xdr:row>
      <xdr:rowOff>6350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41910</xdr:rowOff>
    </xdr:from>
    <xdr:to>
      <xdr:col>6</xdr:col>
      <xdr:colOff>171450</xdr:colOff>
      <xdr:row>37</xdr:row>
      <xdr:rowOff>143510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128287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経常収支比率に占める物件費の割合は、類似団体平均値を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％増となり、これは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放課後児童健全育成事業委託料の増や自治体情報システム標準化・共通化委託料の増</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類似団体平均値や千葉県平均と比較しても低い割合を示しているが、近年は増加傾向にあるため、更なるコスト削減を図れるよう、既存事業の見直し等を行い数値の維持に努めていく。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4" name="テキスト ボックス 123">
          <a:extLst>
            <a:ext uri="{FF2B5EF4-FFF2-40B4-BE49-F238E27FC236}">
              <a16:creationId xmlns:a16="http://schemas.microsoft.com/office/drawing/2014/main" id="{00000000-0008-0000-0400-00007C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5" name="物件費グラフ枠">
          <a:extLst>
            <a:ext uri="{FF2B5EF4-FFF2-40B4-BE49-F238E27FC236}">
              <a16:creationId xmlns:a16="http://schemas.microsoft.com/office/drawing/2014/main" id="{00000000-0008-0000-0400-00007D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79375</xdr:rowOff>
    </xdr:from>
    <xdr:to>
      <xdr:col>82</xdr:col>
      <xdr:colOff>107950</xdr:colOff>
      <xdr:row>21</xdr:row>
      <xdr:rowOff>98425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6510000" y="2308225"/>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70502</xdr:rowOff>
    </xdr:from>
    <xdr:ext cx="762000" cy="259045"/>
    <xdr:sp macro="" textlink="">
      <xdr:nvSpPr>
        <xdr:cNvPr id="127" name="物件費最小値テキスト">
          <a:extLst>
            <a:ext uri="{FF2B5EF4-FFF2-40B4-BE49-F238E27FC236}">
              <a16:creationId xmlns:a16="http://schemas.microsoft.com/office/drawing/2014/main" id="{00000000-0008-0000-0400-00007F000000}"/>
            </a:ext>
          </a:extLst>
        </xdr:cNvPr>
        <xdr:cNvSpPr txBox="1"/>
      </xdr:nvSpPr>
      <xdr:spPr>
        <a:xfrm>
          <a:off x="16598900" y="3670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98425</xdr:rowOff>
    </xdr:from>
    <xdr:to>
      <xdr:col>82</xdr:col>
      <xdr:colOff>196850</xdr:colOff>
      <xdr:row>21</xdr:row>
      <xdr:rowOff>98425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3698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165752</xdr:rowOff>
    </xdr:from>
    <xdr:ext cx="762000" cy="259045"/>
    <xdr:sp macro="" textlink="">
      <xdr:nvSpPr>
        <xdr:cNvPr id="129" name="物件費最大値テキスト">
          <a:extLst>
            <a:ext uri="{FF2B5EF4-FFF2-40B4-BE49-F238E27FC236}">
              <a16:creationId xmlns:a16="http://schemas.microsoft.com/office/drawing/2014/main" id="{00000000-0008-0000-0400-000081000000}"/>
            </a:ext>
          </a:extLst>
        </xdr:cNvPr>
        <xdr:cNvSpPr txBox="1"/>
      </xdr:nvSpPr>
      <xdr:spPr>
        <a:xfrm>
          <a:off x="16598900" y="205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79375</xdr:rowOff>
    </xdr:from>
    <xdr:to>
      <xdr:col>82</xdr:col>
      <xdr:colOff>196850</xdr:colOff>
      <xdr:row>13</xdr:row>
      <xdr:rowOff>79375</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6421100" y="2308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79375</xdr:rowOff>
    </xdr:from>
    <xdr:to>
      <xdr:col>82</xdr:col>
      <xdr:colOff>107950</xdr:colOff>
      <xdr:row>16</xdr:row>
      <xdr:rowOff>22225</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5671800" y="2651125"/>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134002</xdr:rowOff>
    </xdr:from>
    <xdr:ext cx="762000" cy="259045"/>
    <xdr:sp macro="" textlink="">
      <xdr:nvSpPr>
        <xdr:cNvPr id="132" name="物件費平均値テキスト">
          <a:extLst>
            <a:ext uri="{FF2B5EF4-FFF2-40B4-BE49-F238E27FC236}">
              <a16:creationId xmlns:a16="http://schemas.microsoft.com/office/drawing/2014/main" id="{00000000-0008-0000-0400-000084000000}"/>
            </a:ext>
          </a:extLst>
        </xdr:cNvPr>
        <xdr:cNvSpPr txBox="1"/>
      </xdr:nvSpPr>
      <xdr:spPr>
        <a:xfrm>
          <a:off x="16598900" y="28772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161925</xdr:rowOff>
    </xdr:from>
    <xdr:to>
      <xdr:col>82</xdr:col>
      <xdr:colOff>158750</xdr:colOff>
      <xdr:row>17</xdr:row>
      <xdr:rowOff>92075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6459200" y="2905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69850</xdr:rowOff>
    </xdr:from>
    <xdr:to>
      <xdr:col>78</xdr:col>
      <xdr:colOff>69850</xdr:colOff>
      <xdr:row>15</xdr:row>
      <xdr:rowOff>79375</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4782800" y="264160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133350</xdr:rowOff>
    </xdr:from>
    <xdr:to>
      <xdr:col>78</xdr:col>
      <xdr:colOff>120650</xdr:colOff>
      <xdr:row>17</xdr:row>
      <xdr:rowOff>63500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5621000" y="287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48277</xdr:rowOff>
    </xdr:from>
    <xdr:ext cx="7366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5290800" y="2962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79375</xdr:rowOff>
    </xdr:from>
    <xdr:to>
      <xdr:col>73</xdr:col>
      <xdr:colOff>180975</xdr:colOff>
      <xdr:row>15</xdr:row>
      <xdr:rowOff>69850</xdr:rowOff>
    </xdr:to>
    <xdr:cxnSp macro="">
      <xdr:nvCxnSpPr>
        <xdr:cNvPr id="137" name="直線コネクタ 136">
          <a:extLst>
            <a:ext uri="{FF2B5EF4-FFF2-40B4-BE49-F238E27FC236}">
              <a16:creationId xmlns:a16="http://schemas.microsoft.com/office/drawing/2014/main" id="{00000000-0008-0000-0400-000089000000}"/>
            </a:ext>
          </a:extLst>
        </xdr:cNvPr>
        <xdr:cNvCxnSpPr/>
      </xdr:nvCxnSpPr>
      <xdr:spPr>
        <a:xfrm>
          <a:off x="13893800" y="2479675"/>
          <a:ext cx="889000" cy="16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123825</xdr:rowOff>
    </xdr:from>
    <xdr:to>
      <xdr:col>74</xdr:col>
      <xdr:colOff>31750</xdr:colOff>
      <xdr:row>17</xdr:row>
      <xdr:rowOff>53975</xdr:rowOff>
    </xdr:to>
    <xdr:sp macro="" textlink="">
      <xdr:nvSpPr>
        <xdr:cNvPr id="138" name="フローチャート: 判断 137">
          <a:extLst>
            <a:ext uri="{FF2B5EF4-FFF2-40B4-BE49-F238E27FC236}">
              <a16:creationId xmlns:a16="http://schemas.microsoft.com/office/drawing/2014/main" id="{00000000-0008-0000-0400-00008A000000}"/>
            </a:ext>
          </a:extLst>
        </xdr:cNvPr>
        <xdr:cNvSpPr/>
      </xdr:nvSpPr>
      <xdr:spPr>
        <a:xfrm>
          <a:off x="14732000" y="2867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38752</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401800" y="295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79375</xdr:rowOff>
    </xdr:from>
    <xdr:to>
      <xdr:col>69</xdr:col>
      <xdr:colOff>92075</xdr:colOff>
      <xdr:row>15</xdr:row>
      <xdr:rowOff>12700</xdr:rowOff>
    </xdr:to>
    <xdr:cxnSp macro="">
      <xdr:nvCxnSpPr>
        <xdr:cNvPr id="140" name="直線コネクタ 139">
          <a:extLst>
            <a:ext uri="{FF2B5EF4-FFF2-40B4-BE49-F238E27FC236}">
              <a16:creationId xmlns:a16="http://schemas.microsoft.com/office/drawing/2014/main" id="{00000000-0008-0000-0400-00008C000000}"/>
            </a:ext>
          </a:extLst>
        </xdr:cNvPr>
        <xdr:cNvCxnSpPr/>
      </xdr:nvCxnSpPr>
      <xdr:spPr>
        <a:xfrm flipV="1">
          <a:off x="13004800" y="2479675"/>
          <a:ext cx="889000" cy="104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161925</xdr:rowOff>
    </xdr:from>
    <xdr:to>
      <xdr:col>69</xdr:col>
      <xdr:colOff>142875</xdr:colOff>
      <xdr:row>16</xdr:row>
      <xdr:rowOff>92075</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3843000" y="2733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76852</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512800" y="2820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28575</xdr:rowOff>
    </xdr:from>
    <xdr:to>
      <xdr:col>65</xdr:col>
      <xdr:colOff>53975</xdr:colOff>
      <xdr:row>16</xdr:row>
      <xdr:rowOff>130175</xdr:rowOff>
    </xdr:to>
    <xdr:sp macro="" textlink="">
      <xdr:nvSpPr>
        <xdr:cNvPr id="143" name="フローチャート: 判断 142">
          <a:extLst>
            <a:ext uri="{FF2B5EF4-FFF2-40B4-BE49-F238E27FC236}">
              <a16:creationId xmlns:a16="http://schemas.microsoft.com/office/drawing/2014/main" id="{00000000-0008-0000-0400-00008F000000}"/>
            </a:ext>
          </a:extLst>
        </xdr:cNvPr>
        <xdr:cNvSpPr/>
      </xdr:nvSpPr>
      <xdr:spPr>
        <a:xfrm>
          <a:off x="12954000" y="2771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114952</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2623800" y="2858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142875</xdr:rowOff>
    </xdr:from>
    <xdr:to>
      <xdr:col>82</xdr:col>
      <xdr:colOff>158750</xdr:colOff>
      <xdr:row>16</xdr:row>
      <xdr:rowOff>73025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6459200" y="2714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159402</xdr:rowOff>
    </xdr:from>
    <xdr:ext cx="762000" cy="259045"/>
    <xdr:sp macro="" textlink="">
      <xdr:nvSpPr>
        <xdr:cNvPr id="151" name="物件費該当値テキスト">
          <a:extLst>
            <a:ext uri="{FF2B5EF4-FFF2-40B4-BE49-F238E27FC236}">
              <a16:creationId xmlns:a16="http://schemas.microsoft.com/office/drawing/2014/main" id="{00000000-0008-0000-0400-000097000000}"/>
            </a:ext>
          </a:extLst>
        </xdr:cNvPr>
        <xdr:cNvSpPr txBox="1"/>
      </xdr:nvSpPr>
      <xdr:spPr>
        <a:xfrm>
          <a:off x="16598900" y="2559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28575</xdr:rowOff>
    </xdr:from>
    <xdr:to>
      <xdr:col>78</xdr:col>
      <xdr:colOff>120650</xdr:colOff>
      <xdr:row>15</xdr:row>
      <xdr:rowOff>130175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5621000" y="260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140352</xdr:rowOff>
    </xdr:from>
    <xdr:ext cx="7366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5290800" y="23692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19050</xdr:rowOff>
    </xdr:from>
    <xdr:to>
      <xdr:col>74</xdr:col>
      <xdr:colOff>31750</xdr:colOff>
      <xdr:row>15</xdr:row>
      <xdr:rowOff>120650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4732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130827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4401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28575</xdr:rowOff>
    </xdr:from>
    <xdr:to>
      <xdr:col>69</xdr:col>
      <xdr:colOff>142875</xdr:colOff>
      <xdr:row>14</xdr:row>
      <xdr:rowOff>130175</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3843000" y="242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140352</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3512800" y="219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133350</xdr:rowOff>
    </xdr:from>
    <xdr:to>
      <xdr:col>65</xdr:col>
      <xdr:colOff>53975</xdr:colOff>
      <xdr:row>15</xdr:row>
      <xdr:rowOff>63500</xdr:rowOff>
    </xdr:to>
    <xdr:sp macro="" textlink="">
      <xdr:nvSpPr>
        <xdr:cNvPr id="158" name="楕円 157">
          <a:extLst>
            <a:ext uri="{FF2B5EF4-FFF2-40B4-BE49-F238E27FC236}">
              <a16:creationId xmlns:a16="http://schemas.microsoft.com/office/drawing/2014/main" id="{00000000-0008-0000-0400-00009E000000}"/>
            </a:ext>
          </a:extLst>
        </xdr:cNvPr>
        <xdr:cNvSpPr/>
      </xdr:nvSpPr>
      <xdr:spPr>
        <a:xfrm>
          <a:off x="129540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73677</xdr:rowOff>
    </xdr:from>
    <xdr:ext cx="762000" cy="259045"/>
    <xdr:sp macro="" textlink="">
      <xdr:nvSpPr>
        <xdr:cNvPr id="159" name="テキスト ボックス 158">
          <a:extLst>
            <a:ext uri="{FF2B5EF4-FFF2-40B4-BE49-F238E27FC236}">
              <a16:creationId xmlns:a16="http://schemas.microsoft.com/office/drawing/2014/main" id="{00000000-0008-0000-0400-00009F000000}"/>
            </a:ext>
          </a:extLst>
        </xdr:cNvPr>
        <xdr:cNvSpPr txBox="1"/>
      </xdr:nvSpPr>
      <xdr:spPr>
        <a:xfrm>
          <a:off x="12623800" y="230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8" name="正方形/長方形 167">
          <a:extLst>
            <a:ext uri="{FF2B5EF4-FFF2-40B4-BE49-F238E27FC236}">
              <a16:creationId xmlns:a16="http://schemas.microsoft.com/office/drawing/2014/main" id="{00000000-0008-0000-0400-0000A8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9" name="正方形/長方形 168">
          <a:extLst>
            <a:ext uri="{FF2B5EF4-FFF2-40B4-BE49-F238E27FC236}">
              <a16:creationId xmlns:a16="http://schemas.microsoft.com/office/drawing/2014/main" id="{00000000-0008-0000-0400-0000A9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経常収支比率に占める扶助費の割合は、類似団体平均値を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％減となり、これは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低所得世帯支援金事業の終了による減や利用者の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減による</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施設型給付費の減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住民のニーズに応えつつも、実績等を勘案して制度や事業を見直すことでバランスの取れた事業運営を図っていく。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7" name="扶助費グラフ枠">
          <a:extLst>
            <a:ext uri="{FF2B5EF4-FFF2-40B4-BE49-F238E27FC236}">
              <a16:creationId xmlns:a16="http://schemas.microsoft.com/office/drawing/2014/main" id="{00000000-0008-0000-0400-0000BB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135165</xdr:rowOff>
    </xdr:from>
    <xdr:to>
      <xdr:col>24</xdr:col>
      <xdr:colOff>25400</xdr:colOff>
      <xdr:row>61</xdr:row>
      <xdr:rowOff>113393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4826000" y="9222015"/>
          <a:ext cx="0" cy="134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85470</xdr:rowOff>
    </xdr:from>
    <xdr:ext cx="762000" cy="259045"/>
    <xdr:sp macro="" textlink="">
      <xdr:nvSpPr>
        <xdr:cNvPr id="189" name="扶助費最小値テキスト">
          <a:extLst>
            <a:ext uri="{FF2B5EF4-FFF2-40B4-BE49-F238E27FC236}">
              <a16:creationId xmlns:a16="http://schemas.microsoft.com/office/drawing/2014/main" id="{00000000-0008-0000-0400-0000BD000000}"/>
            </a:ext>
          </a:extLst>
        </xdr:cNvPr>
        <xdr:cNvSpPr txBox="1"/>
      </xdr:nvSpPr>
      <xdr:spPr>
        <a:xfrm>
          <a:off x="4914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113393</xdr:rowOff>
    </xdr:from>
    <xdr:to>
      <xdr:col>24</xdr:col>
      <xdr:colOff>114300</xdr:colOff>
      <xdr:row>61</xdr:row>
      <xdr:rowOff>113393</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4737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50092</xdr:rowOff>
    </xdr:from>
    <xdr:ext cx="762000" cy="259045"/>
    <xdr:sp macro="" textlink="">
      <xdr:nvSpPr>
        <xdr:cNvPr id="191" name="扶助費最大値テキスト">
          <a:extLst>
            <a:ext uri="{FF2B5EF4-FFF2-40B4-BE49-F238E27FC236}">
              <a16:creationId xmlns:a16="http://schemas.microsoft.com/office/drawing/2014/main" id="{00000000-0008-0000-0400-0000BF000000}"/>
            </a:ext>
          </a:extLst>
        </xdr:cNvPr>
        <xdr:cNvSpPr txBox="1"/>
      </xdr:nvSpPr>
      <xdr:spPr>
        <a:xfrm>
          <a:off x="4914900" y="8965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135165</xdr:rowOff>
    </xdr:from>
    <xdr:to>
      <xdr:col>24</xdr:col>
      <xdr:colOff>114300</xdr:colOff>
      <xdr:row>53</xdr:row>
      <xdr:rowOff>135165</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4737100" y="9222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69850</xdr:rowOff>
    </xdr:from>
    <xdr:to>
      <xdr:col>24</xdr:col>
      <xdr:colOff>25400</xdr:colOff>
      <xdr:row>57</xdr:row>
      <xdr:rowOff>80735</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3987800" y="9842500"/>
          <a:ext cx="8382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98170</xdr:rowOff>
    </xdr:from>
    <xdr:ext cx="762000" cy="259045"/>
    <xdr:sp macro="" textlink="">
      <xdr:nvSpPr>
        <xdr:cNvPr id="194" name="扶助費平均値テキスト">
          <a:extLst>
            <a:ext uri="{FF2B5EF4-FFF2-40B4-BE49-F238E27FC236}">
              <a16:creationId xmlns:a16="http://schemas.microsoft.com/office/drawing/2014/main" id="{00000000-0008-0000-0400-0000C2000000}"/>
            </a:ext>
          </a:extLst>
        </xdr:cNvPr>
        <xdr:cNvSpPr txBox="1"/>
      </xdr:nvSpPr>
      <xdr:spPr>
        <a:xfrm>
          <a:off x="4914900" y="95279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81643</xdr:rowOff>
    </xdr:from>
    <xdr:to>
      <xdr:col>24</xdr:col>
      <xdr:colOff>76200</xdr:colOff>
      <xdr:row>57</xdr:row>
      <xdr:rowOff>11793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4775200" y="9682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80735</xdr:rowOff>
    </xdr:from>
    <xdr:to>
      <xdr:col>19</xdr:col>
      <xdr:colOff>187325</xdr:colOff>
      <xdr:row>57</xdr:row>
      <xdr:rowOff>124278</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3098800" y="98533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59872</xdr:rowOff>
    </xdr:from>
    <xdr:to>
      <xdr:col>20</xdr:col>
      <xdr:colOff>38100</xdr:colOff>
      <xdr:row>56</xdr:row>
      <xdr:rowOff>161472</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9370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199</xdr:rowOff>
    </xdr:from>
    <xdr:ext cx="7366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3606800" y="9429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124278</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a:off x="2209800" y="9831615"/>
          <a:ext cx="8890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16328</xdr:rowOff>
    </xdr:from>
    <xdr:to>
      <xdr:col>15</xdr:col>
      <xdr:colOff>149225</xdr:colOff>
      <xdr:row>56</xdr:row>
      <xdr:rowOff>117928</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3048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128105</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7178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58965</xdr:rowOff>
    </xdr:from>
    <xdr:to>
      <xdr:col>11</xdr:col>
      <xdr:colOff>9525</xdr:colOff>
      <xdr:row>57</xdr:row>
      <xdr:rowOff>69850</xdr:rowOff>
    </xdr:to>
    <xdr:cxnSp macro="">
      <xdr:nvCxnSpPr>
        <xdr:cNvPr id="202" name="直線コネクタ 201">
          <a:extLst>
            <a:ext uri="{FF2B5EF4-FFF2-40B4-BE49-F238E27FC236}">
              <a16:creationId xmlns:a16="http://schemas.microsoft.com/office/drawing/2014/main" id="{00000000-0008-0000-0400-0000CA000000}"/>
            </a:ext>
          </a:extLst>
        </xdr:cNvPr>
        <xdr:cNvCxnSpPr/>
      </xdr:nvCxnSpPr>
      <xdr:spPr>
        <a:xfrm flipV="1">
          <a:off x="1320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5443</xdr:rowOff>
    </xdr:from>
    <xdr:to>
      <xdr:col>11</xdr:col>
      <xdr:colOff>60325</xdr:colOff>
      <xdr:row>56</xdr:row>
      <xdr:rowOff>107043</xdr:rowOff>
    </xdr:to>
    <xdr:sp macro="" textlink="">
      <xdr:nvSpPr>
        <xdr:cNvPr id="203" name="フローチャート: 判断 202">
          <a:extLst>
            <a:ext uri="{FF2B5EF4-FFF2-40B4-BE49-F238E27FC236}">
              <a16:creationId xmlns:a16="http://schemas.microsoft.com/office/drawing/2014/main" id="{00000000-0008-0000-0400-0000CB000000}"/>
            </a:ext>
          </a:extLst>
        </xdr:cNvPr>
        <xdr:cNvSpPr/>
      </xdr:nvSpPr>
      <xdr:spPr>
        <a:xfrm>
          <a:off x="2159000" y="9606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117220</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1828800" y="9375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38100</xdr:rowOff>
    </xdr:from>
    <xdr:to>
      <xdr:col>6</xdr:col>
      <xdr:colOff>171450</xdr:colOff>
      <xdr:row>56</xdr:row>
      <xdr:rowOff>139700</xdr:rowOff>
    </xdr:to>
    <xdr:sp macro="" textlink="">
      <xdr:nvSpPr>
        <xdr:cNvPr id="205" name="フローチャート: 判断 204">
          <a:extLst>
            <a:ext uri="{FF2B5EF4-FFF2-40B4-BE49-F238E27FC236}">
              <a16:creationId xmlns:a16="http://schemas.microsoft.com/office/drawing/2014/main" id="{00000000-0008-0000-0400-0000CD000000}"/>
            </a:ext>
          </a:extLst>
        </xdr:cNvPr>
        <xdr:cNvSpPr/>
      </xdr:nvSpPr>
      <xdr:spPr>
        <a:xfrm>
          <a:off x="1270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149877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939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47752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162577</xdr:rowOff>
    </xdr:from>
    <xdr:ext cx="762000" cy="259045"/>
    <xdr:sp macro="" textlink="">
      <xdr:nvSpPr>
        <xdr:cNvPr id="213" name="扶助費該当値テキスト">
          <a:extLst>
            <a:ext uri="{FF2B5EF4-FFF2-40B4-BE49-F238E27FC236}">
              <a16:creationId xmlns:a16="http://schemas.microsoft.com/office/drawing/2014/main" id="{00000000-0008-0000-0400-0000D5000000}"/>
            </a:ext>
          </a:extLst>
        </xdr:cNvPr>
        <xdr:cNvSpPr txBox="1"/>
      </xdr:nvSpPr>
      <xdr:spPr>
        <a:xfrm>
          <a:off x="49149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29935</xdr:rowOff>
    </xdr:from>
    <xdr:to>
      <xdr:col>20</xdr:col>
      <xdr:colOff>38100</xdr:colOff>
      <xdr:row>57</xdr:row>
      <xdr:rowOff>131535</xdr:rowOff>
    </xdr:to>
    <xdr:sp macro="" textlink="">
      <xdr:nvSpPr>
        <xdr:cNvPr id="214" name="楕円 213">
          <a:extLst>
            <a:ext uri="{FF2B5EF4-FFF2-40B4-BE49-F238E27FC236}">
              <a16:creationId xmlns:a16="http://schemas.microsoft.com/office/drawing/2014/main" id="{00000000-0008-0000-0400-0000D6000000}"/>
            </a:ext>
          </a:extLst>
        </xdr:cNvPr>
        <xdr:cNvSpPr/>
      </xdr:nvSpPr>
      <xdr:spPr>
        <a:xfrm>
          <a:off x="3937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116312</xdr:rowOff>
    </xdr:from>
    <xdr:ext cx="736600" cy="259045"/>
    <xdr:sp macro="" textlink="">
      <xdr:nvSpPr>
        <xdr:cNvPr id="215" name="テキスト ボックス 214">
          <a:extLst>
            <a:ext uri="{FF2B5EF4-FFF2-40B4-BE49-F238E27FC236}">
              <a16:creationId xmlns:a16="http://schemas.microsoft.com/office/drawing/2014/main" id="{00000000-0008-0000-0400-0000D7000000}"/>
            </a:ext>
          </a:extLst>
        </xdr:cNvPr>
        <xdr:cNvSpPr txBox="1"/>
      </xdr:nvSpPr>
      <xdr:spPr>
        <a:xfrm>
          <a:off x="3606800" y="98889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6" name="楕円 215">
          <a:extLst>
            <a:ext uri="{FF2B5EF4-FFF2-40B4-BE49-F238E27FC236}">
              <a16:creationId xmlns:a16="http://schemas.microsoft.com/office/drawing/2014/main" id="{00000000-0008-0000-0400-0000D8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7" name="テキスト ボックス 216">
          <a:extLst>
            <a:ext uri="{FF2B5EF4-FFF2-40B4-BE49-F238E27FC236}">
              <a16:creationId xmlns:a16="http://schemas.microsoft.com/office/drawing/2014/main" id="{00000000-0008-0000-0400-0000D9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8" name="楕円 217">
          <a:extLst>
            <a:ext uri="{FF2B5EF4-FFF2-40B4-BE49-F238E27FC236}">
              <a16:creationId xmlns:a16="http://schemas.microsoft.com/office/drawing/2014/main" id="{00000000-0008-0000-0400-0000DA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9" name="テキスト ボックス 218">
          <a:extLst>
            <a:ext uri="{FF2B5EF4-FFF2-40B4-BE49-F238E27FC236}">
              <a16:creationId xmlns:a16="http://schemas.microsoft.com/office/drawing/2014/main" id="{00000000-0008-0000-0400-0000DB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20" name="楕円 219">
          <a:extLst>
            <a:ext uri="{FF2B5EF4-FFF2-40B4-BE49-F238E27FC236}">
              <a16:creationId xmlns:a16="http://schemas.microsoft.com/office/drawing/2014/main" id="{00000000-0008-0000-0400-0000DC000000}"/>
            </a:ext>
          </a:extLst>
        </xdr:cNvPr>
        <xdr:cNvSpPr/>
      </xdr:nvSpPr>
      <xdr:spPr>
        <a:xfrm>
          <a:off x="1270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105427</xdr:rowOff>
    </xdr:from>
    <xdr:ext cx="762000" cy="259045"/>
    <xdr:sp macro="" textlink="">
      <xdr:nvSpPr>
        <xdr:cNvPr id="221" name="テキスト ボックス 220">
          <a:extLst>
            <a:ext uri="{FF2B5EF4-FFF2-40B4-BE49-F238E27FC236}">
              <a16:creationId xmlns:a16="http://schemas.microsoft.com/office/drawing/2014/main" id="{00000000-0008-0000-0400-0000DD000000}"/>
            </a:ext>
          </a:extLst>
        </xdr:cNvPr>
        <xdr:cNvSpPr txBox="1"/>
      </xdr:nvSpPr>
      <xdr:spPr>
        <a:xfrm>
          <a:off x="9398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経常収支比率に占めるその他の割合は、類似団体平均値を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った。</a:t>
          </a:r>
          <a:endPar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り、これは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その他の多くを</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占めている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特別会計などへの繰出金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の中で、国民健康保険事業特別会計への繰出金の減がおもな要因となっている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も</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特別会計の独立採算の原則を再認識し、特別会計の適正な財源確保を図り、普通会計の負担軽減に努める。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40" name="直線コネクタ 239">
          <a:extLst>
            <a:ext uri="{FF2B5EF4-FFF2-40B4-BE49-F238E27FC236}">
              <a16:creationId xmlns:a16="http://schemas.microsoft.com/office/drawing/2014/main" id="{00000000-0008-0000-0400-0000F0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1" name="テキスト ボックス 240">
          <a:extLst>
            <a:ext uri="{FF2B5EF4-FFF2-40B4-BE49-F238E27FC236}">
              <a16:creationId xmlns:a16="http://schemas.microsoft.com/office/drawing/2014/main" id="{00000000-0008-0000-0400-0000F1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3" name="テキスト ボックス 242">
          <a:extLst>
            <a:ext uri="{FF2B5EF4-FFF2-40B4-BE49-F238E27FC236}">
              <a16:creationId xmlns:a16="http://schemas.microsoft.com/office/drawing/2014/main" id="{00000000-0008-0000-0400-0000F3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5" name="テキスト ボックス 244">
          <a:extLst>
            <a:ext uri="{FF2B5EF4-FFF2-40B4-BE49-F238E27FC236}">
              <a16:creationId xmlns:a16="http://schemas.microsoft.com/office/drawing/2014/main" id="{00000000-0008-0000-0400-0000F5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7" name="テキスト ボックス 246">
          <a:extLst>
            <a:ext uri="{FF2B5EF4-FFF2-40B4-BE49-F238E27FC236}">
              <a16:creationId xmlns:a16="http://schemas.microsoft.com/office/drawing/2014/main" id="{00000000-0008-0000-0400-0000F7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50" name="その他グラフ枠">
          <a:extLst>
            <a:ext uri="{FF2B5EF4-FFF2-40B4-BE49-F238E27FC236}">
              <a16:creationId xmlns:a16="http://schemas.microsoft.com/office/drawing/2014/main" id="{00000000-0008-0000-0400-0000FA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67128</xdr:rowOff>
    </xdr:from>
    <xdr:to>
      <xdr:col>82</xdr:col>
      <xdr:colOff>107950</xdr:colOff>
      <xdr:row>61</xdr:row>
      <xdr:rowOff>113393</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flipV="1">
          <a:off x="16510000" y="8982528"/>
          <a:ext cx="0" cy="1589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85470</xdr:rowOff>
    </xdr:from>
    <xdr:ext cx="762000" cy="259045"/>
    <xdr:sp macro="" textlink="">
      <xdr:nvSpPr>
        <xdr:cNvPr id="252" name="その他最小値テキスト">
          <a:extLst>
            <a:ext uri="{FF2B5EF4-FFF2-40B4-BE49-F238E27FC236}">
              <a16:creationId xmlns:a16="http://schemas.microsoft.com/office/drawing/2014/main" id="{00000000-0008-0000-0400-0000FC000000}"/>
            </a:ext>
          </a:extLst>
        </xdr:cNvPr>
        <xdr:cNvSpPr txBox="1"/>
      </xdr:nvSpPr>
      <xdr:spPr>
        <a:xfrm>
          <a:off x="16598900" y="10543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113393</xdr:rowOff>
    </xdr:from>
    <xdr:to>
      <xdr:col>82</xdr:col>
      <xdr:colOff>196850</xdr:colOff>
      <xdr:row>61</xdr:row>
      <xdr:rowOff>113393</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6421100" y="10571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153505</xdr:rowOff>
    </xdr:from>
    <xdr:ext cx="762000" cy="259045"/>
    <xdr:sp macro="" textlink="">
      <xdr:nvSpPr>
        <xdr:cNvPr id="254" name="その他最大値テキスト">
          <a:extLst>
            <a:ext uri="{FF2B5EF4-FFF2-40B4-BE49-F238E27FC236}">
              <a16:creationId xmlns:a16="http://schemas.microsoft.com/office/drawing/2014/main" id="{00000000-0008-0000-0400-0000FE000000}"/>
            </a:ext>
          </a:extLst>
        </xdr:cNvPr>
        <xdr:cNvSpPr txBox="1"/>
      </xdr:nvSpPr>
      <xdr:spPr>
        <a:xfrm>
          <a:off x="16598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67128</xdr:rowOff>
    </xdr:from>
    <xdr:to>
      <xdr:col>82</xdr:col>
      <xdr:colOff>196850</xdr:colOff>
      <xdr:row>52</xdr:row>
      <xdr:rowOff>67128</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6421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29028</xdr:rowOff>
    </xdr:from>
    <xdr:to>
      <xdr:col>82</xdr:col>
      <xdr:colOff>107950</xdr:colOff>
      <xdr:row>58</xdr:row>
      <xdr:rowOff>72572</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5671800" y="9973128"/>
          <a:ext cx="838200" cy="43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90005</xdr:rowOff>
    </xdr:from>
    <xdr:ext cx="762000" cy="259045"/>
    <xdr:sp macro="" textlink="">
      <xdr:nvSpPr>
        <xdr:cNvPr id="257" name="その他平均値テキスト">
          <a:extLst>
            <a:ext uri="{FF2B5EF4-FFF2-40B4-BE49-F238E27FC236}">
              <a16:creationId xmlns:a16="http://schemas.microsoft.com/office/drawing/2014/main" id="{00000000-0008-0000-0400-000001010000}"/>
            </a:ext>
          </a:extLst>
        </xdr:cNvPr>
        <xdr:cNvSpPr txBox="1"/>
      </xdr:nvSpPr>
      <xdr:spPr>
        <a:xfrm>
          <a:off x="16598900" y="9691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73478</xdr:rowOff>
    </xdr:from>
    <xdr:to>
      <xdr:col>82</xdr:col>
      <xdr:colOff>158750</xdr:colOff>
      <xdr:row>58</xdr:row>
      <xdr:rowOff>3628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64592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72572</xdr:rowOff>
    </xdr:from>
    <xdr:to>
      <xdr:col>78</xdr:col>
      <xdr:colOff>69850</xdr:colOff>
      <xdr:row>58</xdr:row>
      <xdr:rowOff>72572</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4782800" y="100166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54428</xdr:rowOff>
    </xdr:from>
    <xdr:to>
      <xdr:col>78</xdr:col>
      <xdr:colOff>120650</xdr:colOff>
      <xdr:row>58</xdr:row>
      <xdr:rowOff>156028</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5621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140805</xdr:rowOff>
    </xdr:from>
    <xdr:ext cx="7366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290800" y="10084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7257</xdr:rowOff>
    </xdr:from>
    <xdr:to>
      <xdr:col>73</xdr:col>
      <xdr:colOff>180975</xdr:colOff>
      <xdr:row>58</xdr:row>
      <xdr:rowOff>72572</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893800" y="9951357"/>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54428</xdr:rowOff>
    </xdr:from>
    <xdr:to>
      <xdr:col>74</xdr:col>
      <xdr:colOff>31750</xdr:colOff>
      <xdr:row>58</xdr:row>
      <xdr:rowOff>156028</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4732000" y="9998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140805</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4401800" y="10084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7257</xdr:rowOff>
    </xdr:from>
    <xdr:to>
      <xdr:col>69</xdr:col>
      <xdr:colOff>92075</xdr:colOff>
      <xdr:row>59</xdr:row>
      <xdr:rowOff>42635</xdr:rowOff>
    </xdr:to>
    <xdr:cxnSp macro="">
      <xdr:nvCxnSpPr>
        <xdr:cNvPr id="265" name="直線コネクタ 264">
          <a:extLst>
            <a:ext uri="{FF2B5EF4-FFF2-40B4-BE49-F238E27FC236}">
              <a16:creationId xmlns:a16="http://schemas.microsoft.com/office/drawing/2014/main" id="{00000000-0008-0000-0400-000009010000}"/>
            </a:ext>
          </a:extLst>
        </xdr:cNvPr>
        <xdr:cNvCxnSpPr/>
      </xdr:nvCxnSpPr>
      <xdr:spPr>
        <a:xfrm flipV="1">
          <a:off x="13004800" y="9951357"/>
          <a:ext cx="889000" cy="206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65315</xdr:rowOff>
    </xdr:from>
    <xdr:to>
      <xdr:col>69</xdr:col>
      <xdr:colOff>142875</xdr:colOff>
      <xdr:row>58</xdr:row>
      <xdr:rowOff>166915</xdr:rowOff>
    </xdr:to>
    <xdr:sp macro="" textlink="">
      <xdr:nvSpPr>
        <xdr:cNvPr id="266" name="フローチャート: 判断 265">
          <a:extLst>
            <a:ext uri="{FF2B5EF4-FFF2-40B4-BE49-F238E27FC236}">
              <a16:creationId xmlns:a16="http://schemas.microsoft.com/office/drawing/2014/main" id="{00000000-0008-0000-0400-00000A010000}"/>
            </a:ext>
          </a:extLst>
        </xdr:cNvPr>
        <xdr:cNvSpPr/>
      </xdr:nvSpPr>
      <xdr:spPr>
        <a:xfrm>
          <a:off x="13843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151692</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3512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68" name="フローチャート: 判断 267">
          <a:extLst>
            <a:ext uri="{FF2B5EF4-FFF2-40B4-BE49-F238E27FC236}">
              <a16:creationId xmlns:a16="http://schemas.microsoft.com/office/drawing/2014/main" id="{00000000-0008-0000-0400-00000C010000}"/>
            </a:ext>
          </a:extLst>
        </xdr:cNvPr>
        <xdr:cNvSpPr/>
      </xdr:nvSpPr>
      <xdr:spPr>
        <a:xfrm>
          <a:off x="12954000" y="10107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103612</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623800" y="9876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149678</xdr:rowOff>
    </xdr:from>
    <xdr:to>
      <xdr:col>82</xdr:col>
      <xdr:colOff>158750</xdr:colOff>
      <xdr:row>58</xdr:row>
      <xdr:rowOff>79828</xdr:rowOff>
    </xdr:to>
    <xdr:sp macro="" textlink="">
      <xdr:nvSpPr>
        <xdr:cNvPr id="275" name="楕円 274">
          <a:extLst>
            <a:ext uri="{FF2B5EF4-FFF2-40B4-BE49-F238E27FC236}">
              <a16:creationId xmlns:a16="http://schemas.microsoft.com/office/drawing/2014/main" id="{00000000-0008-0000-0400-000013010000}"/>
            </a:ext>
          </a:extLst>
        </xdr:cNvPr>
        <xdr:cNvSpPr/>
      </xdr:nvSpPr>
      <xdr:spPr>
        <a:xfrm>
          <a:off x="164592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121755</xdr:rowOff>
    </xdr:from>
    <xdr:ext cx="762000" cy="259045"/>
    <xdr:sp macro="" textlink="">
      <xdr:nvSpPr>
        <xdr:cNvPr id="276" name="その他該当値テキスト">
          <a:extLst>
            <a:ext uri="{FF2B5EF4-FFF2-40B4-BE49-F238E27FC236}">
              <a16:creationId xmlns:a16="http://schemas.microsoft.com/office/drawing/2014/main" id="{00000000-0008-0000-0400-000014010000}"/>
            </a:ext>
          </a:extLst>
        </xdr:cNvPr>
        <xdr:cNvSpPr txBox="1"/>
      </xdr:nvSpPr>
      <xdr:spPr>
        <a:xfrm>
          <a:off x="16598900" y="9894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21772</xdr:rowOff>
    </xdr:from>
    <xdr:to>
      <xdr:col>78</xdr:col>
      <xdr:colOff>120650</xdr:colOff>
      <xdr:row>58</xdr:row>
      <xdr:rowOff>123372</xdr:rowOff>
    </xdr:to>
    <xdr:sp macro="" textlink="">
      <xdr:nvSpPr>
        <xdr:cNvPr id="277" name="楕円 276">
          <a:extLst>
            <a:ext uri="{FF2B5EF4-FFF2-40B4-BE49-F238E27FC236}">
              <a16:creationId xmlns:a16="http://schemas.microsoft.com/office/drawing/2014/main" id="{00000000-0008-0000-0400-000015010000}"/>
            </a:ext>
          </a:extLst>
        </xdr:cNvPr>
        <xdr:cNvSpPr/>
      </xdr:nvSpPr>
      <xdr:spPr>
        <a:xfrm>
          <a:off x="15621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133549</xdr:rowOff>
    </xdr:from>
    <xdr:ext cx="736600" cy="259045"/>
    <xdr:sp macro="" textlink="">
      <xdr:nvSpPr>
        <xdr:cNvPr id="278" name="テキスト ボックス 277">
          <a:extLst>
            <a:ext uri="{FF2B5EF4-FFF2-40B4-BE49-F238E27FC236}">
              <a16:creationId xmlns:a16="http://schemas.microsoft.com/office/drawing/2014/main" id="{00000000-0008-0000-0400-000016010000}"/>
            </a:ext>
          </a:extLst>
        </xdr:cNvPr>
        <xdr:cNvSpPr txBox="1"/>
      </xdr:nvSpPr>
      <xdr:spPr>
        <a:xfrm>
          <a:off x="15290800" y="9734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21772</xdr:rowOff>
    </xdr:from>
    <xdr:to>
      <xdr:col>74</xdr:col>
      <xdr:colOff>31750</xdr:colOff>
      <xdr:row>58</xdr:row>
      <xdr:rowOff>123372</xdr:rowOff>
    </xdr:to>
    <xdr:sp macro="" textlink="">
      <xdr:nvSpPr>
        <xdr:cNvPr id="279" name="楕円 278">
          <a:extLst>
            <a:ext uri="{FF2B5EF4-FFF2-40B4-BE49-F238E27FC236}">
              <a16:creationId xmlns:a16="http://schemas.microsoft.com/office/drawing/2014/main" id="{00000000-0008-0000-0400-000017010000}"/>
            </a:ext>
          </a:extLst>
        </xdr:cNvPr>
        <xdr:cNvSpPr/>
      </xdr:nvSpPr>
      <xdr:spPr>
        <a:xfrm>
          <a:off x="14732000" y="9965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133549</xdr:rowOff>
    </xdr:from>
    <xdr:ext cx="762000" cy="259045"/>
    <xdr:sp macro="" textlink="">
      <xdr:nvSpPr>
        <xdr:cNvPr id="280" name="テキスト ボックス 279">
          <a:extLst>
            <a:ext uri="{FF2B5EF4-FFF2-40B4-BE49-F238E27FC236}">
              <a16:creationId xmlns:a16="http://schemas.microsoft.com/office/drawing/2014/main" id="{00000000-0008-0000-0400-000018010000}"/>
            </a:ext>
          </a:extLst>
        </xdr:cNvPr>
        <xdr:cNvSpPr txBox="1"/>
      </xdr:nvSpPr>
      <xdr:spPr>
        <a:xfrm>
          <a:off x="14401800" y="9734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127907</xdr:rowOff>
    </xdr:from>
    <xdr:to>
      <xdr:col>69</xdr:col>
      <xdr:colOff>142875</xdr:colOff>
      <xdr:row>58</xdr:row>
      <xdr:rowOff>58057</xdr:rowOff>
    </xdr:to>
    <xdr:sp macro="" textlink="">
      <xdr:nvSpPr>
        <xdr:cNvPr id="281" name="楕円 280">
          <a:extLst>
            <a:ext uri="{FF2B5EF4-FFF2-40B4-BE49-F238E27FC236}">
              <a16:creationId xmlns:a16="http://schemas.microsoft.com/office/drawing/2014/main" id="{00000000-0008-0000-0400-000019010000}"/>
            </a:ext>
          </a:extLst>
        </xdr:cNvPr>
        <xdr:cNvSpPr/>
      </xdr:nvSpPr>
      <xdr:spPr>
        <a:xfrm>
          <a:off x="138430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68234</xdr:rowOff>
    </xdr:from>
    <xdr:ext cx="762000" cy="259045"/>
    <xdr:sp macro="" textlink="">
      <xdr:nvSpPr>
        <xdr:cNvPr id="282" name="テキスト ボックス 281">
          <a:extLst>
            <a:ext uri="{FF2B5EF4-FFF2-40B4-BE49-F238E27FC236}">
              <a16:creationId xmlns:a16="http://schemas.microsoft.com/office/drawing/2014/main" id="{00000000-0008-0000-0400-00001A010000}"/>
            </a:ext>
          </a:extLst>
        </xdr:cNvPr>
        <xdr:cNvSpPr txBox="1"/>
      </xdr:nvSpPr>
      <xdr:spPr>
        <a:xfrm>
          <a:off x="13512800" y="9669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163285</xdr:rowOff>
    </xdr:from>
    <xdr:to>
      <xdr:col>65</xdr:col>
      <xdr:colOff>53975</xdr:colOff>
      <xdr:row>59</xdr:row>
      <xdr:rowOff>93435</xdr:rowOff>
    </xdr:to>
    <xdr:sp macro="" textlink="">
      <xdr:nvSpPr>
        <xdr:cNvPr id="283" name="楕円 282">
          <a:extLst>
            <a:ext uri="{FF2B5EF4-FFF2-40B4-BE49-F238E27FC236}">
              <a16:creationId xmlns:a16="http://schemas.microsoft.com/office/drawing/2014/main" id="{00000000-0008-0000-0400-00001B010000}"/>
            </a:ext>
          </a:extLst>
        </xdr:cNvPr>
        <xdr:cNvSpPr/>
      </xdr:nvSpPr>
      <xdr:spPr>
        <a:xfrm>
          <a:off x="12954000" y="10107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78212</xdr:rowOff>
    </xdr:from>
    <xdr:ext cx="762000" cy="259045"/>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623800" y="10193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4" name="正方形/長方形 293">
          <a:extLst>
            <a:ext uri="{FF2B5EF4-FFF2-40B4-BE49-F238E27FC236}">
              <a16:creationId xmlns:a16="http://schemas.microsoft.com/office/drawing/2014/main" id="{00000000-0008-0000-0400-000026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経常収支比率に占める補助費等の割合は、類似団体平均値を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18.0</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0.4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となり、これは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施設改修事業の縮小による</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農業集落排水事業会計への繰出金</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長生郡市広域市町村圏組合において老朽化した施設等の改修等により負担金の増加が見込まれるため、健全な財政運営が行えるよう、関係団体と協議していく必要がある。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8" name="テキスト ボックス 297">
          <a:extLst>
            <a:ext uri="{FF2B5EF4-FFF2-40B4-BE49-F238E27FC236}">
              <a16:creationId xmlns:a16="http://schemas.microsoft.com/office/drawing/2014/main" id="{00000000-0008-0000-0400-00002A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300" name="テキスト ボックス 299">
          <a:extLst>
            <a:ext uri="{FF2B5EF4-FFF2-40B4-BE49-F238E27FC236}">
              <a16:creationId xmlns:a16="http://schemas.microsoft.com/office/drawing/2014/main" id="{00000000-0008-0000-0400-00002C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302" name="テキスト ボックス 301">
          <a:extLst>
            <a:ext uri="{FF2B5EF4-FFF2-40B4-BE49-F238E27FC236}">
              <a16:creationId xmlns:a16="http://schemas.microsoft.com/office/drawing/2014/main" id="{00000000-0008-0000-0400-00002E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4" name="テキスト ボックス 303">
          <a:extLst>
            <a:ext uri="{FF2B5EF4-FFF2-40B4-BE49-F238E27FC236}">
              <a16:creationId xmlns:a16="http://schemas.microsoft.com/office/drawing/2014/main" id="{00000000-0008-0000-0400-000030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6" name="テキスト ボックス 305">
          <a:extLst>
            <a:ext uri="{FF2B5EF4-FFF2-40B4-BE49-F238E27FC236}">
              <a16:creationId xmlns:a16="http://schemas.microsoft.com/office/drawing/2014/main" id="{00000000-0008-0000-0400-000032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168148</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956300"/>
          <a:ext cx="0" cy="1069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140225</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168148</xdr:rowOff>
    </xdr:from>
    <xdr:to>
      <xdr:col>82</xdr:col>
      <xdr:colOff>196850</xdr:colOff>
      <xdr:row>40</xdr:row>
      <xdr:rowOff>168148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35560</xdr:rowOff>
    </xdr:from>
    <xdr:to>
      <xdr:col>82</xdr:col>
      <xdr:colOff>107950</xdr:colOff>
      <xdr:row>38</xdr:row>
      <xdr:rowOff>53848</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flipV="1">
          <a:off x="15671800" y="6550660"/>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122445</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294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105918</xdr:rowOff>
    </xdr:from>
    <xdr:to>
      <xdr:col>82</xdr:col>
      <xdr:colOff>158750</xdr:colOff>
      <xdr:row>38</xdr:row>
      <xdr:rowOff>36068</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44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8128</xdr:rowOff>
    </xdr:from>
    <xdr:to>
      <xdr:col>78</xdr:col>
      <xdr:colOff>69850</xdr:colOff>
      <xdr:row>38</xdr:row>
      <xdr:rowOff>53848</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4782800" y="652322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60198</xdr:rowOff>
    </xdr:from>
    <xdr:to>
      <xdr:col>78</xdr:col>
      <xdr:colOff>120650</xdr:colOff>
      <xdr:row>37</xdr:row>
      <xdr:rowOff>161798</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525</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727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38</xdr:row>
      <xdr:rowOff>8128</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6445504"/>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19050</xdr:rowOff>
    </xdr:from>
    <xdr:to>
      <xdr:col>74</xdr:col>
      <xdr:colOff>31750</xdr:colOff>
      <xdr:row>37</xdr:row>
      <xdr:rowOff>120650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130827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101854</xdr:rowOff>
    </xdr:from>
    <xdr:to>
      <xdr:col>69</xdr:col>
      <xdr:colOff>92075</xdr:colOff>
      <xdr:row>37</xdr:row>
      <xdr:rowOff>124714</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flipV="1">
          <a:off x="13004800" y="644550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46482</xdr:rowOff>
    </xdr:from>
    <xdr:to>
      <xdr:col>65</xdr:col>
      <xdr:colOff>53975</xdr:colOff>
      <xdr:row>37</xdr:row>
      <xdr:rowOff>148082</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158259</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59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156210</xdr:rowOff>
    </xdr:from>
    <xdr:to>
      <xdr:col>82</xdr:col>
      <xdr:colOff>158750</xdr:colOff>
      <xdr:row>38</xdr:row>
      <xdr:rowOff>86360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649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128287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647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3048</xdr:rowOff>
    </xdr:from>
    <xdr:to>
      <xdr:col>78</xdr:col>
      <xdr:colOff>120650</xdr:colOff>
      <xdr:row>38</xdr:row>
      <xdr:rowOff>104648</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89425</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66045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128778</xdr:rowOff>
    </xdr:from>
    <xdr:to>
      <xdr:col>74</xdr:col>
      <xdr:colOff>31750</xdr:colOff>
      <xdr:row>38</xdr:row>
      <xdr:rowOff>58928</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647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43705</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6558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73914</xdr:rowOff>
    </xdr:from>
    <xdr:to>
      <xdr:col>65</xdr:col>
      <xdr:colOff>53975</xdr:colOff>
      <xdr:row>38</xdr:row>
      <xdr:rowOff>4064</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160291</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経常収支比率に占める公債費の割合は、類似団体平均値を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％下回り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8.3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前年度と比較して</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％減となり、これは平成</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度臨時財政対策</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債の償還金終了がおもな要因となっている。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今後は老朽化した公共施設の大規模改修など地方債</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発行を伴う事業が複数予定されているため、償還額の推移に注意を払いつつ、計画的な地方債管理に努める。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62992</xdr:rowOff>
    </xdr:from>
    <xdr:to>
      <xdr:col>24</xdr:col>
      <xdr:colOff>25400</xdr:colOff>
      <xdr:row>80</xdr:row>
      <xdr:rowOff>140715</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750292"/>
          <a:ext cx="0" cy="11064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112792</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28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140715</xdr:rowOff>
    </xdr:from>
    <xdr:to>
      <xdr:col>24</xdr:col>
      <xdr:colOff>114300</xdr:colOff>
      <xdr:row>80</xdr:row>
      <xdr:rowOff>140715</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56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149369</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49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62992</xdr:rowOff>
    </xdr:from>
    <xdr:to>
      <xdr:col>24</xdr:col>
      <xdr:colOff>114300</xdr:colOff>
      <xdr:row>74</xdr:row>
      <xdr:rowOff>62992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75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106426</xdr:rowOff>
    </xdr:from>
    <xdr:to>
      <xdr:col>24</xdr:col>
      <xdr:colOff>25400</xdr:colOff>
      <xdr:row>75</xdr:row>
      <xdr:rowOff>156718</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2965176"/>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148862</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317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5335</xdr:rowOff>
    </xdr:from>
    <xdr:to>
      <xdr:col>24</xdr:col>
      <xdr:colOff>76200</xdr:colOff>
      <xdr:row>77</xdr:row>
      <xdr:rowOff>106935</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75</xdr:row>
      <xdr:rowOff>161289</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015468"/>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41911</xdr:rowOff>
    </xdr:from>
    <xdr:to>
      <xdr:col>20</xdr:col>
      <xdr:colOff>38100</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128288</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75</xdr:row>
      <xdr:rowOff>129286</xdr:rowOff>
    </xdr:from>
    <xdr:to>
      <xdr:col>15</xdr:col>
      <xdr:colOff>98425</xdr:colOff>
      <xdr:row>75</xdr:row>
      <xdr:rowOff>161289</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a:off x="2209800" y="12988036"/>
          <a:ext cx="889000" cy="32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46482</xdr:rowOff>
    </xdr:from>
    <xdr:to>
      <xdr:col>15</xdr:col>
      <xdr:colOff>149225</xdr:colOff>
      <xdr:row>77</xdr:row>
      <xdr:rowOff>148082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132859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75</xdr:row>
      <xdr:rowOff>129286</xdr:rowOff>
    </xdr:from>
    <xdr:to>
      <xdr:col>11</xdr:col>
      <xdr:colOff>9525</xdr:colOff>
      <xdr:row>76</xdr:row>
      <xdr:rowOff>3556</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298803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96283</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55626</xdr:rowOff>
    </xdr:from>
    <xdr:to>
      <xdr:col>24</xdr:col>
      <xdr:colOff>76200</xdr:colOff>
      <xdr:row>75</xdr:row>
      <xdr:rowOff>157226</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2914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72153</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2759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110490</xdr:rowOff>
    </xdr:from>
    <xdr:to>
      <xdr:col>15</xdr:col>
      <xdr:colOff>149225</xdr:colOff>
      <xdr:row>76</xdr:row>
      <xdr:rowOff>40639</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296924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50817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75</xdr:row>
      <xdr:rowOff>78486</xdr:rowOff>
    </xdr:from>
    <xdr:to>
      <xdr:col>11</xdr:col>
      <xdr:colOff>60325</xdr:colOff>
      <xdr:row>76</xdr:row>
      <xdr:rowOff>8635</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18813</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124206</xdr:rowOff>
    </xdr:from>
    <xdr:to>
      <xdr:col>6</xdr:col>
      <xdr:colOff>171450</xdr:colOff>
      <xdr:row>76</xdr:row>
      <xdr:rowOff>54356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2982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64533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2751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経常収支比率に占める公債費以外の割合は、類似団体平均値を</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％上回り</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77.4</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1.2</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となり、類似団体との構成内容を比較すると、義務的経費にあたる人件費・扶助費、その他の経費の補助費等の構成割合が高い水準にあるため、当該経費の抑制を図り、財政の健全化に努める。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104140</xdr:rowOff>
    </xdr:from>
    <xdr:to>
      <xdr:col>82</xdr:col>
      <xdr:colOff>107950</xdr:colOff>
      <xdr:row>81</xdr:row>
      <xdr:rowOff>37846</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448540"/>
          <a:ext cx="0" cy="1476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9923</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897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37846</xdr:rowOff>
    </xdr:from>
    <xdr:to>
      <xdr:col>82</xdr:col>
      <xdr:colOff>196850</xdr:colOff>
      <xdr:row>81</xdr:row>
      <xdr:rowOff>37846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925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19067</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104140</xdr:rowOff>
    </xdr:from>
    <xdr:to>
      <xdr:col>82</xdr:col>
      <xdr:colOff>196850</xdr:colOff>
      <xdr:row>72</xdr:row>
      <xdr:rowOff>104140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8128</xdr:rowOff>
    </xdr:from>
    <xdr:to>
      <xdr:col>82</xdr:col>
      <xdr:colOff>107950</xdr:colOff>
      <xdr:row>78</xdr:row>
      <xdr:rowOff>62992</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5671800" y="1338122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12716</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3042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12700</xdr:rowOff>
    </xdr:from>
    <xdr:to>
      <xdr:col>78</xdr:col>
      <xdr:colOff>69850</xdr:colOff>
      <xdr:row>78</xdr:row>
      <xdr:rowOff>62992</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38580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72137</xdr:rowOff>
    </xdr:from>
    <xdr:to>
      <xdr:col>73</xdr:col>
      <xdr:colOff>180975</xdr:colOff>
      <xdr:row>78</xdr:row>
      <xdr:rowOff>12700</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3102337"/>
          <a:ext cx="889000" cy="283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48768</xdr:rowOff>
    </xdr:from>
    <xdr:to>
      <xdr:col>74</xdr:col>
      <xdr:colOff>31750</xdr:colOff>
      <xdr:row>76</xdr:row>
      <xdr:rowOff>150368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307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160545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84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72137</xdr:rowOff>
    </xdr:from>
    <xdr:to>
      <xdr:col>69</xdr:col>
      <xdr:colOff>92075</xdr:colOff>
      <xdr:row>78</xdr:row>
      <xdr:rowOff>58420</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3102337"/>
          <a:ext cx="889000" cy="32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110490</xdr:rowOff>
    </xdr:from>
    <xdr:to>
      <xdr:col>69</xdr:col>
      <xdr:colOff>142875</xdr:colOff>
      <xdr:row>76</xdr:row>
      <xdr:rowOff>40639</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9692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50817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738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158496</xdr:rowOff>
    </xdr:from>
    <xdr:to>
      <xdr:col>65</xdr:col>
      <xdr:colOff>53975</xdr:colOff>
      <xdr:row>77</xdr:row>
      <xdr:rowOff>88646</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98823</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128778</xdr:rowOff>
    </xdr:from>
    <xdr:to>
      <xdr:col>82</xdr:col>
      <xdr:colOff>158750</xdr:colOff>
      <xdr:row>78</xdr:row>
      <xdr:rowOff>58928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30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100855</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30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12192</xdr:rowOff>
    </xdr:from>
    <xdr:to>
      <xdr:col>78</xdr:col>
      <xdr:colOff>120650</xdr:colOff>
      <xdr:row>78</xdr:row>
      <xdr:rowOff>113792</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385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98569</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4716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133350</xdr:rowOff>
    </xdr:from>
    <xdr:to>
      <xdr:col>74</xdr:col>
      <xdr:colOff>31750</xdr:colOff>
      <xdr:row>78</xdr:row>
      <xdr:rowOff>63500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48277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21337</xdr:rowOff>
    </xdr:from>
    <xdr:to>
      <xdr:col>69</xdr:col>
      <xdr:colOff>142875</xdr:colOff>
      <xdr:row>76</xdr:row>
      <xdr:rowOff>122937</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107714</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7620</xdr:rowOff>
    </xdr:from>
    <xdr:to>
      <xdr:col>65</xdr:col>
      <xdr:colOff>53975</xdr:colOff>
      <xdr:row>78</xdr:row>
      <xdr:rowOff>109220</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93997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3175</xdr:rowOff>
    </xdr:from>
    <xdr:to>
      <xdr:col>33</xdr:col>
      <xdr:colOff>114300</xdr:colOff>
      <xdr:row>20</xdr:row>
      <xdr:rowOff>3175</xdr:rowOff>
    </xdr:to>
    <xdr:cxnSp macro="">
      <xdr:nvCxnSpPr>
        <xdr:cNvPr id="31" name="直線コネクタ 30">
          <a:extLst>
            <a:ext uri="{FF2B5EF4-FFF2-40B4-BE49-F238E27FC236}">
              <a16:creationId xmlns:a16="http://schemas.microsoft.com/office/drawing/2014/main" id="{00000000-0008-0000-0500-00001F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2" name="テキスト ボックス 31">
          <a:extLst>
            <a:ext uri="{FF2B5EF4-FFF2-40B4-BE49-F238E27FC236}">
              <a16:creationId xmlns:a16="http://schemas.microsoft.com/office/drawing/2014/main" id="{00000000-0008-0000-0500-000020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3" name="直線コネクタ 32">
          <a:extLst>
            <a:ext uri="{FF2B5EF4-FFF2-40B4-BE49-F238E27FC236}">
              <a16:creationId xmlns:a16="http://schemas.microsoft.com/office/drawing/2014/main" id="{00000000-0008-0000-0500-000021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4" name="テキスト ボックス 33">
          <a:extLst>
            <a:ext uri="{FF2B5EF4-FFF2-40B4-BE49-F238E27FC236}">
              <a16:creationId xmlns:a16="http://schemas.microsoft.com/office/drawing/2014/main" id="{00000000-0008-0000-0500-000022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5" name="直線コネクタ 34">
          <a:extLst>
            <a:ext uri="{FF2B5EF4-FFF2-40B4-BE49-F238E27FC236}">
              <a16:creationId xmlns:a16="http://schemas.microsoft.com/office/drawing/2014/main" id="{00000000-0008-0000-0500-000023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6" name="テキスト ボックス 35">
          <a:extLst>
            <a:ext uri="{FF2B5EF4-FFF2-40B4-BE49-F238E27FC236}">
              <a16:creationId xmlns:a16="http://schemas.microsoft.com/office/drawing/2014/main" id="{00000000-0008-0000-0500-000024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7" name="直線コネクタ 36">
          <a:extLst>
            <a:ext uri="{FF2B5EF4-FFF2-40B4-BE49-F238E27FC236}">
              <a16:creationId xmlns:a16="http://schemas.microsoft.com/office/drawing/2014/main" id="{00000000-0008-0000-0500-000025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8" name="テキスト ボックス 37">
          <a:extLst>
            <a:ext uri="{FF2B5EF4-FFF2-40B4-BE49-F238E27FC236}">
              <a16:creationId xmlns:a16="http://schemas.microsoft.com/office/drawing/2014/main" id="{00000000-0008-0000-0500-000026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9" name="直線コネクタ 38">
          <a:extLst>
            <a:ext uri="{FF2B5EF4-FFF2-40B4-BE49-F238E27FC236}">
              <a16:creationId xmlns:a16="http://schemas.microsoft.com/office/drawing/2014/main" id="{00000000-0008-0000-0500-000027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0" name="テキスト ボックス 39">
          <a:extLst>
            <a:ext uri="{FF2B5EF4-FFF2-40B4-BE49-F238E27FC236}">
              <a16:creationId xmlns:a16="http://schemas.microsoft.com/office/drawing/2014/main" id="{00000000-0008-0000-0500-000028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1" name="人口1人当たり決算額の推移グラフ枠130">
          <a:extLst>
            <a:ext uri="{FF2B5EF4-FFF2-40B4-BE49-F238E27FC236}">
              <a16:creationId xmlns:a16="http://schemas.microsoft.com/office/drawing/2014/main" id="{00000000-0008-0000-0500-000029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167611</xdr:rowOff>
    </xdr:from>
    <xdr:to>
      <xdr:col>29</xdr:col>
      <xdr:colOff>127000</xdr:colOff>
      <xdr:row>18</xdr:row>
      <xdr:rowOff>10234</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flipV="1">
          <a:off x="5651500" y="2101186"/>
          <a:ext cx="0" cy="1042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17</xdr:row>
      <xdr:rowOff>153761</xdr:rowOff>
    </xdr:from>
    <xdr:ext cx="762000" cy="259045"/>
    <xdr:sp macro="" textlink="">
      <xdr:nvSpPr>
        <xdr:cNvPr id="43" name="人口1人当たり決算額の推移最小値テキスト130">
          <a:extLst>
            <a:ext uri="{FF2B5EF4-FFF2-40B4-BE49-F238E27FC236}">
              <a16:creationId xmlns:a16="http://schemas.microsoft.com/office/drawing/2014/main" id="{00000000-0008-0000-0500-00002B000000}"/>
            </a:ext>
          </a:extLst>
        </xdr:cNvPr>
        <xdr:cNvSpPr txBox="1"/>
      </xdr:nvSpPr>
      <xdr:spPr>
        <a:xfrm>
          <a:off x="5740400" y="3116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10234</xdr:rowOff>
    </xdr:from>
    <xdr:to>
      <xdr:col>30</xdr:col>
      <xdr:colOff>25400</xdr:colOff>
      <xdr:row>18</xdr:row>
      <xdr:rowOff>10234</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5562600" y="314395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82538</xdr:rowOff>
    </xdr:from>
    <xdr:ext cx="762000" cy="259045"/>
    <xdr:sp macro="" textlink="">
      <xdr:nvSpPr>
        <xdr:cNvPr id="45" name="人口1人当たり決算額の推移最大値テキスト130">
          <a:extLst>
            <a:ext uri="{FF2B5EF4-FFF2-40B4-BE49-F238E27FC236}">
              <a16:creationId xmlns:a16="http://schemas.microsoft.com/office/drawing/2014/main" id="{00000000-0008-0000-0500-00002D000000}"/>
            </a:ext>
          </a:extLst>
        </xdr:cNvPr>
        <xdr:cNvSpPr txBox="1"/>
      </xdr:nvSpPr>
      <xdr:spPr>
        <a:xfrm>
          <a:off x="5740400" y="184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167611</xdr:rowOff>
    </xdr:from>
    <xdr:to>
      <xdr:col>30</xdr:col>
      <xdr:colOff>25400</xdr:colOff>
      <xdr:row>11</xdr:row>
      <xdr:rowOff>167611</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5562600" y="21011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160964</xdr:rowOff>
    </xdr:from>
    <xdr:to>
      <xdr:col>29</xdr:col>
      <xdr:colOff>127000</xdr:colOff>
      <xdr:row>17</xdr:row>
      <xdr:rowOff>3362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003800" y="2951789"/>
          <a:ext cx="647700" cy="138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19116</xdr:rowOff>
    </xdr:from>
    <xdr:ext cx="762000" cy="259045"/>
    <xdr:sp macro="" textlink="">
      <xdr:nvSpPr>
        <xdr:cNvPr id="48" name="人口1人当たり決算額の推移平均値テキスト130">
          <a:extLst>
            <a:ext uri="{FF2B5EF4-FFF2-40B4-BE49-F238E27FC236}">
              <a16:creationId xmlns:a16="http://schemas.microsoft.com/office/drawing/2014/main" id="{00000000-0008-0000-0500-000030000000}"/>
            </a:ext>
          </a:extLst>
        </xdr:cNvPr>
        <xdr:cNvSpPr txBox="1"/>
      </xdr:nvSpPr>
      <xdr:spPr>
        <a:xfrm>
          <a:off x="5740400" y="2638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2589</xdr:rowOff>
    </xdr:from>
    <xdr:to>
      <xdr:col>29</xdr:col>
      <xdr:colOff>177800</xdr:colOff>
      <xdr:row>16</xdr:row>
      <xdr:rowOff>104189</xdr:rowOff>
    </xdr:to>
    <xdr:sp macro="" textlink="">
      <xdr:nvSpPr>
        <xdr:cNvPr id="49" name="フローチャート: 判断 48">
          <a:extLst>
            <a:ext uri="{FF2B5EF4-FFF2-40B4-BE49-F238E27FC236}">
              <a16:creationId xmlns:a16="http://schemas.microsoft.com/office/drawing/2014/main" id="{00000000-0008-0000-0500-000031000000}"/>
            </a:ext>
          </a:extLst>
        </xdr:cNvPr>
        <xdr:cNvSpPr/>
      </xdr:nvSpPr>
      <xdr:spPr bwMode="auto">
        <a:xfrm>
          <a:off x="5600700" y="27934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3362</xdr:rowOff>
    </xdr:from>
    <xdr:to>
      <xdr:col>26</xdr:col>
      <xdr:colOff>50800</xdr:colOff>
      <xdr:row>17</xdr:row>
      <xdr:rowOff>17792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4305300" y="2965637"/>
          <a:ext cx="698500" cy="144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52049</xdr:rowOff>
    </xdr:from>
    <xdr:to>
      <xdr:col>26</xdr:col>
      <xdr:colOff>101600</xdr:colOff>
      <xdr:row>16</xdr:row>
      <xdr:rowOff>153649</xdr:rowOff>
    </xdr:to>
    <xdr:sp macro="" textlink="">
      <xdr:nvSpPr>
        <xdr:cNvPr id="51" name="フローチャート: 判断 50">
          <a:extLst>
            <a:ext uri="{FF2B5EF4-FFF2-40B4-BE49-F238E27FC236}">
              <a16:creationId xmlns:a16="http://schemas.microsoft.com/office/drawing/2014/main" id="{00000000-0008-0000-0500-000033000000}"/>
            </a:ext>
          </a:extLst>
        </xdr:cNvPr>
        <xdr:cNvSpPr/>
      </xdr:nvSpPr>
      <xdr:spPr bwMode="auto">
        <a:xfrm>
          <a:off x="4953000" y="284287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163826</xdr:rowOff>
    </xdr:from>
    <xdr:ext cx="736600" cy="259045"/>
    <xdr:sp macro="" textlink="">
      <xdr:nvSpPr>
        <xdr:cNvPr id="52" name="テキスト ボックス 51">
          <a:extLst>
            <a:ext uri="{FF2B5EF4-FFF2-40B4-BE49-F238E27FC236}">
              <a16:creationId xmlns:a16="http://schemas.microsoft.com/office/drawing/2014/main" id="{00000000-0008-0000-0500-000034000000}"/>
            </a:ext>
          </a:extLst>
        </xdr:cNvPr>
        <xdr:cNvSpPr txBox="1"/>
      </xdr:nvSpPr>
      <xdr:spPr>
        <a:xfrm>
          <a:off x="4622800" y="26117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17792</xdr:rowOff>
    </xdr:from>
    <xdr:to>
      <xdr:col>22</xdr:col>
      <xdr:colOff>114300</xdr:colOff>
      <xdr:row>17</xdr:row>
      <xdr:rowOff>30182</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3606800" y="2980067"/>
          <a:ext cx="698500" cy="123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68632</xdr:rowOff>
    </xdr:from>
    <xdr:to>
      <xdr:col>22</xdr:col>
      <xdr:colOff>165100</xdr:colOff>
      <xdr:row>16</xdr:row>
      <xdr:rowOff>170232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254500" y="2859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8959</xdr:rowOff>
    </xdr:from>
    <xdr:ext cx="7620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3924300" y="2628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30182</xdr:rowOff>
    </xdr:from>
    <xdr:to>
      <xdr:col>18</xdr:col>
      <xdr:colOff>177800</xdr:colOff>
      <xdr:row>17</xdr:row>
      <xdr:rowOff>36061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2908300" y="2992457"/>
          <a:ext cx="698500" cy="58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77744</xdr:rowOff>
    </xdr:from>
    <xdr:to>
      <xdr:col>19</xdr:col>
      <xdr:colOff>38100</xdr:colOff>
      <xdr:row>17</xdr:row>
      <xdr:rowOff>7894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3556000" y="28685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18071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225800" y="2637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84936</xdr:rowOff>
    </xdr:from>
    <xdr:to>
      <xdr:col>15</xdr:col>
      <xdr:colOff>101600</xdr:colOff>
      <xdr:row>17</xdr:row>
      <xdr:rowOff>15086</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2857500" y="28757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25263</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2527300" y="2644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110164</xdr:rowOff>
    </xdr:from>
    <xdr:to>
      <xdr:col>29</xdr:col>
      <xdr:colOff>177800</xdr:colOff>
      <xdr:row>17</xdr:row>
      <xdr:rowOff>40314</xdr:rowOff>
    </xdr:to>
    <xdr:sp macro="" textlink="">
      <xdr:nvSpPr>
        <xdr:cNvPr id="66" name="楕円 65">
          <a:extLst>
            <a:ext uri="{FF2B5EF4-FFF2-40B4-BE49-F238E27FC236}">
              <a16:creationId xmlns:a16="http://schemas.microsoft.com/office/drawing/2014/main" id="{00000000-0008-0000-0500-000042000000}"/>
            </a:ext>
          </a:extLst>
        </xdr:cNvPr>
        <xdr:cNvSpPr/>
      </xdr:nvSpPr>
      <xdr:spPr bwMode="auto">
        <a:xfrm>
          <a:off x="5600700" y="29009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82241</xdr:rowOff>
    </xdr:from>
    <xdr:ext cx="762000" cy="259045"/>
    <xdr:sp macro="" textlink="">
      <xdr:nvSpPr>
        <xdr:cNvPr id="67" name="人口1人当たり決算額の推移該当値テキスト130">
          <a:extLst>
            <a:ext uri="{FF2B5EF4-FFF2-40B4-BE49-F238E27FC236}">
              <a16:creationId xmlns:a16="http://schemas.microsoft.com/office/drawing/2014/main" id="{00000000-0008-0000-0500-000043000000}"/>
            </a:ext>
          </a:extLst>
        </xdr:cNvPr>
        <xdr:cNvSpPr txBox="1"/>
      </xdr:nvSpPr>
      <xdr:spPr>
        <a:xfrm>
          <a:off x="5740400" y="2873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124012</xdr:rowOff>
    </xdr:from>
    <xdr:to>
      <xdr:col>26</xdr:col>
      <xdr:colOff>101600</xdr:colOff>
      <xdr:row>17</xdr:row>
      <xdr:rowOff>54162</xdr:rowOff>
    </xdr:to>
    <xdr:sp macro="" textlink="">
      <xdr:nvSpPr>
        <xdr:cNvPr id="68" name="楕円 67">
          <a:extLst>
            <a:ext uri="{FF2B5EF4-FFF2-40B4-BE49-F238E27FC236}">
              <a16:creationId xmlns:a16="http://schemas.microsoft.com/office/drawing/2014/main" id="{00000000-0008-0000-0500-000044000000}"/>
            </a:ext>
          </a:extLst>
        </xdr:cNvPr>
        <xdr:cNvSpPr/>
      </xdr:nvSpPr>
      <xdr:spPr bwMode="auto">
        <a:xfrm>
          <a:off x="4953000" y="29148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38939</xdr:rowOff>
    </xdr:from>
    <xdr:ext cx="7366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622800" y="30012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138442</xdr:rowOff>
    </xdr:from>
    <xdr:to>
      <xdr:col>22</xdr:col>
      <xdr:colOff>165100</xdr:colOff>
      <xdr:row>17</xdr:row>
      <xdr:rowOff>68592</xdr:rowOff>
    </xdr:to>
    <xdr:sp macro="" textlink="">
      <xdr:nvSpPr>
        <xdr:cNvPr id="70" name="楕円 69">
          <a:extLst>
            <a:ext uri="{FF2B5EF4-FFF2-40B4-BE49-F238E27FC236}">
              <a16:creationId xmlns:a16="http://schemas.microsoft.com/office/drawing/2014/main" id="{00000000-0008-0000-0500-000046000000}"/>
            </a:ext>
          </a:extLst>
        </xdr:cNvPr>
        <xdr:cNvSpPr/>
      </xdr:nvSpPr>
      <xdr:spPr bwMode="auto">
        <a:xfrm>
          <a:off x="4254500" y="2929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53369</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924300" y="3015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150832</xdr:rowOff>
    </xdr:from>
    <xdr:to>
      <xdr:col>19</xdr:col>
      <xdr:colOff>38100</xdr:colOff>
      <xdr:row>17</xdr:row>
      <xdr:rowOff>80982</xdr:rowOff>
    </xdr:to>
    <xdr:sp macro="" textlink="">
      <xdr:nvSpPr>
        <xdr:cNvPr id="72" name="楕円 71">
          <a:extLst>
            <a:ext uri="{FF2B5EF4-FFF2-40B4-BE49-F238E27FC236}">
              <a16:creationId xmlns:a16="http://schemas.microsoft.com/office/drawing/2014/main" id="{00000000-0008-0000-0500-000048000000}"/>
            </a:ext>
          </a:extLst>
        </xdr:cNvPr>
        <xdr:cNvSpPr/>
      </xdr:nvSpPr>
      <xdr:spPr bwMode="auto">
        <a:xfrm>
          <a:off x="3556000" y="29416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65759</xdr:rowOff>
    </xdr:from>
    <xdr:ext cx="762000" cy="259045"/>
    <xdr:sp macro="" textlink="">
      <xdr:nvSpPr>
        <xdr:cNvPr id="73" name="テキスト ボックス 72">
          <a:extLst>
            <a:ext uri="{FF2B5EF4-FFF2-40B4-BE49-F238E27FC236}">
              <a16:creationId xmlns:a16="http://schemas.microsoft.com/office/drawing/2014/main" id="{00000000-0008-0000-0500-000049000000}"/>
            </a:ext>
          </a:extLst>
        </xdr:cNvPr>
        <xdr:cNvSpPr txBox="1"/>
      </xdr:nvSpPr>
      <xdr:spPr>
        <a:xfrm>
          <a:off x="3225800" y="302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156711</xdr:rowOff>
    </xdr:from>
    <xdr:to>
      <xdr:col>15</xdr:col>
      <xdr:colOff>101600</xdr:colOff>
      <xdr:row>17</xdr:row>
      <xdr:rowOff>86861</xdr:rowOff>
    </xdr:to>
    <xdr:sp macro="" textlink="">
      <xdr:nvSpPr>
        <xdr:cNvPr id="74" name="楕円 73">
          <a:extLst>
            <a:ext uri="{FF2B5EF4-FFF2-40B4-BE49-F238E27FC236}">
              <a16:creationId xmlns:a16="http://schemas.microsoft.com/office/drawing/2014/main" id="{00000000-0008-0000-0500-00004A000000}"/>
            </a:ext>
          </a:extLst>
        </xdr:cNvPr>
        <xdr:cNvSpPr/>
      </xdr:nvSpPr>
      <xdr:spPr bwMode="auto">
        <a:xfrm>
          <a:off x="2857500" y="29475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71638</xdr:rowOff>
    </xdr:from>
    <xdr:ext cx="762000" cy="259045"/>
    <xdr:sp macro="" textlink="">
      <xdr:nvSpPr>
        <xdr:cNvPr id="75" name="テキスト ボックス 74">
          <a:extLst>
            <a:ext uri="{FF2B5EF4-FFF2-40B4-BE49-F238E27FC236}">
              <a16:creationId xmlns:a16="http://schemas.microsoft.com/office/drawing/2014/main" id="{00000000-0008-0000-0500-00004B000000}"/>
            </a:ext>
          </a:extLst>
        </xdr:cNvPr>
        <xdr:cNvSpPr txBox="1"/>
      </xdr:nvSpPr>
      <xdr:spPr>
        <a:xfrm>
          <a:off x="2527300" y="3033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6" name="正方形/長方形 75">
          <a:extLst>
            <a:ext uri="{FF2B5EF4-FFF2-40B4-BE49-F238E27FC236}">
              <a16:creationId xmlns:a16="http://schemas.microsoft.com/office/drawing/2014/main" id="{00000000-0008-0000-0500-00004C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7" name="角丸四角形 76">
          <a:extLst>
            <a:ext uri="{FF2B5EF4-FFF2-40B4-BE49-F238E27FC236}">
              <a16:creationId xmlns:a16="http://schemas.microsoft.com/office/drawing/2014/main" id="{00000000-0008-0000-0500-00004D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8" name="正方形/長方形 77">
          <a:extLst>
            <a:ext uri="{FF2B5EF4-FFF2-40B4-BE49-F238E27FC236}">
              <a16:creationId xmlns:a16="http://schemas.microsoft.com/office/drawing/2014/main" id="{00000000-0008-0000-0500-00004E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1" name="直線コネクタ 80">
          <a:extLst>
            <a:ext uri="{FF2B5EF4-FFF2-40B4-BE49-F238E27FC236}">
              <a16:creationId xmlns:a16="http://schemas.microsoft.com/office/drawing/2014/main" id="{00000000-0008-0000-0500-000051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6" name="楕円 85">
          <a:extLst>
            <a:ext uri="{FF2B5EF4-FFF2-40B4-BE49-F238E27FC236}">
              <a16:creationId xmlns:a16="http://schemas.microsoft.com/office/drawing/2014/main" id="{00000000-0008-0000-0500-000056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7" name="フローチャート: 判断 86">
          <a:extLst>
            <a:ext uri="{FF2B5EF4-FFF2-40B4-BE49-F238E27FC236}">
              <a16:creationId xmlns:a16="http://schemas.microsoft.com/office/drawing/2014/main" id="{00000000-0008-0000-0500-000057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8" name="正方形/長方形 87">
          <a:extLst>
            <a:ext uri="{FF2B5EF4-FFF2-40B4-BE49-F238E27FC236}">
              <a16:creationId xmlns:a16="http://schemas.microsoft.com/office/drawing/2014/main" id="{00000000-0008-0000-0500-000058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9" name="テキスト ボックス 88">
          <a:extLst>
            <a:ext uri="{FF2B5EF4-FFF2-40B4-BE49-F238E27FC236}">
              <a16:creationId xmlns:a16="http://schemas.microsoft.com/office/drawing/2014/main" id="{00000000-0008-0000-0500-000059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3" name="人口1人当たり決算額の推移グラフ枠445">
          <a:extLst>
            <a:ext uri="{FF2B5EF4-FFF2-40B4-BE49-F238E27FC236}">
              <a16:creationId xmlns:a16="http://schemas.microsoft.com/office/drawing/2014/main" id="{00000000-0008-0000-0500-000067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249987</xdr:rowOff>
    </xdr:from>
    <xdr:to>
      <xdr:col>29</xdr:col>
      <xdr:colOff>127000</xdr:colOff>
      <xdr:row>38</xdr:row>
      <xdr:rowOff>36626</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flipV="1">
          <a:off x="5651500" y="6174537"/>
          <a:ext cx="0" cy="132968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8703</xdr:rowOff>
    </xdr:from>
    <xdr:ext cx="762000" cy="259045"/>
    <xdr:sp macro="" textlink="">
      <xdr:nvSpPr>
        <xdr:cNvPr id="105" name="人口1人当たり決算額の推移最小値テキスト445">
          <a:extLst>
            <a:ext uri="{FF2B5EF4-FFF2-40B4-BE49-F238E27FC236}">
              <a16:creationId xmlns:a16="http://schemas.microsoft.com/office/drawing/2014/main" id="{00000000-0008-0000-0500-000069000000}"/>
            </a:ext>
          </a:extLst>
        </xdr:cNvPr>
        <xdr:cNvSpPr txBox="1"/>
      </xdr:nvSpPr>
      <xdr:spPr>
        <a:xfrm>
          <a:off x="5740400" y="7476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36626</xdr:rowOff>
    </xdr:from>
    <xdr:to>
      <xdr:col>30</xdr:col>
      <xdr:colOff>25400</xdr:colOff>
      <xdr:row>38</xdr:row>
      <xdr:rowOff>36626</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5562600" y="7504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164914</xdr:rowOff>
    </xdr:from>
    <xdr:ext cx="762000" cy="259045"/>
    <xdr:sp macro="" textlink="">
      <xdr:nvSpPr>
        <xdr:cNvPr id="107" name="人口1人当たり決算額の推移最大値テキスト445">
          <a:extLst>
            <a:ext uri="{FF2B5EF4-FFF2-40B4-BE49-F238E27FC236}">
              <a16:creationId xmlns:a16="http://schemas.microsoft.com/office/drawing/2014/main" id="{00000000-0008-0000-0500-00006B000000}"/>
            </a:ext>
          </a:extLst>
        </xdr:cNvPr>
        <xdr:cNvSpPr txBox="1"/>
      </xdr:nvSpPr>
      <xdr:spPr>
        <a:xfrm>
          <a:off x="5740400" y="59180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249987</xdr:rowOff>
    </xdr:from>
    <xdr:to>
      <xdr:col>30</xdr:col>
      <xdr:colOff>25400</xdr:colOff>
      <xdr:row>33</xdr:row>
      <xdr:rowOff>249987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617453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189561</xdr:rowOff>
    </xdr:from>
    <xdr:to>
      <xdr:col>29</xdr:col>
      <xdr:colOff>127000</xdr:colOff>
      <xdr:row>37</xdr:row>
      <xdr:rowOff>221679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003800" y="7314261"/>
          <a:ext cx="647700" cy="3211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242936</xdr:rowOff>
    </xdr:from>
    <xdr:ext cx="762000" cy="259045"/>
    <xdr:sp macro="" textlink="">
      <xdr:nvSpPr>
        <xdr:cNvPr id="110" name="人口1人当たり決算額の推移平均値テキスト445">
          <a:extLst>
            <a:ext uri="{FF2B5EF4-FFF2-40B4-BE49-F238E27FC236}">
              <a16:creationId xmlns:a16="http://schemas.microsoft.com/office/drawing/2014/main" id="{00000000-0008-0000-0500-00006E000000}"/>
            </a:ext>
          </a:extLst>
        </xdr:cNvPr>
        <xdr:cNvSpPr txBox="1"/>
      </xdr:nvSpPr>
      <xdr:spPr>
        <a:xfrm>
          <a:off x="5740400" y="6853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54959</xdr:rowOff>
    </xdr:from>
    <xdr:to>
      <xdr:col>29</xdr:col>
      <xdr:colOff>177800</xdr:colOff>
      <xdr:row>36</xdr:row>
      <xdr:rowOff>156559</xdr:rowOff>
    </xdr:to>
    <xdr:sp macro="" textlink="">
      <xdr:nvSpPr>
        <xdr:cNvPr id="111" name="フローチャート: 判断 110">
          <a:extLst>
            <a:ext uri="{FF2B5EF4-FFF2-40B4-BE49-F238E27FC236}">
              <a16:creationId xmlns:a16="http://schemas.microsoft.com/office/drawing/2014/main" id="{00000000-0008-0000-0500-00006F000000}"/>
            </a:ext>
          </a:extLst>
        </xdr:cNvPr>
        <xdr:cNvSpPr/>
      </xdr:nvSpPr>
      <xdr:spPr bwMode="auto">
        <a:xfrm>
          <a:off x="5600700" y="7008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189561</xdr:rowOff>
    </xdr:from>
    <xdr:to>
      <xdr:col>26</xdr:col>
      <xdr:colOff>50800</xdr:colOff>
      <xdr:row>37</xdr:row>
      <xdr:rowOff>236233</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flipV="1">
          <a:off x="4305300" y="7314261"/>
          <a:ext cx="698500" cy="46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33280</xdr:rowOff>
    </xdr:from>
    <xdr:to>
      <xdr:col>26</xdr:col>
      <xdr:colOff>101600</xdr:colOff>
      <xdr:row>36</xdr:row>
      <xdr:rowOff>134880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4953000" y="6986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145057</xdr:rowOff>
    </xdr:from>
    <xdr:ext cx="736600" cy="259045"/>
    <xdr:sp macro="" textlink="">
      <xdr:nvSpPr>
        <xdr:cNvPr id="114" name="テキスト ボックス 113">
          <a:extLst>
            <a:ext uri="{FF2B5EF4-FFF2-40B4-BE49-F238E27FC236}">
              <a16:creationId xmlns:a16="http://schemas.microsoft.com/office/drawing/2014/main" id="{00000000-0008-0000-0500-000072000000}"/>
            </a:ext>
          </a:extLst>
        </xdr:cNvPr>
        <xdr:cNvSpPr txBox="1"/>
      </xdr:nvSpPr>
      <xdr:spPr>
        <a:xfrm>
          <a:off x="4622800" y="67554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236233</xdr:rowOff>
    </xdr:from>
    <xdr:to>
      <xdr:col>22</xdr:col>
      <xdr:colOff>114300</xdr:colOff>
      <xdr:row>37</xdr:row>
      <xdr:rowOff>243357</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flipV="1">
          <a:off x="3606800" y="7360933"/>
          <a:ext cx="698500" cy="71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45377</xdr:rowOff>
    </xdr:from>
    <xdr:to>
      <xdr:col>22</xdr:col>
      <xdr:colOff>165100</xdr:colOff>
      <xdr:row>36</xdr:row>
      <xdr:rowOff>146977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4254500" y="69986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157154</xdr:rowOff>
    </xdr:from>
    <xdr:ext cx="762000" cy="259045"/>
    <xdr:sp macro="" textlink="">
      <xdr:nvSpPr>
        <xdr:cNvPr id="117" name="テキスト ボックス 116">
          <a:extLst>
            <a:ext uri="{FF2B5EF4-FFF2-40B4-BE49-F238E27FC236}">
              <a16:creationId xmlns:a16="http://schemas.microsoft.com/office/drawing/2014/main" id="{00000000-0008-0000-0500-000075000000}"/>
            </a:ext>
          </a:extLst>
        </xdr:cNvPr>
        <xdr:cNvSpPr txBox="1"/>
      </xdr:nvSpPr>
      <xdr:spPr>
        <a:xfrm>
          <a:off x="3924300" y="6767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203771</xdr:rowOff>
    </xdr:from>
    <xdr:to>
      <xdr:col>18</xdr:col>
      <xdr:colOff>177800</xdr:colOff>
      <xdr:row>37</xdr:row>
      <xdr:rowOff>243357</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2908300" y="7328471"/>
          <a:ext cx="698500" cy="395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71799</xdr:rowOff>
    </xdr:from>
    <xdr:to>
      <xdr:col>19</xdr:col>
      <xdr:colOff>38100</xdr:colOff>
      <xdr:row>37</xdr:row>
      <xdr:rowOff>1949</xdr:rowOff>
    </xdr:to>
    <xdr:sp macro="" textlink="">
      <xdr:nvSpPr>
        <xdr:cNvPr id="119" name="フローチャート: 判断 118">
          <a:extLst>
            <a:ext uri="{FF2B5EF4-FFF2-40B4-BE49-F238E27FC236}">
              <a16:creationId xmlns:a16="http://schemas.microsoft.com/office/drawing/2014/main" id="{00000000-0008-0000-0500-000077000000}"/>
            </a:ext>
          </a:extLst>
        </xdr:cNvPr>
        <xdr:cNvSpPr/>
      </xdr:nvSpPr>
      <xdr:spPr bwMode="auto">
        <a:xfrm>
          <a:off x="3556000" y="702504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183576</xdr:rowOff>
    </xdr:from>
    <xdr:ext cx="762000" cy="259045"/>
    <xdr:sp macro="" textlink="">
      <xdr:nvSpPr>
        <xdr:cNvPr id="120" name="テキスト ボックス 119">
          <a:extLst>
            <a:ext uri="{FF2B5EF4-FFF2-40B4-BE49-F238E27FC236}">
              <a16:creationId xmlns:a16="http://schemas.microsoft.com/office/drawing/2014/main" id="{00000000-0008-0000-0500-000078000000}"/>
            </a:ext>
          </a:extLst>
        </xdr:cNvPr>
        <xdr:cNvSpPr txBox="1"/>
      </xdr:nvSpPr>
      <xdr:spPr>
        <a:xfrm>
          <a:off x="3225800" y="67939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117539</xdr:rowOff>
    </xdr:from>
    <xdr:to>
      <xdr:col>15</xdr:col>
      <xdr:colOff>101600</xdr:colOff>
      <xdr:row>37</xdr:row>
      <xdr:rowOff>47689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2857500" y="70707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229316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2527300" y="6839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170879</xdr:rowOff>
    </xdr:from>
    <xdr:to>
      <xdr:col>29</xdr:col>
      <xdr:colOff>177800</xdr:colOff>
      <xdr:row>37</xdr:row>
      <xdr:rowOff>272479</xdr:rowOff>
    </xdr:to>
    <xdr:sp macro="" textlink="">
      <xdr:nvSpPr>
        <xdr:cNvPr id="128" name="楕円 127">
          <a:extLst>
            <a:ext uri="{FF2B5EF4-FFF2-40B4-BE49-F238E27FC236}">
              <a16:creationId xmlns:a16="http://schemas.microsoft.com/office/drawing/2014/main" id="{00000000-0008-0000-0500-000080000000}"/>
            </a:ext>
          </a:extLst>
        </xdr:cNvPr>
        <xdr:cNvSpPr/>
      </xdr:nvSpPr>
      <xdr:spPr bwMode="auto">
        <a:xfrm>
          <a:off x="5600700" y="72955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142956</xdr:rowOff>
    </xdr:from>
    <xdr:ext cx="762000" cy="259045"/>
    <xdr:sp macro="" textlink="">
      <xdr:nvSpPr>
        <xdr:cNvPr id="129" name="人口1人当たり決算額の推移該当値テキスト445">
          <a:extLst>
            <a:ext uri="{FF2B5EF4-FFF2-40B4-BE49-F238E27FC236}">
              <a16:creationId xmlns:a16="http://schemas.microsoft.com/office/drawing/2014/main" id="{00000000-0008-0000-0500-000081000000}"/>
            </a:ext>
          </a:extLst>
        </xdr:cNvPr>
        <xdr:cNvSpPr txBox="1"/>
      </xdr:nvSpPr>
      <xdr:spPr>
        <a:xfrm>
          <a:off x="5740400" y="7267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138761</xdr:rowOff>
    </xdr:from>
    <xdr:to>
      <xdr:col>26</xdr:col>
      <xdr:colOff>101600</xdr:colOff>
      <xdr:row>37</xdr:row>
      <xdr:rowOff>240361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4953000" y="72634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225138</xdr:rowOff>
    </xdr:from>
    <xdr:ext cx="7366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4622800" y="7349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185433</xdr:rowOff>
    </xdr:from>
    <xdr:to>
      <xdr:col>22</xdr:col>
      <xdr:colOff>165100</xdr:colOff>
      <xdr:row>37</xdr:row>
      <xdr:rowOff>287033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254500" y="73101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271810</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3924300" y="7396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192557</xdr:rowOff>
    </xdr:from>
    <xdr:to>
      <xdr:col>19</xdr:col>
      <xdr:colOff>38100</xdr:colOff>
      <xdr:row>37</xdr:row>
      <xdr:rowOff>294157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3556000" y="73172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278934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225800" y="7403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152971</xdr:rowOff>
    </xdr:from>
    <xdr:to>
      <xdr:col>15</xdr:col>
      <xdr:colOff>101600</xdr:colOff>
      <xdr:row>37</xdr:row>
      <xdr:rowOff>254571</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2857500" y="727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239348</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2527300" y="7364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
12,063
22.97
5,828,485
5,633,632
161,912
3,464,750
3,138,899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97025</xdr:rowOff>
    </xdr:from>
    <xdr:to>
      <xdr:col>24</xdr:col>
      <xdr:colOff>62865</xdr:colOff>
      <xdr:row>37</xdr:row>
      <xdr:rowOff>1548</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flipV="1">
          <a:off x="4633595" y="5240525"/>
          <a:ext cx="1270" cy="11046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5375</xdr:rowOff>
    </xdr:from>
    <xdr:ext cx="534377" cy="259045"/>
    <xdr:sp macro="" textlink="">
      <xdr:nvSpPr>
        <xdr:cNvPr id="54" name="人件費最小値テキスト">
          <a:extLst>
            <a:ext uri="{FF2B5EF4-FFF2-40B4-BE49-F238E27FC236}">
              <a16:creationId xmlns:a16="http://schemas.microsoft.com/office/drawing/2014/main" id="{00000000-0008-0000-0600-000036000000}"/>
            </a:ext>
          </a:extLst>
        </xdr:cNvPr>
        <xdr:cNvSpPr txBox="1"/>
      </xdr:nvSpPr>
      <xdr:spPr>
        <a:xfrm>
          <a:off x="4686300" y="634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1548</xdr:rowOff>
    </xdr:from>
    <xdr:to>
      <xdr:col>24</xdr:col>
      <xdr:colOff>152400</xdr:colOff>
      <xdr:row>37</xdr:row>
      <xdr:rowOff>1548</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4546600" y="63451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43702</xdr:rowOff>
    </xdr:from>
    <xdr:ext cx="599010" cy="259045"/>
    <xdr:sp macro="" textlink="">
      <xdr:nvSpPr>
        <xdr:cNvPr id="56" name="人件費最大値テキスト">
          <a:extLst>
            <a:ext uri="{FF2B5EF4-FFF2-40B4-BE49-F238E27FC236}">
              <a16:creationId xmlns:a16="http://schemas.microsoft.com/office/drawing/2014/main" id="{00000000-0008-0000-0600-000038000000}"/>
            </a:ext>
          </a:extLst>
        </xdr:cNvPr>
        <xdr:cNvSpPr txBox="1"/>
      </xdr:nvSpPr>
      <xdr:spPr>
        <a:xfrm>
          <a:off x="4686300" y="5015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309,334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97025</xdr:rowOff>
    </xdr:from>
    <xdr:to>
      <xdr:col>24</xdr:col>
      <xdr:colOff>152400</xdr:colOff>
      <xdr:row>30</xdr:row>
      <xdr:rowOff>97025</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4546600" y="5240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51520</xdr:rowOff>
    </xdr:from>
    <xdr:to>
      <xdr:col>24</xdr:col>
      <xdr:colOff>63500</xdr:colOff>
      <xdr:row>36</xdr:row>
      <xdr:rowOff>52594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3797300" y="6223720"/>
          <a:ext cx="838200" cy="10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73857</xdr:rowOff>
    </xdr:from>
    <xdr:ext cx="599010" cy="259045"/>
    <xdr:sp macro="" textlink="">
      <xdr:nvSpPr>
        <xdr:cNvPr id="59" name="人件費平均値テキスト">
          <a:extLst>
            <a:ext uri="{FF2B5EF4-FFF2-40B4-BE49-F238E27FC236}">
              <a16:creationId xmlns:a16="http://schemas.microsoft.com/office/drawing/2014/main" id="{00000000-0008-0000-0600-00003B000000}"/>
            </a:ext>
          </a:extLst>
        </xdr:cNvPr>
        <xdr:cNvSpPr txBox="1"/>
      </xdr:nvSpPr>
      <xdr:spPr>
        <a:xfrm>
          <a:off x="4686300" y="590315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50980</xdr:rowOff>
    </xdr:from>
    <xdr:to>
      <xdr:col>24</xdr:col>
      <xdr:colOff>114300</xdr:colOff>
      <xdr:row>35</xdr:row>
      <xdr:rowOff>152580</xdr:rowOff>
    </xdr:to>
    <xdr:sp macro="" textlink="">
      <xdr:nvSpPr>
        <xdr:cNvPr id="60" name="フローチャート: 判断 59">
          <a:extLst>
            <a:ext uri="{FF2B5EF4-FFF2-40B4-BE49-F238E27FC236}">
              <a16:creationId xmlns:a16="http://schemas.microsoft.com/office/drawing/2014/main" id="{00000000-0008-0000-0600-00003C000000}"/>
            </a:ext>
          </a:extLst>
        </xdr:cNvPr>
        <xdr:cNvSpPr/>
      </xdr:nvSpPr>
      <xdr:spPr>
        <a:xfrm>
          <a:off x="4584700" y="6051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52594</xdr:rowOff>
    </xdr:from>
    <xdr:to>
      <xdr:col>19</xdr:col>
      <xdr:colOff>177800</xdr:colOff>
      <xdr:row>36</xdr:row>
      <xdr:rowOff>64084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2908300" y="6224794"/>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95603</xdr:rowOff>
    </xdr:from>
    <xdr:to>
      <xdr:col>20</xdr:col>
      <xdr:colOff>38100</xdr:colOff>
      <xdr:row>36</xdr:row>
      <xdr:rowOff>25753</xdr:rowOff>
    </xdr:to>
    <xdr:sp macro="" textlink="">
      <xdr:nvSpPr>
        <xdr:cNvPr id="62" name="フローチャート: 判断 61">
          <a:extLst>
            <a:ext uri="{FF2B5EF4-FFF2-40B4-BE49-F238E27FC236}">
              <a16:creationId xmlns:a16="http://schemas.microsoft.com/office/drawing/2014/main" id="{00000000-0008-0000-0600-00003E000000}"/>
            </a:ext>
          </a:extLst>
        </xdr:cNvPr>
        <xdr:cNvSpPr/>
      </xdr:nvSpPr>
      <xdr:spPr>
        <a:xfrm>
          <a:off x="3746500" y="6096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42280</xdr:rowOff>
    </xdr:from>
    <xdr:ext cx="599010" cy="259045"/>
    <xdr:sp macro="" textlink="">
      <xdr:nvSpPr>
        <xdr:cNvPr id="63" name="テキスト ボックス 62">
          <a:extLst>
            <a:ext uri="{FF2B5EF4-FFF2-40B4-BE49-F238E27FC236}">
              <a16:creationId xmlns:a16="http://schemas.microsoft.com/office/drawing/2014/main" id="{00000000-0008-0000-0600-00003F000000}"/>
            </a:ext>
          </a:extLst>
        </xdr:cNvPr>
        <xdr:cNvSpPr txBox="1"/>
      </xdr:nvSpPr>
      <xdr:spPr>
        <a:xfrm>
          <a:off x="3497795" y="5871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64084</xdr:rowOff>
    </xdr:from>
    <xdr:to>
      <xdr:col>15</xdr:col>
      <xdr:colOff>50800</xdr:colOff>
      <xdr:row>36</xdr:row>
      <xdr:rowOff>72291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019300" y="6236284"/>
          <a:ext cx="8890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106013</xdr:rowOff>
    </xdr:from>
    <xdr:to>
      <xdr:col>15</xdr:col>
      <xdr:colOff>101600</xdr:colOff>
      <xdr:row>36</xdr:row>
      <xdr:rowOff>36163</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2857500" y="6106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52690</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2608795" y="58819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72291</xdr:rowOff>
    </xdr:from>
    <xdr:to>
      <xdr:col>10</xdr:col>
      <xdr:colOff>114300</xdr:colOff>
      <xdr:row>36</xdr:row>
      <xdr:rowOff>77279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1130300" y="6244491"/>
          <a:ext cx="889000" cy="4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114380</xdr:rowOff>
    </xdr:from>
    <xdr:to>
      <xdr:col>10</xdr:col>
      <xdr:colOff>165100</xdr:colOff>
      <xdr:row>36</xdr:row>
      <xdr:rowOff>44530</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1968500" y="6115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61057</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1719795" y="589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120945</xdr:rowOff>
    </xdr:from>
    <xdr:to>
      <xdr:col>6</xdr:col>
      <xdr:colOff>38100</xdr:colOff>
      <xdr:row>36</xdr:row>
      <xdr:rowOff>51095</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1079500" y="612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67622</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830795" y="58969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720</xdr:rowOff>
    </xdr:from>
    <xdr:to>
      <xdr:col>24</xdr:col>
      <xdr:colOff>114300</xdr:colOff>
      <xdr:row>36</xdr:row>
      <xdr:rowOff>102320</xdr:rowOff>
    </xdr:to>
    <xdr:sp macro="" textlink="">
      <xdr:nvSpPr>
        <xdr:cNvPr id="77" name="楕円 76">
          <a:extLst>
            <a:ext uri="{FF2B5EF4-FFF2-40B4-BE49-F238E27FC236}">
              <a16:creationId xmlns:a16="http://schemas.microsoft.com/office/drawing/2014/main" id="{00000000-0008-0000-0600-00004D000000}"/>
            </a:ext>
          </a:extLst>
        </xdr:cNvPr>
        <xdr:cNvSpPr/>
      </xdr:nvSpPr>
      <xdr:spPr>
        <a:xfrm>
          <a:off x="4584700" y="617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87097</xdr:rowOff>
    </xdr:from>
    <xdr:ext cx="534377" cy="259045"/>
    <xdr:sp macro="" textlink="">
      <xdr:nvSpPr>
        <xdr:cNvPr id="78" name="人件費該当値テキスト">
          <a:extLst>
            <a:ext uri="{FF2B5EF4-FFF2-40B4-BE49-F238E27FC236}">
              <a16:creationId xmlns:a16="http://schemas.microsoft.com/office/drawing/2014/main" id="{00000000-0008-0000-0600-00004E000000}"/>
            </a:ext>
          </a:extLst>
        </xdr:cNvPr>
        <xdr:cNvSpPr txBox="1"/>
      </xdr:nvSpPr>
      <xdr:spPr>
        <a:xfrm>
          <a:off x="4686300" y="608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1794</xdr:rowOff>
    </xdr:from>
    <xdr:to>
      <xdr:col>20</xdr:col>
      <xdr:colOff>38100</xdr:colOff>
      <xdr:row>36</xdr:row>
      <xdr:rowOff>103394</xdr:rowOff>
    </xdr:to>
    <xdr:sp macro="" textlink="">
      <xdr:nvSpPr>
        <xdr:cNvPr id="79" name="楕円 78">
          <a:extLst>
            <a:ext uri="{FF2B5EF4-FFF2-40B4-BE49-F238E27FC236}">
              <a16:creationId xmlns:a16="http://schemas.microsoft.com/office/drawing/2014/main" id="{00000000-0008-0000-0600-00004F000000}"/>
            </a:ext>
          </a:extLst>
        </xdr:cNvPr>
        <xdr:cNvSpPr/>
      </xdr:nvSpPr>
      <xdr:spPr>
        <a:xfrm>
          <a:off x="3746500" y="617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94521</xdr:rowOff>
    </xdr:from>
    <xdr:ext cx="534377"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3530111" y="62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13284</xdr:rowOff>
    </xdr:from>
    <xdr:to>
      <xdr:col>15</xdr:col>
      <xdr:colOff>101600</xdr:colOff>
      <xdr:row>36</xdr:row>
      <xdr:rowOff>114884</xdr:rowOff>
    </xdr:to>
    <xdr:sp macro="" textlink="">
      <xdr:nvSpPr>
        <xdr:cNvPr id="81" name="楕円 80">
          <a:extLst>
            <a:ext uri="{FF2B5EF4-FFF2-40B4-BE49-F238E27FC236}">
              <a16:creationId xmlns:a16="http://schemas.microsoft.com/office/drawing/2014/main" id="{00000000-0008-0000-0600-000051000000}"/>
            </a:ext>
          </a:extLst>
        </xdr:cNvPr>
        <xdr:cNvSpPr/>
      </xdr:nvSpPr>
      <xdr:spPr>
        <a:xfrm>
          <a:off x="2857500" y="618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106011</xdr:rowOff>
    </xdr:from>
    <xdr:ext cx="534377" cy="259045"/>
    <xdr:sp macro="" textlink="">
      <xdr:nvSpPr>
        <xdr:cNvPr id="82" name="テキスト ボックス 81">
          <a:extLst>
            <a:ext uri="{FF2B5EF4-FFF2-40B4-BE49-F238E27FC236}">
              <a16:creationId xmlns:a16="http://schemas.microsoft.com/office/drawing/2014/main" id="{00000000-0008-0000-0600-000052000000}"/>
            </a:ext>
          </a:extLst>
        </xdr:cNvPr>
        <xdr:cNvSpPr txBox="1"/>
      </xdr:nvSpPr>
      <xdr:spPr>
        <a:xfrm>
          <a:off x="2641111" y="62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21491</xdr:rowOff>
    </xdr:from>
    <xdr:to>
      <xdr:col>10</xdr:col>
      <xdr:colOff>165100</xdr:colOff>
      <xdr:row>36</xdr:row>
      <xdr:rowOff>123091</xdr:rowOff>
    </xdr:to>
    <xdr:sp macro="" textlink="">
      <xdr:nvSpPr>
        <xdr:cNvPr id="83" name="楕円 82">
          <a:extLst>
            <a:ext uri="{FF2B5EF4-FFF2-40B4-BE49-F238E27FC236}">
              <a16:creationId xmlns:a16="http://schemas.microsoft.com/office/drawing/2014/main" id="{00000000-0008-0000-0600-000053000000}"/>
            </a:ext>
          </a:extLst>
        </xdr:cNvPr>
        <xdr:cNvSpPr/>
      </xdr:nvSpPr>
      <xdr:spPr>
        <a:xfrm>
          <a:off x="1968500" y="619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114218</xdr:rowOff>
    </xdr:from>
    <xdr:ext cx="534377" cy="259045"/>
    <xdr:sp macro="" textlink="">
      <xdr:nvSpPr>
        <xdr:cNvPr id="84" name="テキスト ボックス 83">
          <a:extLst>
            <a:ext uri="{FF2B5EF4-FFF2-40B4-BE49-F238E27FC236}">
              <a16:creationId xmlns:a16="http://schemas.microsoft.com/office/drawing/2014/main" id="{00000000-0008-0000-0600-000054000000}"/>
            </a:ext>
          </a:extLst>
        </xdr:cNvPr>
        <xdr:cNvSpPr txBox="1"/>
      </xdr:nvSpPr>
      <xdr:spPr>
        <a:xfrm>
          <a:off x="1752111" y="6286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26479</xdr:rowOff>
    </xdr:from>
    <xdr:to>
      <xdr:col>6</xdr:col>
      <xdr:colOff>38100</xdr:colOff>
      <xdr:row>36</xdr:row>
      <xdr:rowOff>128079</xdr:rowOff>
    </xdr:to>
    <xdr:sp macro="" textlink="">
      <xdr:nvSpPr>
        <xdr:cNvPr id="85" name="楕円 84">
          <a:extLst>
            <a:ext uri="{FF2B5EF4-FFF2-40B4-BE49-F238E27FC236}">
              <a16:creationId xmlns:a16="http://schemas.microsoft.com/office/drawing/2014/main" id="{00000000-0008-0000-0600-000055000000}"/>
            </a:ext>
          </a:extLst>
        </xdr:cNvPr>
        <xdr:cNvSpPr/>
      </xdr:nvSpPr>
      <xdr:spPr>
        <a:xfrm>
          <a:off x="1079500" y="619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119206</xdr:rowOff>
    </xdr:from>
    <xdr:ext cx="534377" cy="259045"/>
    <xdr:sp macro="" textlink="">
      <xdr:nvSpPr>
        <xdr:cNvPr id="86" name="テキスト ボックス 85">
          <a:extLst>
            <a:ext uri="{FF2B5EF4-FFF2-40B4-BE49-F238E27FC236}">
              <a16:creationId xmlns:a16="http://schemas.microsoft.com/office/drawing/2014/main" id="{00000000-0008-0000-0600-000056000000}"/>
            </a:ext>
          </a:extLst>
        </xdr:cNvPr>
        <xdr:cNvSpPr txBox="1"/>
      </xdr:nvSpPr>
      <xdr:spPr>
        <a:xfrm>
          <a:off x="863111" y="6291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11093</xdr:rowOff>
    </xdr:from>
    <xdr:to>
      <xdr:col>24</xdr:col>
      <xdr:colOff>62865</xdr:colOff>
      <xdr:row>58</xdr:row>
      <xdr:rowOff>91191</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4633595" y="8755043"/>
          <a:ext cx="1270" cy="12802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95018</xdr:rowOff>
    </xdr:from>
    <xdr:ext cx="534377" cy="259045"/>
    <xdr:sp macro="" textlink="">
      <xdr:nvSpPr>
        <xdr:cNvPr id="113" name="物件費最小値テキスト">
          <a:extLst>
            <a:ext uri="{FF2B5EF4-FFF2-40B4-BE49-F238E27FC236}">
              <a16:creationId xmlns:a16="http://schemas.microsoft.com/office/drawing/2014/main" id="{00000000-0008-0000-0600-000071000000}"/>
            </a:ext>
          </a:extLst>
        </xdr:cNvPr>
        <xdr:cNvSpPr txBox="1"/>
      </xdr:nvSpPr>
      <xdr:spPr>
        <a:xfrm>
          <a:off x="4686300" y="10039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91191</xdr:rowOff>
    </xdr:from>
    <xdr:to>
      <xdr:col>24</xdr:col>
      <xdr:colOff>152400</xdr:colOff>
      <xdr:row>58</xdr:row>
      <xdr:rowOff>91191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10035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129220</xdr:rowOff>
    </xdr:from>
    <xdr:ext cx="599010" cy="259045"/>
    <xdr:sp macro="" textlink="">
      <xdr:nvSpPr>
        <xdr:cNvPr id="115" name="物件費最大値テキスト">
          <a:extLst>
            <a:ext uri="{FF2B5EF4-FFF2-40B4-BE49-F238E27FC236}">
              <a16:creationId xmlns:a16="http://schemas.microsoft.com/office/drawing/2014/main" id="{00000000-0008-0000-0600-000073000000}"/>
            </a:ext>
          </a:extLst>
        </xdr:cNvPr>
        <xdr:cNvSpPr txBox="1"/>
      </xdr:nvSpPr>
      <xdr:spPr>
        <a:xfrm>
          <a:off x="4686300" y="8530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11093</xdr:rowOff>
    </xdr:from>
    <xdr:to>
      <xdr:col>24</xdr:col>
      <xdr:colOff>152400</xdr:colOff>
      <xdr:row>51</xdr:row>
      <xdr:rowOff>11093</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8755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77543</xdr:rowOff>
    </xdr:from>
    <xdr:to>
      <xdr:col>24</xdr:col>
      <xdr:colOff>63500</xdr:colOff>
      <xdr:row>58</xdr:row>
      <xdr:rowOff>96606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3797300" y="10021643"/>
          <a:ext cx="838200" cy="19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48455</xdr:rowOff>
    </xdr:from>
    <xdr:ext cx="599010" cy="259045"/>
    <xdr:sp macro="" textlink="">
      <xdr:nvSpPr>
        <xdr:cNvPr id="118" name="物件費平均値テキスト">
          <a:extLst>
            <a:ext uri="{FF2B5EF4-FFF2-40B4-BE49-F238E27FC236}">
              <a16:creationId xmlns:a16="http://schemas.microsoft.com/office/drawing/2014/main" id="{00000000-0008-0000-0600-000076000000}"/>
            </a:ext>
          </a:extLst>
        </xdr:cNvPr>
        <xdr:cNvSpPr txBox="1"/>
      </xdr:nvSpPr>
      <xdr:spPr>
        <a:xfrm>
          <a:off x="4686300" y="96496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25578</xdr:rowOff>
    </xdr:from>
    <xdr:to>
      <xdr:col>24</xdr:col>
      <xdr:colOff>114300</xdr:colOff>
      <xdr:row>57</xdr:row>
      <xdr:rowOff>127178</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4584700" y="9798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79513</xdr:rowOff>
    </xdr:from>
    <xdr:to>
      <xdr:col>19</xdr:col>
      <xdr:colOff>177800</xdr:colOff>
      <xdr:row>58</xdr:row>
      <xdr:rowOff>96606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2908300" y="10023613"/>
          <a:ext cx="889000" cy="17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52863</xdr:rowOff>
    </xdr:from>
    <xdr:to>
      <xdr:col>20</xdr:col>
      <xdr:colOff>38100</xdr:colOff>
      <xdr:row>57</xdr:row>
      <xdr:rowOff>154463</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3746500" y="982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170990</xdr:rowOff>
    </xdr:from>
    <xdr:ext cx="599010" cy="259045"/>
    <xdr:sp macro="" textlink="">
      <xdr:nvSpPr>
        <xdr:cNvPr id="122" name="テキスト ボックス 121">
          <a:extLst>
            <a:ext uri="{FF2B5EF4-FFF2-40B4-BE49-F238E27FC236}">
              <a16:creationId xmlns:a16="http://schemas.microsoft.com/office/drawing/2014/main" id="{00000000-0008-0000-0600-00007A000000}"/>
            </a:ext>
          </a:extLst>
        </xdr:cNvPr>
        <xdr:cNvSpPr txBox="1"/>
      </xdr:nvSpPr>
      <xdr:spPr>
        <a:xfrm>
          <a:off x="3497795" y="960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79513</xdr:rowOff>
    </xdr:from>
    <xdr:to>
      <xdr:col>15</xdr:col>
      <xdr:colOff>50800</xdr:colOff>
      <xdr:row>58</xdr:row>
      <xdr:rowOff>102882</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019300" y="10023613"/>
          <a:ext cx="889000" cy="23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49542</xdr:rowOff>
    </xdr:from>
    <xdr:to>
      <xdr:col>15</xdr:col>
      <xdr:colOff>101600</xdr:colOff>
      <xdr:row>57</xdr:row>
      <xdr:rowOff>151142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2857500" y="9822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167669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2608795" y="9597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101948</xdr:rowOff>
    </xdr:from>
    <xdr:to>
      <xdr:col>10</xdr:col>
      <xdr:colOff>114300</xdr:colOff>
      <xdr:row>58</xdr:row>
      <xdr:rowOff>102882</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1130300" y="10046048"/>
          <a:ext cx="889000" cy="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77536</xdr:rowOff>
    </xdr:from>
    <xdr:to>
      <xdr:col>10</xdr:col>
      <xdr:colOff>165100</xdr:colOff>
      <xdr:row>58</xdr:row>
      <xdr:rowOff>7686</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968500" y="985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24213</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1752111" y="9625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80138</xdr:rowOff>
    </xdr:from>
    <xdr:to>
      <xdr:col>6</xdr:col>
      <xdr:colOff>38100</xdr:colOff>
      <xdr:row>58</xdr:row>
      <xdr:rowOff>10288</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079500" y="9852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26815</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863111" y="9628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26743</xdr:rowOff>
    </xdr:from>
    <xdr:to>
      <xdr:col>24</xdr:col>
      <xdr:colOff>114300</xdr:colOff>
      <xdr:row>58</xdr:row>
      <xdr:rowOff>128343</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4584700" y="9970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113120</xdr:rowOff>
    </xdr:from>
    <xdr:ext cx="534377" cy="259045"/>
    <xdr:sp macro="" textlink="">
      <xdr:nvSpPr>
        <xdr:cNvPr id="137" name="物件費該当値テキスト">
          <a:extLst>
            <a:ext uri="{FF2B5EF4-FFF2-40B4-BE49-F238E27FC236}">
              <a16:creationId xmlns:a16="http://schemas.microsoft.com/office/drawing/2014/main" id="{00000000-0008-0000-0600-000089000000}"/>
            </a:ext>
          </a:extLst>
        </xdr:cNvPr>
        <xdr:cNvSpPr txBox="1"/>
      </xdr:nvSpPr>
      <xdr:spPr>
        <a:xfrm>
          <a:off x="4686300" y="9885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45806</xdr:rowOff>
    </xdr:from>
    <xdr:to>
      <xdr:col>20</xdr:col>
      <xdr:colOff>38100</xdr:colOff>
      <xdr:row>58</xdr:row>
      <xdr:rowOff>147406</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3746500" y="9989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138533</xdr:rowOff>
    </xdr:from>
    <xdr:ext cx="534377"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3530111" y="100826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28713</xdr:rowOff>
    </xdr:from>
    <xdr:to>
      <xdr:col>15</xdr:col>
      <xdr:colOff>101600</xdr:colOff>
      <xdr:row>58</xdr:row>
      <xdr:rowOff>130313</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2857500" y="9972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121440</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641111" y="10065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52082</xdr:rowOff>
    </xdr:from>
    <xdr:to>
      <xdr:col>10</xdr:col>
      <xdr:colOff>165100</xdr:colOff>
      <xdr:row>58</xdr:row>
      <xdr:rowOff>153682</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968500" y="9996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144809</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1752111" y="10088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51148</xdr:rowOff>
    </xdr:from>
    <xdr:to>
      <xdr:col>6</xdr:col>
      <xdr:colOff>38100</xdr:colOff>
      <xdr:row>58</xdr:row>
      <xdr:rowOff>152748</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079500" y="9995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143875</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863111" y="10087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a:extLst>
            <a:ext uri="{FF2B5EF4-FFF2-40B4-BE49-F238E27FC236}">
              <a16:creationId xmlns:a16="http://schemas.microsoft.com/office/drawing/2014/main" id="{00000000-0008-0000-06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144775</xdr:rowOff>
    </xdr:from>
    <xdr:to>
      <xdr:col>24</xdr:col>
      <xdr:colOff>62865</xdr:colOff>
      <xdr:row>78</xdr:row>
      <xdr:rowOff>120681</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flipV="1">
          <a:off x="4633595" y="12317725"/>
          <a:ext cx="1270" cy="11760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124508</xdr:rowOff>
    </xdr:from>
    <xdr:ext cx="378565" cy="259045"/>
    <xdr:sp macro="" textlink="">
      <xdr:nvSpPr>
        <xdr:cNvPr id="168" name="維持補修費最小値テキスト">
          <a:extLst>
            <a:ext uri="{FF2B5EF4-FFF2-40B4-BE49-F238E27FC236}">
              <a16:creationId xmlns:a16="http://schemas.microsoft.com/office/drawing/2014/main" id="{00000000-0008-0000-0600-0000A8000000}"/>
            </a:ext>
          </a:extLst>
        </xdr:cNvPr>
        <xdr:cNvSpPr txBox="1"/>
      </xdr:nvSpPr>
      <xdr:spPr>
        <a:xfrm>
          <a:off x="4686300" y="134976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120681</xdr:rowOff>
    </xdr:from>
    <xdr:to>
      <xdr:col>24</xdr:col>
      <xdr:colOff>152400</xdr:colOff>
      <xdr:row>78</xdr:row>
      <xdr:rowOff>120681</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3493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91452</xdr:rowOff>
    </xdr:from>
    <xdr:ext cx="534377" cy="259045"/>
    <xdr:sp macro="" textlink="">
      <xdr:nvSpPr>
        <xdr:cNvPr id="170" name="維持補修費最大値テキスト">
          <a:extLst>
            <a:ext uri="{FF2B5EF4-FFF2-40B4-BE49-F238E27FC236}">
              <a16:creationId xmlns:a16="http://schemas.microsoft.com/office/drawing/2014/main" id="{00000000-0008-0000-0600-0000AA000000}"/>
            </a:ext>
          </a:extLst>
        </xdr:cNvPr>
        <xdr:cNvSpPr txBox="1"/>
      </xdr:nvSpPr>
      <xdr:spPr>
        <a:xfrm>
          <a:off x="4686300" y="1209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52,278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144775</xdr:rowOff>
    </xdr:from>
    <xdr:to>
      <xdr:col>24</xdr:col>
      <xdr:colOff>152400</xdr:colOff>
      <xdr:row>71</xdr:row>
      <xdr:rowOff>144775</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231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64491</xdr:rowOff>
    </xdr:from>
    <xdr:to>
      <xdr:col>24</xdr:col>
      <xdr:colOff>63500</xdr:colOff>
      <xdr:row>78</xdr:row>
      <xdr:rowOff>82595</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3797300" y="13437591"/>
          <a:ext cx="838200" cy="1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113811</xdr:rowOff>
    </xdr:from>
    <xdr:ext cx="469744" cy="259045"/>
    <xdr:sp macro="" textlink="">
      <xdr:nvSpPr>
        <xdr:cNvPr id="173" name="維持補修費平均値テキスト">
          <a:extLst>
            <a:ext uri="{FF2B5EF4-FFF2-40B4-BE49-F238E27FC236}">
              <a16:creationId xmlns:a16="http://schemas.microsoft.com/office/drawing/2014/main" id="{00000000-0008-0000-0600-0000AD000000}"/>
            </a:ext>
          </a:extLst>
        </xdr:cNvPr>
        <xdr:cNvSpPr txBox="1"/>
      </xdr:nvSpPr>
      <xdr:spPr>
        <a:xfrm>
          <a:off x="4686300" y="131440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90934</xdr:rowOff>
    </xdr:from>
    <xdr:to>
      <xdr:col>24</xdr:col>
      <xdr:colOff>114300</xdr:colOff>
      <xdr:row>78</xdr:row>
      <xdr:rowOff>21084</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4584700" y="13292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50912</xdr:rowOff>
    </xdr:from>
    <xdr:to>
      <xdr:col>19</xdr:col>
      <xdr:colOff>177800</xdr:colOff>
      <xdr:row>78</xdr:row>
      <xdr:rowOff>64491</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2908300" y="13424012"/>
          <a:ext cx="889000" cy="13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99758</xdr:rowOff>
    </xdr:from>
    <xdr:to>
      <xdr:col>20</xdr:col>
      <xdr:colOff>38100</xdr:colOff>
      <xdr:row>78</xdr:row>
      <xdr:rowOff>29908</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3746500" y="1330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46435</xdr:rowOff>
    </xdr:from>
    <xdr:ext cx="469744" cy="259045"/>
    <xdr:sp macro="" textlink="">
      <xdr:nvSpPr>
        <xdr:cNvPr id="177" name="テキスト ボックス 176">
          <a:extLst>
            <a:ext uri="{FF2B5EF4-FFF2-40B4-BE49-F238E27FC236}">
              <a16:creationId xmlns:a16="http://schemas.microsoft.com/office/drawing/2014/main" id="{00000000-0008-0000-0600-0000B1000000}"/>
            </a:ext>
          </a:extLst>
        </xdr:cNvPr>
        <xdr:cNvSpPr txBox="1"/>
      </xdr:nvSpPr>
      <xdr:spPr>
        <a:xfrm>
          <a:off x="3562428" y="13076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50912</xdr:rowOff>
    </xdr:from>
    <xdr:to>
      <xdr:col>15</xdr:col>
      <xdr:colOff>50800</xdr:colOff>
      <xdr:row>78</xdr:row>
      <xdr:rowOff>63348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2019300" y="13424012"/>
          <a:ext cx="889000" cy="12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99918</xdr:rowOff>
    </xdr:from>
    <xdr:to>
      <xdr:col>15</xdr:col>
      <xdr:colOff>101600</xdr:colOff>
      <xdr:row>78</xdr:row>
      <xdr:rowOff>30068</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2857500" y="13301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46595</xdr:rowOff>
    </xdr:from>
    <xdr:ext cx="469744"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2673428" y="1307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63348</xdr:rowOff>
    </xdr:from>
    <xdr:to>
      <xdr:col>10</xdr:col>
      <xdr:colOff>114300</xdr:colOff>
      <xdr:row>78</xdr:row>
      <xdr:rowOff>104449</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1130300" y="13436448"/>
          <a:ext cx="889000" cy="411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103805</xdr:rowOff>
    </xdr:from>
    <xdr:to>
      <xdr:col>10</xdr:col>
      <xdr:colOff>165100</xdr:colOff>
      <xdr:row>78</xdr:row>
      <xdr:rowOff>33955</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968500" y="13305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50482</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1784428" y="13080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122870</xdr:rowOff>
    </xdr:from>
    <xdr:to>
      <xdr:col>6</xdr:col>
      <xdr:colOff>38100</xdr:colOff>
      <xdr:row>78</xdr:row>
      <xdr:rowOff>53020</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079500" y="1332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69547</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895428" y="1309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31795</xdr:rowOff>
    </xdr:from>
    <xdr:to>
      <xdr:col>24</xdr:col>
      <xdr:colOff>114300</xdr:colOff>
      <xdr:row>78</xdr:row>
      <xdr:rowOff>133395</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4584700" y="13404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118172</xdr:rowOff>
    </xdr:from>
    <xdr:ext cx="469744" cy="259045"/>
    <xdr:sp macro="" textlink="">
      <xdr:nvSpPr>
        <xdr:cNvPr id="192" name="維持補修費該当値テキスト">
          <a:extLst>
            <a:ext uri="{FF2B5EF4-FFF2-40B4-BE49-F238E27FC236}">
              <a16:creationId xmlns:a16="http://schemas.microsoft.com/office/drawing/2014/main" id="{00000000-0008-0000-0600-0000C0000000}"/>
            </a:ext>
          </a:extLst>
        </xdr:cNvPr>
        <xdr:cNvSpPr txBox="1"/>
      </xdr:nvSpPr>
      <xdr:spPr>
        <a:xfrm>
          <a:off x="4686300" y="13319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13691</xdr:rowOff>
    </xdr:from>
    <xdr:to>
      <xdr:col>20</xdr:col>
      <xdr:colOff>38100</xdr:colOff>
      <xdr:row>78</xdr:row>
      <xdr:rowOff>115291</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3746500" y="1338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106418</xdr:rowOff>
    </xdr:from>
    <xdr:ext cx="469744"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562428" y="13479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112</xdr:rowOff>
    </xdr:from>
    <xdr:to>
      <xdr:col>15</xdr:col>
      <xdr:colOff>101600</xdr:colOff>
      <xdr:row>78</xdr:row>
      <xdr:rowOff>101712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2857500" y="13373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92839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673428" y="1346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12548</xdr:rowOff>
    </xdr:from>
    <xdr:to>
      <xdr:col>10</xdr:col>
      <xdr:colOff>165100</xdr:colOff>
      <xdr:row>78</xdr:row>
      <xdr:rowOff>114148</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968500" y="1338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105275</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1784428" y="1347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53649</xdr:rowOff>
    </xdr:from>
    <xdr:to>
      <xdr:col>6</xdr:col>
      <xdr:colOff>38100</xdr:colOff>
      <xdr:row>78</xdr:row>
      <xdr:rowOff>155249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079500" y="1342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146376</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895428" y="13519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124,961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89190</xdr:rowOff>
    </xdr:from>
    <xdr:to>
      <xdr:col>24</xdr:col>
      <xdr:colOff>62865</xdr:colOff>
      <xdr:row>99</xdr:row>
      <xdr:rowOff>115762</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519690"/>
          <a:ext cx="1270" cy="1569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119589</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93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115762</xdr:rowOff>
    </xdr:from>
    <xdr:to>
      <xdr:col>24</xdr:col>
      <xdr:colOff>152400</xdr:colOff>
      <xdr:row>99</xdr:row>
      <xdr:rowOff>115762</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89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35867</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2949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172,640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89190</xdr:rowOff>
    </xdr:from>
    <xdr:to>
      <xdr:col>24</xdr:col>
      <xdr:colOff>152400</xdr:colOff>
      <xdr:row>90</xdr:row>
      <xdr:rowOff>89190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51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129620</xdr:rowOff>
    </xdr:from>
    <xdr:to>
      <xdr:col>24</xdr:col>
      <xdr:colOff>63500</xdr:colOff>
      <xdr:row>96</xdr:row>
      <xdr:rowOff>30984</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17370"/>
          <a:ext cx="838200" cy="72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140591</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0854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117714</xdr:rowOff>
    </xdr:from>
    <xdr:to>
      <xdr:col>24</xdr:col>
      <xdr:colOff>114300</xdr:colOff>
      <xdr:row>95</xdr:row>
      <xdr:rowOff>47864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234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30984</xdr:rowOff>
    </xdr:from>
    <xdr:to>
      <xdr:col>19</xdr:col>
      <xdr:colOff>177800</xdr:colOff>
      <xdr:row>96</xdr:row>
      <xdr:rowOff>128521</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490184"/>
          <a:ext cx="889000" cy="97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16411</xdr:rowOff>
    </xdr:from>
    <xdr:to>
      <xdr:col>20</xdr:col>
      <xdr:colOff>38100</xdr:colOff>
      <xdr:row>95</xdr:row>
      <xdr:rowOff>118011</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304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134538</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07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124602</xdr:rowOff>
    </xdr:from>
    <xdr:to>
      <xdr:col>15</xdr:col>
      <xdr:colOff>50800</xdr:colOff>
      <xdr:row>96</xdr:row>
      <xdr:rowOff>128521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2019300" y="16412352"/>
          <a:ext cx="889000" cy="175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108234</xdr:rowOff>
    </xdr:from>
    <xdr:to>
      <xdr:col>15</xdr:col>
      <xdr:colOff>101600</xdr:colOff>
      <xdr:row>96</xdr:row>
      <xdr:rowOff>38384</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395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54911</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171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124602</xdr:rowOff>
    </xdr:from>
    <xdr:to>
      <xdr:col>10</xdr:col>
      <xdr:colOff>114300</xdr:colOff>
      <xdr:row>97</xdr:row>
      <xdr:rowOff>65808</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412352"/>
          <a:ext cx="889000" cy="284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166864</xdr:rowOff>
    </xdr:from>
    <xdr:to>
      <xdr:col>10</xdr:col>
      <xdr:colOff>165100</xdr:colOff>
      <xdr:row>95</xdr:row>
      <xdr:rowOff>97014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283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113541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058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60913</xdr:rowOff>
    </xdr:from>
    <xdr:to>
      <xdr:col>6</xdr:col>
      <xdr:colOff>38100</xdr:colOff>
      <xdr:row>96</xdr:row>
      <xdr:rowOff>162513</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520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7590</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29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78820</xdr:rowOff>
    </xdr:from>
    <xdr:to>
      <xdr:col>24</xdr:col>
      <xdr:colOff>114300</xdr:colOff>
      <xdr:row>96</xdr:row>
      <xdr:rowOff>8970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6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57247</xdr:rowOff>
    </xdr:from>
    <xdr:ext cx="534377"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344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151634</xdr:rowOff>
    </xdr:from>
    <xdr:to>
      <xdr:col>20</xdr:col>
      <xdr:colOff>38100</xdr:colOff>
      <xdr:row>96</xdr:row>
      <xdr:rowOff>81784</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439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72911</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53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77721</xdr:rowOff>
    </xdr:from>
    <xdr:to>
      <xdr:col>15</xdr:col>
      <xdr:colOff>101600</xdr:colOff>
      <xdr:row>97</xdr:row>
      <xdr:rowOff>7871</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536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170448</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629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73802</xdr:rowOff>
    </xdr:from>
    <xdr:to>
      <xdr:col>10</xdr:col>
      <xdr:colOff>165100</xdr:colOff>
      <xdr:row>96</xdr:row>
      <xdr:rowOff>3952</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361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166529</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454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15008</xdr:rowOff>
    </xdr:from>
    <xdr:to>
      <xdr:col>6</xdr:col>
      <xdr:colOff>38100</xdr:colOff>
      <xdr:row>97</xdr:row>
      <xdr:rowOff>116608</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645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107735</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738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121196</xdr:rowOff>
    </xdr:from>
    <xdr:to>
      <xdr:col>54</xdr:col>
      <xdr:colOff>189865</xdr:colOff>
      <xdr:row>38</xdr:row>
      <xdr:rowOff>92592</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264696"/>
          <a:ext cx="1270" cy="1342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96419</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61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92592</xdr:rowOff>
    </xdr:from>
    <xdr:to>
      <xdr:col>55</xdr:col>
      <xdr:colOff>88900</xdr:colOff>
      <xdr:row>38</xdr:row>
      <xdr:rowOff>92592</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607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67873</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399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465,666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121196</xdr:rowOff>
    </xdr:from>
    <xdr:to>
      <xdr:col>55</xdr:col>
      <xdr:colOff>88900</xdr:colOff>
      <xdr:row>30</xdr:row>
      <xdr:rowOff>121196</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264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36088</xdr:rowOff>
    </xdr:from>
    <xdr:to>
      <xdr:col>55</xdr:col>
      <xdr:colOff>0</xdr:colOff>
      <xdr:row>38</xdr:row>
      <xdr:rowOff>39204</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9639300" y="6551188"/>
          <a:ext cx="838200" cy="3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171350</xdr:rowOff>
    </xdr:from>
    <xdr:ext cx="599010"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617210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148473</xdr:rowOff>
    </xdr:from>
    <xdr:to>
      <xdr:col>55</xdr:col>
      <xdr:colOff>50800</xdr:colOff>
      <xdr:row>37</xdr:row>
      <xdr:rowOff>78623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320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31869</xdr:rowOff>
    </xdr:from>
    <xdr:to>
      <xdr:col>50</xdr:col>
      <xdr:colOff>114300</xdr:colOff>
      <xdr:row>38</xdr:row>
      <xdr:rowOff>39204</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8750300" y="6546969"/>
          <a:ext cx="889000" cy="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15314</xdr:rowOff>
    </xdr:from>
    <xdr:to>
      <xdr:col>50</xdr:col>
      <xdr:colOff>165100</xdr:colOff>
      <xdr:row>37</xdr:row>
      <xdr:rowOff>116914</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635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133441</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6134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31869</xdr:rowOff>
    </xdr:from>
    <xdr:to>
      <xdr:col>45</xdr:col>
      <xdr:colOff>177800</xdr:colOff>
      <xdr:row>38</xdr:row>
      <xdr:rowOff>69366</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546969"/>
          <a:ext cx="889000" cy="37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20121</xdr:rowOff>
    </xdr:from>
    <xdr:to>
      <xdr:col>46</xdr:col>
      <xdr:colOff>38100</xdr:colOff>
      <xdr:row>37</xdr:row>
      <xdr:rowOff>121721</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36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138248</xdr:rowOff>
    </xdr:from>
    <xdr:ext cx="59901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50795" y="6138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69683</xdr:rowOff>
    </xdr:from>
    <xdr:to>
      <xdr:col>41</xdr:col>
      <xdr:colOff>50800</xdr:colOff>
      <xdr:row>38</xdr:row>
      <xdr:rowOff>69366</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a:off x="6972300" y="6241883"/>
          <a:ext cx="889000" cy="342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42798</xdr:rowOff>
    </xdr:from>
    <xdr:to>
      <xdr:col>41</xdr:col>
      <xdr:colOff>101600</xdr:colOff>
      <xdr:row>37</xdr:row>
      <xdr:rowOff>144398</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386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160925</xdr:rowOff>
    </xdr:from>
    <xdr:ext cx="59901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61795" y="6161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55083</xdr:rowOff>
    </xdr:from>
    <xdr:to>
      <xdr:col>36</xdr:col>
      <xdr:colOff>165100</xdr:colOff>
      <xdr:row>35</xdr:row>
      <xdr:rowOff>156683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055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1760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672795" y="5831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156738</xdr:rowOff>
    </xdr:from>
    <xdr:to>
      <xdr:col>55</xdr:col>
      <xdr:colOff>50800</xdr:colOff>
      <xdr:row>38</xdr:row>
      <xdr:rowOff>86888</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50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71665</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415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159854</xdr:rowOff>
    </xdr:from>
    <xdr:to>
      <xdr:col>50</xdr:col>
      <xdr:colOff>165100</xdr:colOff>
      <xdr:row>38</xdr:row>
      <xdr:rowOff>90004</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650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81131</xdr:rowOff>
    </xdr:from>
    <xdr:ext cx="534377"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72111" y="6596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152519</xdr:rowOff>
    </xdr:from>
    <xdr:to>
      <xdr:col>46</xdr:col>
      <xdr:colOff>38100</xdr:colOff>
      <xdr:row>38</xdr:row>
      <xdr:rowOff>82669</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496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73796</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588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18566</xdr:rowOff>
    </xdr:from>
    <xdr:to>
      <xdr:col>41</xdr:col>
      <xdr:colOff>101600</xdr:colOff>
      <xdr:row>38</xdr:row>
      <xdr:rowOff>120166</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533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111293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62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18883</xdr:rowOff>
    </xdr:from>
    <xdr:to>
      <xdr:col>36</xdr:col>
      <xdr:colOff>165100</xdr:colOff>
      <xdr:row>36</xdr:row>
      <xdr:rowOff>120483</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191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111610</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672795" y="62838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139257</xdr:rowOff>
    </xdr:from>
    <xdr:to>
      <xdr:col>54</xdr:col>
      <xdr:colOff>189865</xdr:colOff>
      <xdr:row>58</xdr:row>
      <xdr:rowOff>121106</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883207"/>
          <a:ext cx="1270" cy="1181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124933</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69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121106</xdr:rowOff>
    </xdr:from>
    <xdr:to>
      <xdr:col>55</xdr:col>
      <xdr:colOff>88900</xdr:colOff>
      <xdr:row>58</xdr:row>
      <xdr:rowOff>121106</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65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85934</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658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139257</xdr:rowOff>
    </xdr:from>
    <xdr:to>
      <xdr:col>55</xdr:col>
      <xdr:colOff>88900</xdr:colOff>
      <xdr:row>51</xdr:row>
      <xdr:rowOff>139257</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8832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38048</xdr:rowOff>
    </xdr:from>
    <xdr:to>
      <xdr:col>55</xdr:col>
      <xdr:colOff>0</xdr:colOff>
      <xdr:row>58</xdr:row>
      <xdr:rowOff>64520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982148"/>
          <a:ext cx="838200" cy="26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25645</xdr:rowOff>
    </xdr:from>
    <xdr:ext cx="599010"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6268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2768</xdr:rowOff>
    </xdr:from>
    <xdr:to>
      <xdr:col>55</xdr:col>
      <xdr:colOff>50800</xdr:colOff>
      <xdr:row>57</xdr:row>
      <xdr:rowOff>104368</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7754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64520</xdr:rowOff>
    </xdr:from>
    <xdr:to>
      <xdr:col>50</xdr:col>
      <xdr:colOff>114300</xdr:colOff>
      <xdr:row>58</xdr:row>
      <xdr:rowOff>70526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10008620"/>
          <a:ext cx="889000" cy="6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22663</xdr:rowOff>
    </xdr:from>
    <xdr:to>
      <xdr:col>50</xdr:col>
      <xdr:colOff>165100</xdr:colOff>
      <xdr:row>57</xdr:row>
      <xdr:rowOff>124263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55</xdr:row>
      <xdr:rowOff>140790</xdr:rowOff>
    </xdr:from>
    <xdr:ext cx="599010"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39795" y="957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31252</xdr:rowOff>
    </xdr:from>
    <xdr:to>
      <xdr:col>45</xdr:col>
      <xdr:colOff>177800</xdr:colOff>
      <xdr:row>58</xdr:row>
      <xdr:rowOff>70526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7861300" y="9975352"/>
          <a:ext cx="889000" cy="39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51551</xdr:rowOff>
    </xdr:from>
    <xdr:to>
      <xdr:col>46</xdr:col>
      <xdr:colOff>38100</xdr:colOff>
      <xdr:row>57</xdr:row>
      <xdr:rowOff>153151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824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169678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99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17685</xdr:rowOff>
    </xdr:from>
    <xdr:to>
      <xdr:col>41</xdr:col>
      <xdr:colOff>50800</xdr:colOff>
      <xdr:row>58</xdr:row>
      <xdr:rowOff>31252</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961785"/>
          <a:ext cx="889000" cy="13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36875</xdr:rowOff>
    </xdr:from>
    <xdr:to>
      <xdr:col>41</xdr:col>
      <xdr:colOff>101600</xdr:colOff>
      <xdr:row>57</xdr:row>
      <xdr:rowOff>138475</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0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155002</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84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163803</xdr:rowOff>
    </xdr:from>
    <xdr:to>
      <xdr:col>36</xdr:col>
      <xdr:colOff>165100</xdr:colOff>
      <xdr:row>57</xdr:row>
      <xdr:rowOff>93953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65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55</xdr:row>
      <xdr:rowOff>110480</xdr:rowOff>
    </xdr:from>
    <xdr:ext cx="59901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672795" y="95402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158698</xdr:rowOff>
    </xdr:from>
    <xdr:to>
      <xdr:col>55</xdr:col>
      <xdr:colOff>50800</xdr:colOff>
      <xdr:row>58</xdr:row>
      <xdr:rowOff>88848</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931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73625</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84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13720</xdr:rowOff>
    </xdr:from>
    <xdr:to>
      <xdr:col>50</xdr:col>
      <xdr:colOff>165100</xdr:colOff>
      <xdr:row>58</xdr:row>
      <xdr:rowOff>115320</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957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106447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10050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19726</xdr:rowOff>
    </xdr:from>
    <xdr:to>
      <xdr:col>46</xdr:col>
      <xdr:colOff>38100</xdr:colOff>
      <xdr:row>58</xdr:row>
      <xdr:rowOff>121326</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963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112453</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10056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151902</xdr:rowOff>
    </xdr:from>
    <xdr:to>
      <xdr:col>41</xdr:col>
      <xdr:colOff>101600</xdr:colOff>
      <xdr:row>58</xdr:row>
      <xdr:rowOff>82052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24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73179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10017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138335</xdr:rowOff>
    </xdr:from>
    <xdr:to>
      <xdr:col>36</xdr:col>
      <xdr:colOff>165100</xdr:colOff>
      <xdr:row>58</xdr:row>
      <xdr:rowOff>68485</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910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59612</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10003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3" name="普通建設事業費 （ うち新規整備　）グラフ枠">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75178</xdr:rowOff>
    </xdr:from>
    <xdr:to>
      <xdr:col>54</xdr:col>
      <xdr:colOff>189865</xdr:colOff>
      <xdr:row>78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10475595" y="12248128"/>
          <a:ext cx="1270" cy="1150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5" name="普通建設事業費 （ うち新規整備　）最小値テキスト">
          <a:extLst>
            <a:ext uri="{FF2B5EF4-FFF2-40B4-BE49-F238E27FC236}">
              <a16:creationId xmlns:a16="http://schemas.microsoft.com/office/drawing/2014/main" id="{00000000-0008-0000-0600-00008B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21855</xdr:rowOff>
    </xdr:from>
    <xdr:ext cx="599010" cy="259045"/>
    <xdr:sp macro="" textlink="">
      <xdr:nvSpPr>
        <xdr:cNvPr id="397" name="普通建設事業費 （ うち新規整備　）最大値テキスト">
          <a:extLst>
            <a:ext uri="{FF2B5EF4-FFF2-40B4-BE49-F238E27FC236}">
              <a16:creationId xmlns:a16="http://schemas.microsoft.com/office/drawing/2014/main" id="{00000000-0008-0000-0600-00008D010000}"/>
            </a:ext>
          </a:extLst>
        </xdr:cNvPr>
        <xdr:cNvSpPr txBox="1"/>
      </xdr:nvSpPr>
      <xdr:spPr>
        <a:xfrm>
          <a:off x="10528300" y="12023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201,290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75178</xdr:rowOff>
    </xdr:from>
    <xdr:to>
      <xdr:col>55</xdr:col>
      <xdr:colOff>88900</xdr:colOff>
      <xdr:row>71</xdr:row>
      <xdr:rowOff>75178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10388600" y="12248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113480</xdr:rowOff>
    </xdr:from>
    <xdr:to>
      <xdr:col>55</xdr:col>
      <xdr:colOff>0</xdr:colOff>
      <xdr:row>77</xdr:row>
      <xdr:rowOff>125144</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flipV="1">
          <a:off x="9639300" y="13315130"/>
          <a:ext cx="838200" cy="11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151359</xdr:rowOff>
    </xdr:from>
    <xdr:ext cx="534377" cy="259045"/>
    <xdr:sp macro="" textlink="">
      <xdr:nvSpPr>
        <xdr:cNvPr id="400" name="普通建設事業費 （ うち新規整備　）平均値テキスト">
          <a:extLst>
            <a:ext uri="{FF2B5EF4-FFF2-40B4-BE49-F238E27FC236}">
              <a16:creationId xmlns:a16="http://schemas.microsoft.com/office/drawing/2014/main" id="{00000000-0008-0000-0600-000090010000}"/>
            </a:ext>
          </a:extLst>
        </xdr:cNvPr>
        <xdr:cNvSpPr txBox="1"/>
      </xdr:nvSpPr>
      <xdr:spPr>
        <a:xfrm>
          <a:off x="10528300" y="130101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128482</xdr:rowOff>
    </xdr:from>
    <xdr:to>
      <xdr:col>55</xdr:col>
      <xdr:colOff>50800</xdr:colOff>
      <xdr:row>77</xdr:row>
      <xdr:rowOff>58632</xdr:rowOff>
    </xdr:to>
    <xdr:sp macro="" textlink="">
      <xdr:nvSpPr>
        <xdr:cNvPr id="401" name="フローチャート: 判断 400">
          <a:extLst>
            <a:ext uri="{FF2B5EF4-FFF2-40B4-BE49-F238E27FC236}">
              <a16:creationId xmlns:a16="http://schemas.microsoft.com/office/drawing/2014/main" id="{00000000-0008-0000-0600-000091010000}"/>
            </a:ext>
          </a:extLst>
        </xdr:cNvPr>
        <xdr:cNvSpPr/>
      </xdr:nvSpPr>
      <xdr:spPr>
        <a:xfrm>
          <a:off x="10426700" y="1315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123572</xdr:rowOff>
    </xdr:from>
    <xdr:to>
      <xdr:col>50</xdr:col>
      <xdr:colOff>114300</xdr:colOff>
      <xdr:row>77</xdr:row>
      <xdr:rowOff>125144</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8750300" y="13325222"/>
          <a:ext cx="889000" cy="1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3986</xdr:rowOff>
    </xdr:from>
    <xdr:to>
      <xdr:col>50</xdr:col>
      <xdr:colOff>165100</xdr:colOff>
      <xdr:row>77</xdr:row>
      <xdr:rowOff>105586</xdr:rowOff>
    </xdr:to>
    <xdr:sp macro="" textlink="">
      <xdr:nvSpPr>
        <xdr:cNvPr id="403" name="フローチャート: 判断 402">
          <a:extLst>
            <a:ext uri="{FF2B5EF4-FFF2-40B4-BE49-F238E27FC236}">
              <a16:creationId xmlns:a16="http://schemas.microsoft.com/office/drawing/2014/main" id="{00000000-0008-0000-0600-000093010000}"/>
            </a:ext>
          </a:extLst>
        </xdr:cNvPr>
        <xdr:cNvSpPr/>
      </xdr:nvSpPr>
      <xdr:spPr>
        <a:xfrm>
          <a:off x="9588500" y="13205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122113</xdr:rowOff>
    </xdr:from>
    <xdr:ext cx="534377"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9372111" y="12980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123572</xdr:rowOff>
    </xdr:from>
    <xdr:to>
      <xdr:col>45</xdr:col>
      <xdr:colOff>177800</xdr:colOff>
      <xdr:row>77</xdr:row>
      <xdr:rowOff>151354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7861300" y="13325222"/>
          <a:ext cx="889000" cy="27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168549</xdr:rowOff>
    </xdr:from>
    <xdr:to>
      <xdr:col>46</xdr:col>
      <xdr:colOff>38100</xdr:colOff>
      <xdr:row>77</xdr:row>
      <xdr:rowOff>98699</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8699500" y="13198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115226</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8483111" y="12973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9987</xdr:rowOff>
    </xdr:from>
    <xdr:to>
      <xdr:col>41</xdr:col>
      <xdr:colOff>50800</xdr:colOff>
      <xdr:row>77</xdr:row>
      <xdr:rowOff>151354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6972300" y="13211637"/>
          <a:ext cx="889000" cy="141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126774</xdr:rowOff>
    </xdr:from>
    <xdr:to>
      <xdr:col>41</xdr:col>
      <xdr:colOff>101600</xdr:colOff>
      <xdr:row>77</xdr:row>
      <xdr:rowOff>56924</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7810500" y="13156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73451</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7594111" y="12932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61080</xdr:rowOff>
    </xdr:from>
    <xdr:to>
      <xdr:col>36</xdr:col>
      <xdr:colOff>165100</xdr:colOff>
      <xdr:row>76</xdr:row>
      <xdr:rowOff>162680</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6921500" y="1309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7756</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6705111" y="12866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62680</xdr:rowOff>
    </xdr:from>
    <xdr:to>
      <xdr:col>55</xdr:col>
      <xdr:colOff>50800</xdr:colOff>
      <xdr:row>77</xdr:row>
      <xdr:rowOff>164280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10426700" y="13264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149057</xdr:rowOff>
    </xdr:from>
    <xdr:ext cx="534377" cy="259045"/>
    <xdr:sp macro="" textlink="">
      <xdr:nvSpPr>
        <xdr:cNvPr id="419" name="普通建設事業費 （ うち新規整備　）該当値テキスト">
          <a:extLst>
            <a:ext uri="{FF2B5EF4-FFF2-40B4-BE49-F238E27FC236}">
              <a16:creationId xmlns:a16="http://schemas.microsoft.com/office/drawing/2014/main" id="{00000000-0008-0000-0600-0000A3010000}"/>
            </a:ext>
          </a:extLst>
        </xdr:cNvPr>
        <xdr:cNvSpPr txBox="1"/>
      </xdr:nvSpPr>
      <xdr:spPr>
        <a:xfrm>
          <a:off x="10528300" y="13179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74344</xdr:rowOff>
    </xdr:from>
    <xdr:to>
      <xdr:col>50</xdr:col>
      <xdr:colOff>165100</xdr:colOff>
      <xdr:row>78</xdr:row>
      <xdr:rowOff>4494</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9588500" y="1327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167071</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372111" y="13368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72772</xdr:rowOff>
    </xdr:from>
    <xdr:to>
      <xdr:col>46</xdr:col>
      <xdr:colOff>38100</xdr:colOff>
      <xdr:row>78</xdr:row>
      <xdr:rowOff>2922</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8699500" y="13274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165499</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483111" y="13367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100554</xdr:rowOff>
    </xdr:from>
    <xdr:to>
      <xdr:col>41</xdr:col>
      <xdr:colOff>101600</xdr:colOff>
      <xdr:row>78</xdr:row>
      <xdr:rowOff>30704</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7810500" y="13302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21831</xdr:rowOff>
    </xdr:from>
    <xdr:ext cx="469744"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626428" y="133949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130637</xdr:rowOff>
    </xdr:from>
    <xdr:to>
      <xdr:col>36</xdr:col>
      <xdr:colOff>165100</xdr:colOff>
      <xdr:row>77</xdr:row>
      <xdr:rowOff>60787</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6921500" y="13160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51914</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3253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153081</xdr:rowOff>
    </xdr:from>
    <xdr:to>
      <xdr:col>54</xdr:col>
      <xdr:colOff>189865</xdr:colOff>
      <xdr:row>98</xdr:row>
      <xdr:rowOff>122013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755031"/>
          <a:ext cx="1270" cy="1169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125840</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2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122013</xdr:rowOff>
    </xdr:from>
    <xdr:to>
      <xdr:col>55</xdr:col>
      <xdr:colOff>88900</xdr:colOff>
      <xdr:row>98</xdr:row>
      <xdr:rowOff>122013</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2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99758</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530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519,147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153081</xdr:rowOff>
    </xdr:from>
    <xdr:to>
      <xdr:col>55</xdr:col>
      <xdr:colOff>88900</xdr:colOff>
      <xdr:row>91</xdr:row>
      <xdr:rowOff>153081</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75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84944</xdr:rowOff>
    </xdr:from>
    <xdr:to>
      <xdr:col>55</xdr:col>
      <xdr:colOff>0</xdr:colOff>
      <xdr:row>98</xdr:row>
      <xdr:rowOff>106838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6887044"/>
          <a:ext cx="838200" cy="21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121511</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807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98634</xdr:rowOff>
    </xdr:from>
    <xdr:to>
      <xdr:col>55</xdr:col>
      <xdr:colOff>50800</xdr:colOff>
      <xdr:row>98</xdr:row>
      <xdr:rowOff>28784</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72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103787</xdr:rowOff>
    </xdr:from>
    <xdr:to>
      <xdr:col>50</xdr:col>
      <xdr:colOff>114300</xdr:colOff>
      <xdr:row>98</xdr:row>
      <xdr:rowOff>106838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6905887"/>
          <a:ext cx="889000" cy="3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101530</xdr:rowOff>
    </xdr:from>
    <xdr:to>
      <xdr:col>50</xdr:col>
      <xdr:colOff>165100</xdr:colOff>
      <xdr:row>98</xdr:row>
      <xdr:rowOff>31680</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73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48207</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507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53271</xdr:rowOff>
    </xdr:from>
    <xdr:to>
      <xdr:col>45</xdr:col>
      <xdr:colOff>177800</xdr:colOff>
      <xdr:row>98</xdr:row>
      <xdr:rowOff>103787</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6855371"/>
          <a:ext cx="889000" cy="5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135187</xdr:rowOff>
    </xdr:from>
    <xdr:to>
      <xdr:col>46</xdr:col>
      <xdr:colOff>38100</xdr:colOff>
      <xdr:row>98</xdr:row>
      <xdr:rowOff>65337</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7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81864</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41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53271</xdr:rowOff>
    </xdr:from>
    <xdr:to>
      <xdr:col>41</xdr:col>
      <xdr:colOff>50800</xdr:colOff>
      <xdr:row>98</xdr:row>
      <xdr:rowOff>108114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6855371"/>
          <a:ext cx="889000" cy="54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135891</xdr:rowOff>
    </xdr:from>
    <xdr:to>
      <xdr:col>41</xdr:col>
      <xdr:colOff>101600</xdr:colOff>
      <xdr:row>98</xdr:row>
      <xdr:rowOff>66041</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76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82568</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41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118897</xdr:rowOff>
    </xdr:from>
    <xdr:to>
      <xdr:col>36</xdr:col>
      <xdr:colOff>165100</xdr:colOff>
      <xdr:row>98</xdr:row>
      <xdr:rowOff>49047</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7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65574</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524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34144</xdr:rowOff>
    </xdr:from>
    <xdr:to>
      <xdr:col>55</xdr:col>
      <xdr:colOff>50800</xdr:colOff>
      <xdr:row>98</xdr:row>
      <xdr:rowOff>135744</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6836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120521</xdr:rowOff>
    </xdr:from>
    <xdr:ext cx="534377"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6751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56038</xdr:rowOff>
    </xdr:from>
    <xdr:to>
      <xdr:col>50</xdr:col>
      <xdr:colOff>165100</xdr:colOff>
      <xdr:row>98</xdr:row>
      <xdr:rowOff>157638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68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148765</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950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52987</xdr:rowOff>
    </xdr:from>
    <xdr:to>
      <xdr:col>46</xdr:col>
      <xdr:colOff>38100</xdr:colOff>
      <xdr:row>98</xdr:row>
      <xdr:rowOff>154587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6855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145714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83111" y="1694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2471</xdr:rowOff>
    </xdr:from>
    <xdr:to>
      <xdr:col>41</xdr:col>
      <xdr:colOff>101600</xdr:colOff>
      <xdr:row>98</xdr:row>
      <xdr:rowOff>104071</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680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95198</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89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57314</xdr:rowOff>
    </xdr:from>
    <xdr:to>
      <xdr:col>36</xdr:col>
      <xdr:colOff>165100</xdr:colOff>
      <xdr:row>98</xdr:row>
      <xdr:rowOff>158914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6859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150041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952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災害復旧事業費グラフ枠">
          <a:extLst>
            <a:ext uri="{FF2B5EF4-FFF2-40B4-BE49-F238E27FC236}">
              <a16:creationId xmlns:a16="http://schemas.microsoft.com/office/drawing/2014/main" id="{00000000-0008-0000-06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57793</xdr:rowOff>
    </xdr:from>
    <xdr:to>
      <xdr:col>85</xdr:col>
      <xdr:colOff>126364</xdr:colOff>
      <xdr:row>38</xdr:row>
      <xdr:rowOff>139700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flipV="1">
          <a:off x="16317595" y="5372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05" name="災害復旧事業費最小値テキスト">
          <a:extLst>
            <a:ext uri="{FF2B5EF4-FFF2-40B4-BE49-F238E27FC236}">
              <a16:creationId xmlns:a16="http://schemas.microsoft.com/office/drawing/2014/main" id="{00000000-0008-0000-0600-0000F901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4470</xdr:rowOff>
    </xdr:from>
    <xdr:ext cx="534377" cy="259045"/>
    <xdr:sp macro="" textlink="">
      <xdr:nvSpPr>
        <xdr:cNvPr id="507" name="災害復旧事業費最大値テキスト">
          <a:extLst>
            <a:ext uri="{FF2B5EF4-FFF2-40B4-BE49-F238E27FC236}">
              <a16:creationId xmlns:a16="http://schemas.microsoft.com/office/drawing/2014/main" id="{00000000-0008-0000-0600-0000FB010000}"/>
            </a:ext>
          </a:extLst>
        </xdr:cNvPr>
        <xdr:cNvSpPr txBox="1"/>
      </xdr:nvSpPr>
      <xdr:spPr>
        <a:xfrm>
          <a:off x="16370300" y="514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57793</xdr:rowOff>
    </xdr:from>
    <xdr:to>
      <xdr:col>86</xdr:col>
      <xdr:colOff>25400</xdr:colOff>
      <xdr:row>31</xdr:row>
      <xdr:rowOff>57793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6230600" y="5372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43893</xdr:rowOff>
    </xdr:from>
    <xdr:to>
      <xdr:col>85</xdr:col>
      <xdr:colOff>127000</xdr:colOff>
      <xdr:row>38</xdr:row>
      <xdr:rowOff>95283</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5481300" y="6558993"/>
          <a:ext cx="838200" cy="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50672</xdr:rowOff>
    </xdr:from>
    <xdr:ext cx="469744" cy="259045"/>
    <xdr:sp macro="" textlink="">
      <xdr:nvSpPr>
        <xdr:cNvPr id="510" name="災害復旧事業費平均値テキスト">
          <a:extLst>
            <a:ext uri="{FF2B5EF4-FFF2-40B4-BE49-F238E27FC236}">
              <a16:creationId xmlns:a16="http://schemas.microsoft.com/office/drawing/2014/main" id="{00000000-0008-0000-0600-0000FE010000}"/>
            </a:ext>
          </a:extLst>
        </xdr:cNvPr>
        <xdr:cNvSpPr txBox="1"/>
      </xdr:nvSpPr>
      <xdr:spPr>
        <a:xfrm>
          <a:off x="16370300" y="6394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27795</xdr:rowOff>
    </xdr:from>
    <xdr:to>
      <xdr:col>85</xdr:col>
      <xdr:colOff>177800</xdr:colOff>
      <xdr:row>38</xdr:row>
      <xdr:rowOff>129395</xdr:rowOff>
    </xdr:to>
    <xdr:sp macro="" textlink="">
      <xdr:nvSpPr>
        <xdr:cNvPr id="511" name="フローチャート: 判断 510">
          <a:extLst>
            <a:ext uri="{FF2B5EF4-FFF2-40B4-BE49-F238E27FC236}">
              <a16:creationId xmlns:a16="http://schemas.microsoft.com/office/drawing/2014/main" id="{00000000-0008-0000-0600-0000FF010000}"/>
            </a:ext>
          </a:extLst>
        </xdr:cNvPr>
        <xdr:cNvSpPr/>
      </xdr:nvSpPr>
      <xdr:spPr>
        <a:xfrm>
          <a:off x="16268700" y="654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43893</xdr:rowOff>
    </xdr:from>
    <xdr:to>
      <xdr:col>81</xdr:col>
      <xdr:colOff>50800</xdr:colOff>
      <xdr:row>38</xdr:row>
      <xdr:rowOff>139700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4592300" y="6558993"/>
          <a:ext cx="889000" cy="9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155674</xdr:rowOff>
    </xdr:from>
    <xdr:to>
      <xdr:col>81</xdr:col>
      <xdr:colOff>101600</xdr:colOff>
      <xdr:row>38</xdr:row>
      <xdr:rowOff>85824</xdr:rowOff>
    </xdr:to>
    <xdr:sp macro="" textlink="">
      <xdr:nvSpPr>
        <xdr:cNvPr id="513" name="フローチャート: 判断 512">
          <a:extLst>
            <a:ext uri="{FF2B5EF4-FFF2-40B4-BE49-F238E27FC236}">
              <a16:creationId xmlns:a16="http://schemas.microsoft.com/office/drawing/2014/main" id="{00000000-0008-0000-0600-000001020000}"/>
            </a:ext>
          </a:extLst>
        </xdr:cNvPr>
        <xdr:cNvSpPr/>
      </xdr:nvSpPr>
      <xdr:spPr>
        <a:xfrm>
          <a:off x="15430500" y="649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102351</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5246428" y="6274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103850</xdr:rowOff>
    </xdr:from>
    <xdr:to>
      <xdr:col>76</xdr:col>
      <xdr:colOff>165100</xdr:colOff>
      <xdr:row>38</xdr:row>
      <xdr:rowOff>34000</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4541500" y="644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50527</xdr:rowOff>
    </xdr:from>
    <xdr:ext cx="469744"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4357428" y="622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119629</xdr:rowOff>
    </xdr:from>
    <xdr:to>
      <xdr:col>71</xdr:col>
      <xdr:colOff>177800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814300" y="6634729"/>
          <a:ext cx="889000" cy="20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102342</xdr:rowOff>
    </xdr:from>
    <xdr:to>
      <xdr:col>72</xdr:col>
      <xdr:colOff>38100</xdr:colOff>
      <xdr:row>38</xdr:row>
      <xdr:rowOff>32492</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3652500" y="644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49019</xdr:rowOff>
    </xdr:from>
    <xdr:ext cx="469744"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3468428" y="622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140381</xdr:rowOff>
    </xdr:from>
    <xdr:to>
      <xdr:col>67</xdr:col>
      <xdr:colOff>101600</xdr:colOff>
      <xdr:row>38</xdr:row>
      <xdr:rowOff>70531</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2763500" y="6484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87058</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2579428" y="62592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44483</xdr:rowOff>
    </xdr:from>
    <xdr:to>
      <xdr:col>85</xdr:col>
      <xdr:colOff>177800</xdr:colOff>
      <xdr:row>38</xdr:row>
      <xdr:rowOff>146083</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6268700" y="6559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6222</xdr:rowOff>
    </xdr:from>
    <xdr:ext cx="469744" cy="259045"/>
    <xdr:sp macro="" textlink="">
      <xdr:nvSpPr>
        <xdr:cNvPr id="529" name="災害復旧事業費該当値テキスト">
          <a:extLst>
            <a:ext uri="{FF2B5EF4-FFF2-40B4-BE49-F238E27FC236}">
              <a16:creationId xmlns:a16="http://schemas.microsoft.com/office/drawing/2014/main" id="{00000000-0008-0000-0600-000011020000}"/>
            </a:ext>
          </a:extLst>
        </xdr:cNvPr>
        <xdr:cNvSpPr txBox="1"/>
      </xdr:nvSpPr>
      <xdr:spPr>
        <a:xfrm>
          <a:off x="16370300" y="6521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164543</xdr:rowOff>
    </xdr:from>
    <xdr:to>
      <xdr:col>81</xdr:col>
      <xdr:colOff>101600</xdr:colOff>
      <xdr:row>38</xdr:row>
      <xdr:rowOff>94693</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5430500" y="6508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38</xdr:row>
      <xdr:rowOff>85820</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5246428" y="6600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68829</xdr:rowOff>
    </xdr:from>
    <xdr:to>
      <xdr:col>67</xdr:col>
      <xdr:colOff>101600</xdr:colOff>
      <xdr:row>38</xdr:row>
      <xdr:rowOff>170429</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2763500" y="658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161556</xdr:rowOff>
    </xdr:from>
    <xdr:ext cx="378565"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2625017" y="66766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6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2" name="失業対策事業費グラフ枠">
          <a:extLst>
            <a:ext uri="{FF2B5EF4-FFF2-40B4-BE49-F238E27FC236}">
              <a16:creationId xmlns:a16="http://schemas.microsoft.com/office/drawing/2014/main" id="{00000000-0008-0000-0600-000028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4" name="失業対策事業費最小値テキスト">
          <a:extLst>
            <a:ext uri="{FF2B5EF4-FFF2-40B4-BE49-F238E27FC236}">
              <a16:creationId xmlns:a16="http://schemas.microsoft.com/office/drawing/2014/main" id="{00000000-0008-0000-0600-00002A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56" name="失業対策事業費最大値テキスト">
          <a:extLst>
            <a:ext uri="{FF2B5EF4-FFF2-40B4-BE49-F238E27FC236}">
              <a16:creationId xmlns:a16="http://schemas.microsoft.com/office/drawing/2014/main" id="{00000000-0008-0000-0600-00002C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59" name="失業対策事業費平均値テキスト">
          <a:extLst>
            <a:ext uri="{FF2B5EF4-FFF2-40B4-BE49-F238E27FC236}">
              <a16:creationId xmlns:a16="http://schemas.microsoft.com/office/drawing/2014/main" id="{00000000-0008-0000-0600-00002F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0" name="フローチャート: 判断 559">
          <a:extLst>
            <a:ext uri="{FF2B5EF4-FFF2-40B4-BE49-F238E27FC236}">
              <a16:creationId xmlns:a16="http://schemas.microsoft.com/office/drawing/2014/main" id="{00000000-0008-0000-0600-000030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66" name="テキスト ボックス 565">
          <a:extLst>
            <a:ext uri="{FF2B5EF4-FFF2-40B4-BE49-F238E27FC236}">
              <a16:creationId xmlns:a16="http://schemas.microsoft.com/office/drawing/2014/main" id="{00000000-0008-0000-0600-000036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69" name="テキスト ボックス 568">
          <a:extLst>
            <a:ext uri="{FF2B5EF4-FFF2-40B4-BE49-F238E27FC236}">
              <a16:creationId xmlns:a16="http://schemas.microsoft.com/office/drawing/2014/main" id="{00000000-0008-0000-0600-000039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7" name="楕円 576">
          <a:extLst>
            <a:ext uri="{FF2B5EF4-FFF2-40B4-BE49-F238E27FC236}">
              <a16:creationId xmlns:a16="http://schemas.microsoft.com/office/drawing/2014/main" id="{00000000-0008-0000-0600-000041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78" name="失業対策事業費該当値テキスト">
          <a:extLst>
            <a:ext uri="{FF2B5EF4-FFF2-40B4-BE49-F238E27FC236}">
              <a16:creationId xmlns:a16="http://schemas.microsoft.com/office/drawing/2014/main" id="{00000000-0008-0000-0600-000042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7" name="正方形/長方形 586">
          <a:extLst>
            <a:ext uri="{FF2B5EF4-FFF2-40B4-BE49-F238E27FC236}">
              <a16:creationId xmlns:a16="http://schemas.microsoft.com/office/drawing/2014/main" id="{00000000-0008-0000-0600-00004B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8" name="正方形/長方形 587">
          <a:extLst>
            <a:ext uri="{FF2B5EF4-FFF2-40B4-BE49-F238E27FC236}">
              <a16:creationId xmlns:a16="http://schemas.microsoft.com/office/drawing/2014/main" id="{00000000-0008-0000-0600-00004C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6" name="直線コネクタ 595">
          <a:extLst>
            <a:ext uri="{FF2B5EF4-FFF2-40B4-BE49-F238E27FC236}">
              <a16:creationId xmlns:a16="http://schemas.microsoft.com/office/drawing/2014/main" id="{00000000-0008-0000-0600-000054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597" name="直線コネクタ 596">
          <a:extLst>
            <a:ext uri="{FF2B5EF4-FFF2-40B4-BE49-F238E27FC236}">
              <a16:creationId xmlns:a16="http://schemas.microsoft.com/office/drawing/2014/main" id="{00000000-0008-0000-0600-000055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100463</xdr:rowOff>
    </xdr:from>
    <xdr:to>
      <xdr:col>85</xdr:col>
      <xdr:colOff>126364</xdr:colOff>
      <xdr:row>78</xdr:row>
      <xdr:rowOff>74544</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444863"/>
          <a:ext cx="1269" cy="10027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78371</xdr:rowOff>
    </xdr:from>
    <xdr:ext cx="534377"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51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74544</xdr:rowOff>
    </xdr:from>
    <xdr:to>
      <xdr:col>86</xdr:col>
      <xdr:colOff>25400</xdr:colOff>
      <xdr:row>78</xdr:row>
      <xdr:rowOff>74544</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44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47140</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22200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100463</xdr:rowOff>
    </xdr:from>
    <xdr:to>
      <xdr:col>86</xdr:col>
      <xdr:colOff>25400</xdr:colOff>
      <xdr:row>72</xdr:row>
      <xdr:rowOff>100463</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4448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18670</xdr:rowOff>
    </xdr:from>
    <xdr:to>
      <xdr:col>85</xdr:col>
      <xdr:colOff>127000</xdr:colOff>
      <xdr:row>78</xdr:row>
      <xdr:rowOff>25217</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5481300" y="13391770"/>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164231</xdr:rowOff>
    </xdr:from>
    <xdr:ext cx="534377"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3022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141354</xdr:rowOff>
    </xdr:from>
    <xdr:to>
      <xdr:col>85</xdr:col>
      <xdr:colOff>177800</xdr:colOff>
      <xdr:row>77</xdr:row>
      <xdr:rowOff>71504</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317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18670</xdr:rowOff>
    </xdr:from>
    <xdr:to>
      <xdr:col>81</xdr:col>
      <xdr:colOff>50800</xdr:colOff>
      <xdr:row>78</xdr:row>
      <xdr:rowOff>18976</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flipV="1">
          <a:off x="14592300" y="1339177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136855</xdr:rowOff>
    </xdr:from>
    <xdr:to>
      <xdr:col>81</xdr:col>
      <xdr:colOff>101600</xdr:colOff>
      <xdr:row>77</xdr:row>
      <xdr:rowOff>67005</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3167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83533</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214111" y="12942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18976</xdr:rowOff>
    </xdr:from>
    <xdr:to>
      <xdr:col>76</xdr:col>
      <xdr:colOff>114300</xdr:colOff>
      <xdr:row>78</xdr:row>
      <xdr:rowOff>24828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339207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143216</xdr:rowOff>
    </xdr:from>
    <xdr:to>
      <xdr:col>76</xdr:col>
      <xdr:colOff>165100</xdr:colOff>
      <xdr:row>77</xdr:row>
      <xdr:rowOff>73366</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317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89892</xdr:rowOff>
    </xdr:from>
    <xdr:ext cx="534377"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325111" y="1294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24828</xdr:rowOff>
    </xdr:from>
    <xdr:to>
      <xdr:col>71</xdr:col>
      <xdr:colOff>177800</xdr:colOff>
      <xdr:row>78</xdr:row>
      <xdr:rowOff>28121</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3397928"/>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158390</xdr:rowOff>
    </xdr:from>
    <xdr:to>
      <xdr:col>72</xdr:col>
      <xdr:colOff>38100</xdr:colOff>
      <xdr:row>77</xdr:row>
      <xdr:rowOff>88540</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318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105067</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36111" y="12963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167086</xdr:rowOff>
    </xdr:from>
    <xdr:to>
      <xdr:col>67</xdr:col>
      <xdr:colOff>101600</xdr:colOff>
      <xdr:row>77</xdr:row>
      <xdr:rowOff>97236</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3197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113763</xdr:rowOff>
    </xdr:from>
    <xdr:ext cx="534377"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47111" y="12972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145867</xdr:rowOff>
    </xdr:from>
    <xdr:to>
      <xdr:col>85</xdr:col>
      <xdr:colOff>177800</xdr:colOff>
      <xdr:row>78</xdr:row>
      <xdr:rowOff>76017</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3347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60794</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32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139320</xdr:rowOff>
    </xdr:from>
    <xdr:to>
      <xdr:col>81</xdr:col>
      <xdr:colOff>101600</xdr:colOff>
      <xdr:row>78</xdr:row>
      <xdr:rowOff>69470</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3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60597</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433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139626</xdr:rowOff>
    </xdr:from>
    <xdr:to>
      <xdr:col>76</xdr:col>
      <xdr:colOff>165100</xdr:colOff>
      <xdr:row>78</xdr:row>
      <xdr:rowOff>69776</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3341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60903</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3434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145478</xdr:rowOff>
    </xdr:from>
    <xdr:to>
      <xdr:col>72</xdr:col>
      <xdr:colOff>38100</xdr:colOff>
      <xdr:row>78</xdr:row>
      <xdr:rowOff>75628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3347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66755</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439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148771</xdr:rowOff>
    </xdr:from>
    <xdr:to>
      <xdr:col>67</xdr:col>
      <xdr:colOff>101600</xdr:colOff>
      <xdr:row>78</xdr:row>
      <xdr:rowOff>78921</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3350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70048</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443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132507</xdr:rowOff>
    </xdr:from>
    <xdr:to>
      <xdr:col>85</xdr:col>
      <xdr:colOff>126364</xdr:colOff>
      <xdr:row>99</xdr:row>
      <xdr:rowOff>42838</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734457"/>
          <a:ext cx="1269" cy="12819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46665</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02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42838</xdr:rowOff>
    </xdr:from>
    <xdr:to>
      <xdr:col>86</xdr:col>
      <xdr:colOff>25400</xdr:colOff>
      <xdr:row>99</xdr:row>
      <xdr:rowOff>42838</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6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79184</xdr:rowOff>
    </xdr:from>
    <xdr:ext cx="599010"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509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132507</xdr:rowOff>
    </xdr:from>
    <xdr:to>
      <xdr:col>86</xdr:col>
      <xdr:colOff>25400</xdr:colOff>
      <xdr:row>91</xdr:row>
      <xdr:rowOff>132507</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73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106218</xdr:rowOff>
    </xdr:from>
    <xdr:to>
      <xdr:col>85</xdr:col>
      <xdr:colOff>127000</xdr:colOff>
      <xdr:row>98</xdr:row>
      <xdr:rowOff>118904</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08318"/>
          <a:ext cx="838200" cy="12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10217</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64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158790</xdr:rowOff>
    </xdr:from>
    <xdr:to>
      <xdr:col>85</xdr:col>
      <xdr:colOff>177800</xdr:colOff>
      <xdr:row>98</xdr:row>
      <xdr:rowOff>88940</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78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60139</xdr:rowOff>
    </xdr:from>
    <xdr:to>
      <xdr:col>81</xdr:col>
      <xdr:colOff>50800</xdr:colOff>
      <xdr:row>98</xdr:row>
      <xdr:rowOff>118904</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4592300" y="16862239"/>
          <a:ext cx="889000" cy="58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8638</xdr:rowOff>
    </xdr:from>
    <xdr:to>
      <xdr:col>81</xdr:col>
      <xdr:colOff>101600</xdr:colOff>
      <xdr:row>98</xdr:row>
      <xdr:rowOff>110238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810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126765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58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146729</xdr:rowOff>
    </xdr:from>
    <xdr:to>
      <xdr:col>76</xdr:col>
      <xdr:colOff>114300</xdr:colOff>
      <xdr:row>98</xdr:row>
      <xdr:rowOff>60139</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6777379"/>
          <a:ext cx="889000" cy="84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4607</xdr:rowOff>
    </xdr:from>
    <xdr:to>
      <xdr:col>76</xdr:col>
      <xdr:colOff>165100</xdr:colOff>
      <xdr:row>98</xdr:row>
      <xdr:rowOff>106207</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806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122734</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581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146729</xdr:rowOff>
    </xdr:from>
    <xdr:to>
      <xdr:col>71</xdr:col>
      <xdr:colOff>177800</xdr:colOff>
      <xdr:row>98</xdr:row>
      <xdr:rowOff>96438</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2814300" y="16777379"/>
          <a:ext cx="889000" cy="121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160860</xdr:rowOff>
    </xdr:from>
    <xdr:to>
      <xdr:col>72</xdr:col>
      <xdr:colOff>38100</xdr:colOff>
      <xdr:row>98</xdr:row>
      <xdr:rowOff>91010</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79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82137</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88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60947</xdr:rowOff>
    </xdr:from>
    <xdr:to>
      <xdr:col>67</xdr:col>
      <xdr:colOff>101600</xdr:colOff>
      <xdr:row>98</xdr:row>
      <xdr:rowOff>162547</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863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153674</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95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55418</xdr:rowOff>
    </xdr:from>
    <xdr:to>
      <xdr:col>85</xdr:col>
      <xdr:colOff>177800</xdr:colOff>
      <xdr:row>98</xdr:row>
      <xdr:rowOff>157018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857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141795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7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68104</xdr:rowOff>
    </xdr:from>
    <xdr:to>
      <xdr:col>81</xdr:col>
      <xdr:colOff>101600</xdr:colOff>
      <xdr:row>98</xdr:row>
      <xdr:rowOff>169704</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870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160831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6962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9339</xdr:rowOff>
    </xdr:from>
    <xdr:to>
      <xdr:col>76</xdr:col>
      <xdr:colOff>165100</xdr:colOff>
      <xdr:row>98</xdr:row>
      <xdr:rowOff>110939</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811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102066</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904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95929</xdr:rowOff>
    </xdr:from>
    <xdr:to>
      <xdr:col>72</xdr:col>
      <xdr:colOff>38100</xdr:colOff>
      <xdr:row>98</xdr:row>
      <xdr:rowOff>26079</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72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42606</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36111" y="16501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45638</xdr:rowOff>
    </xdr:from>
    <xdr:to>
      <xdr:col>67</xdr:col>
      <xdr:colOff>101600</xdr:colOff>
      <xdr:row>98</xdr:row>
      <xdr:rowOff>147238</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847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163765</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662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9" name="投資及び出資金グラフ枠">
          <a:extLst>
            <a:ext uri="{FF2B5EF4-FFF2-40B4-BE49-F238E27FC236}">
              <a16:creationId xmlns:a16="http://schemas.microsoft.com/office/drawing/2014/main" id="{00000000-0008-0000-0600-0000C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36099</xdr:rowOff>
    </xdr:from>
    <xdr:to>
      <xdr:col>116</xdr:col>
      <xdr:colOff>62864</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flipV="1">
          <a:off x="22159595" y="5179599"/>
          <a:ext cx="1269" cy="14752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1" name="投資及び出資金最小値テキスト">
          <a:extLst>
            <a:ext uri="{FF2B5EF4-FFF2-40B4-BE49-F238E27FC236}">
              <a16:creationId xmlns:a16="http://schemas.microsoft.com/office/drawing/2014/main" id="{00000000-0008-0000-0600-0000D1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154226</xdr:rowOff>
    </xdr:from>
    <xdr:ext cx="534377" cy="259045"/>
    <xdr:sp macro="" textlink="">
      <xdr:nvSpPr>
        <xdr:cNvPr id="723" name="投資及び出資金最大値テキスト">
          <a:extLst>
            <a:ext uri="{FF2B5EF4-FFF2-40B4-BE49-F238E27FC236}">
              <a16:creationId xmlns:a16="http://schemas.microsoft.com/office/drawing/2014/main" id="{00000000-0008-0000-0600-0000D3020000}"/>
            </a:ext>
          </a:extLst>
        </xdr:cNvPr>
        <xdr:cNvSpPr txBox="1"/>
      </xdr:nvSpPr>
      <xdr:spPr>
        <a:xfrm>
          <a:off x="22212300" y="4954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36099</xdr:rowOff>
    </xdr:from>
    <xdr:to>
      <xdr:col>116</xdr:col>
      <xdr:colOff>152400</xdr:colOff>
      <xdr:row>30</xdr:row>
      <xdr:rowOff>36099</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22072600" y="5179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169796</xdr:rowOff>
    </xdr:from>
    <xdr:ext cx="469744" cy="259045"/>
    <xdr:sp macro="" textlink="">
      <xdr:nvSpPr>
        <xdr:cNvPr id="726" name="投資及び出資金平均値テキスト">
          <a:extLst>
            <a:ext uri="{FF2B5EF4-FFF2-40B4-BE49-F238E27FC236}">
              <a16:creationId xmlns:a16="http://schemas.microsoft.com/office/drawing/2014/main" id="{00000000-0008-0000-0600-0000D6020000}"/>
            </a:ext>
          </a:extLst>
        </xdr:cNvPr>
        <xdr:cNvSpPr txBox="1"/>
      </xdr:nvSpPr>
      <xdr:spPr>
        <a:xfrm>
          <a:off x="22212300" y="63419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146919</xdr:rowOff>
    </xdr:from>
    <xdr:to>
      <xdr:col>116</xdr:col>
      <xdr:colOff>114300</xdr:colOff>
      <xdr:row>38</xdr:row>
      <xdr:rowOff>77068</xdr:rowOff>
    </xdr:to>
    <xdr:sp macro="" textlink="">
      <xdr:nvSpPr>
        <xdr:cNvPr id="727" name="フローチャート: 判断 726">
          <a:extLst>
            <a:ext uri="{FF2B5EF4-FFF2-40B4-BE49-F238E27FC236}">
              <a16:creationId xmlns:a16="http://schemas.microsoft.com/office/drawing/2014/main" id="{00000000-0008-0000-0600-0000D7020000}"/>
            </a:ext>
          </a:extLst>
        </xdr:cNvPr>
        <xdr:cNvSpPr/>
      </xdr:nvSpPr>
      <xdr:spPr>
        <a:xfrm>
          <a:off x="22110700" y="649056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3175</xdr:rowOff>
    </xdr:from>
    <xdr:to>
      <xdr:col>112</xdr:col>
      <xdr:colOff>38100</xdr:colOff>
      <xdr:row>38</xdr:row>
      <xdr:rowOff>104775</xdr:rowOff>
    </xdr:to>
    <xdr:sp macro="" textlink="">
      <xdr:nvSpPr>
        <xdr:cNvPr id="729" name="フローチャート: 判断 728">
          <a:extLst>
            <a:ext uri="{FF2B5EF4-FFF2-40B4-BE49-F238E27FC236}">
              <a16:creationId xmlns:a16="http://schemas.microsoft.com/office/drawing/2014/main" id="{00000000-0008-0000-0600-0000D9020000}"/>
            </a:ext>
          </a:extLst>
        </xdr:cNvPr>
        <xdr:cNvSpPr/>
      </xdr:nvSpPr>
      <xdr:spPr>
        <a:xfrm>
          <a:off x="212725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121302</xdr:rowOff>
    </xdr:from>
    <xdr:ext cx="469744"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1088428" y="629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11588</xdr:rowOff>
    </xdr:from>
    <xdr:to>
      <xdr:col>107</xdr:col>
      <xdr:colOff>101600</xdr:colOff>
      <xdr:row>38</xdr:row>
      <xdr:rowOff>113188</xdr:rowOff>
    </xdr:to>
    <xdr:sp macro="" textlink="">
      <xdr:nvSpPr>
        <xdr:cNvPr id="732" name="フローチャート: 判断 731">
          <a:extLst>
            <a:ext uri="{FF2B5EF4-FFF2-40B4-BE49-F238E27FC236}">
              <a16:creationId xmlns:a16="http://schemas.microsoft.com/office/drawing/2014/main" id="{00000000-0008-0000-0600-0000DC020000}"/>
            </a:ext>
          </a:extLst>
        </xdr:cNvPr>
        <xdr:cNvSpPr/>
      </xdr:nvSpPr>
      <xdr:spPr>
        <a:xfrm>
          <a:off x="20383500" y="652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129715</xdr:rowOff>
    </xdr:from>
    <xdr:ext cx="469744"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20199428" y="6301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171379</xdr:rowOff>
    </xdr:from>
    <xdr:to>
      <xdr:col>102</xdr:col>
      <xdr:colOff>165100</xdr:colOff>
      <xdr:row>38</xdr:row>
      <xdr:rowOff>101529</xdr:rowOff>
    </xdr:to>
    <xdr:sp macro="" textlink="">
      <xdr:nvSpPr>
        <xdr:cNvPr id="735" name="フローチャート: 判断 734">
          <a:extLst>
            <a:ext uri="{FF2B5EF4-FFF2-40B4-BE49-F238E27FC236}">
              <a16:creationId xmlns:a16="http://schemas.microsoft.com/office/drawing/2014/main" id="{00000000-0008-0000-0600-0000DF020000}"/>
            </a:ext>
          </a:extLst>
        </xdr:cNvPr>
        <xdr:cNvSpPr/>
      </xdr:nvSpPr>
      <xdr:spPr>
        <a:xfrm>
          <a:off x="19494500" y="6515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118056</xdr:rowOff>
    </xdr:from>
    <xdr:ext cx="469744"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9310428" y="629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162052</xdr:rowOff>
    </xdr:from>
    <xdr:to>
      <xdr:col>98</xdr:col>
      <xdr:colOff>38100</xdr:colOff>
      <xdr:row>38</xdr:row>
      <xdr:rowOff>92202</xdr:rowOff>
    </xdr:to>
    <xdr:sp macro="" textlink="">
      <xdr:nvSpPr>
        <xdr:cNvPr id="737" name="フローチャート: 判断 736">
          <a:extLst>
            <a:ext uri="{FF2B5EF4-FFF2-40B4-BE49-F238E27FC236}">
              <a16:creationId xmlns:a16="http://schemas.microsoft.com/office/drawing/2014/main" id="{00000000-0008-0000-0600-0000E1020000}"/>
            </a:ext>
          </a:extLst>
        </xdr:cNvPr>
        <xdr:cNvSpPr/>
      </xdr:nvSpPr>
      <xdr:spPr>
        <a:xfrm>
          <a:off x="18605500" y="650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108729</xdr:rowOff>
    </xdr:from>
    <xdr:ext cx="469744"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8421428" y="6280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4" name="楕円 743">
          <a:extLst>
            <a:ext uri="{FF2B5EF4-FFF2-40B4-BE49-F238E27FC236}">
              <a16:creationId xmlns:a16="http://schemas.microsoft.com/office/drawing/2014/main" id="{00000000-0008-0000-0600-0000E8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5" name="投資及び出資金該当値テキスト">
          <a:extLst>
            <a:ext uri="{FF2B5EF4-FFF2-40B4-BE49-F238E27FC236}">
              <a16:creationId xmlns:a16="http://schemas.microsoft.com/office/drawing/2014/main" id="{00000000-0008-0000-0600-0000E9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6" name="楕円 745">
          <a:extLst>
            <a:ext uri="{FF2B5EF4-FFF2-40B4-BE49-F238E27FC236}">
              <a16:creationId xmlns:a16="http://schemas.microsoft.com/office/drawing/2014/main" id="{00000000-0008-0000-0600-0000EA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4" name="正方形/長方形 753">
          <a:extLst>
            <a:ext uri="{FF2B5EF4-FFF2-40B4-BE49-F238E27FC236}">
              <a16:creationId xmlns:a16="http://schemas.microsoft.com/office/drawing/2014/main" id="{00000000-0008-0000-0600-0000F2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5" name="正方形/長方形 754">
          <a:extLst>
            <a:ext uri="{FF2B5EF4-FFF2-40B4-BE49-F238E27FC236}">
              <a16:creationId xmlns:a16="http://schemas.microsoft.com/office/drawing/2014/main" id="{00000000-0008-0000-0600-0000F3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6" name="正方形/長方形 755">
          <a:extLst>
            <a:ext uri="{FF2B5EF4-FFF2-40B4-BE49-F238E27FC236}">
              <a16:creationId xmlns:a16="http://schemas.microsoft.com/office/drawing/2014/main" id="{00000000-0008-0000-0600-0000F4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7" name="正方形/長方形 756">
          <a:extLst>
            <a:ext uri="{FF2B5EF4-FFF2-40B4-BE49-F238E27FC236}">
              <a16:creationId xmlns:a16="http://schemas.microsoft.com/office/drawing/2014/main" id="{00000000-0008-0000-0600-0000F5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3" name="直線コネクタ 762">
          <a:extLst>
            <a:ext uri="{FF2B5EF4-FFF2-40B4-BE49-F238E27FC236}">
              <a16:creationId xmlns:a16="http://schemas.microsoft.com/office/drawing/2014/main" id="{00000000-0008-0000-0600-0000FB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6" name="直線コネクタ 765">
          <a:extLst>
            <a:ext uri="{FF2B5EF4-FFF2-40B4-BE49-F238E27FC236}">
              <a16:creationId xmlns:a16="http://schemas.microsoft.com/office/drawing/2014/main" id="{00000000-0008-0000-0600-0000FE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70510</xdr:rowOff>
    </xdr:from>
    <xdr:to>
      <xdr:col>116</xdr:col>
      <xdr:colOff>62864</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643010"/>
          <a:ext cx="1269" cy="15169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17187</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41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70510</xdr:rowOff>
    </xdr:from>
    <xdr:to>
      <xdr:col>116</xdr:col>
      <xdr:colOff>152400</xdr:colOff>
      <xdr:row>50</xdr:row>
      <xdr:rowOff>70510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643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101185</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8738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78308</xdr:rowOff>
    </xdr:from>
    <xdr:to>
      <xdr:col>116</xdr:col>
      <xdr:colOff>114300</xdr:colOff>
      <xdr:row>59</xdr:row>
      <xdr:rowOff>8458</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1002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71069</xdr:rowOff>
    </xdr:from>
    <xdr:to>
      <xdr:col>112</xdr:col>
      <xdr:colOff>38100</xdr:colOff>
      <xdr:row>59</xdr:row>
      <xdr:rowOff>1219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10015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17746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790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55638</xdr:rowOff>
    </xdr:from>
    <xdr:to>
      <xdr:col>107</xdr:col>
      <xdr:colOff>101600</xdr:colOff>
      <xdr:row>58</xdr:row>
      <xdr:rowOff>157238</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99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2315</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77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55829</xdr:rowOff>
    </xdr:from>
    <xdr:to>
      <xdr:col>102</xdr:col>
      <xdr:colOff>165100</xdr:colOff>
      <xdr:row>58</xdr:row>
      <xdr:rowOff>157429</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9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2506</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77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58420</xdr:rowOff>
    </xdr:from>
    <xdr:to>
      <xdr:col>98</xdr:col>
      <xdr:colOff>38100</xdr:colOff>
      <xdr:row>58</xdr:row>
      <xdr:rowOff>160020</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10002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5097</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77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3" name="繰出金グラフ枠">
          <a:extLst>
            <a:ext uri="{FF2B5EF4-FFF2-40B4-BE49-F238E27FC236}">
              <a16:creationId xmlns:a16="http://schemas.microsoft.com/office/drawing/2014/main" id="{00000000-0008-0000-0600-000041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70606</xdr:rowOff>
    </xdr:from>
    <xdr:to>
      <xdr:col>116</xdr:col>
      <xdr:colOff>62864</xdr:colOff>
      <xdr:row>78</xdr:row>
      <xdr:rowOff>145701</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flipV="1">
          <a:off x="22159595" y="12072106"/>
          <a:ext cx="1269" cy="14466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149528</xdr:rowOff>
    </xdr:from>
    <xdr:ext cx="469744" cy="259045"/>
    <xdr:sp macro="" textlink="">
      <xdr:nvSpPr>
        <xdr:cNvPr id="835" name="繰出金最小値テキスト">
          <a:extLst>
            <a:ext uri="{FF2B5EF4-FFF2-40B4-BE49-F238E27FC236}">
              <a16:creationId xmlns:a16="http://schemas.microsoft.com/office/drawing/2014/main" id="{00000000-0008-0000-0600-000043030000}"/>
            </a:ext>
          </a:extLst>
        </xdr:cNvPr>
        <xdr:cNvSpPr txBox="1"/>
      </xdr:nvSpPr>
      <xdr:spPr>
        <a:xfrm>
          <a:off x="22212300" y="135226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145701</xdr:rowOff>
    </xdr:from>
    <xdr:to>
      <xdr:col>116</xdr:col>
      <xdr:colOff>152400</xdr:colOff>
      <xdr:row>78</xdr:row>
      <xdr:rowOff>145701</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22072600" y="135188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17283</xdr:rowOff>
    </xdr:from>
    <xdr:ext cx="534377" cy="259045"/>
    <xdr:sp macro="" textlink="">
      <xdr:nvSpPr>
        <xdr:cNvPr id="837" name="繰出金最大値テキスト">
          <a:extLst>
            <a:ext uri="{FF2B5EF4-FFF2-40B4-BE49-F238E27FC236}">
              <a16:creationId xmlns:a16="http://schemas.microsoft.com/office/drawing/2014/main" id="{00000000-0008-0000-0600-000045030000}"/>
            </a:ext>
          </a:extLst>
        </xdr:cNvPr>
        <xdr:cNvSpPr txBox="1"/>
      </xdr:nvSpPr>
      <xdr:spPr>
        <a:xfrm>
          <a:off x="22212300" y="11847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70606</xdr:rowOff>
    </xdr:from>
    <xdr:to>
      <xdr:col>116</xdr:col>
      <xdr:colOff>152400</xdr:colOff>
      <xdr:row>70</xdr:row>
      <xdr:rowOff>70606</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2072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134328</xdr:rowOff>
    </xdr:from>
    <xdr:to>
      <xdr:col>116</xdr:col>
      <xdr:colOff>63500</xdr:colOff>
      <xdr:row>74</xdr:row>
      <xdr:rowOff>149892</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1323300" y="12821628"/>
          <a:ext cx="838200" cy="1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34606</xdr:rowOff>
    </xdr:from>
    <xdr:ext cx="534377" cy="259045"/>
    <xdr:sp macro="" textlink="">
      <xdr:nvSpPr>
        <xdr:cNvPr id="840" name="繰出金平均値テキスト">
          <a:extLst>
            <a:ext uri="{FF2B5EF4-FFF2-40B4-BE49-F238E27FC236}">
              <a16:creationId xmlns:a16="http://schemas.microsoft.com/office/drawing/2014/main" id="{00000000-0008-0000-0600-000048030000}"/>
            </a:ext>
          </a:extLst>
        </xdr:cNvPr>
        <xdr:cNvSpPr txBox="1"/>
      </xdr:nvSpPr>
      <xdr:spPr>
        <a:xfrm>
          <a:off x="22212300" y="12379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11729</xdr:rowOff>
    </xdr:from>
    <xdr:to>
      <xdr:col>116</xdr:col>
      <xdr:colOff>114300</xdr:colOff>
      <xdr:row>73</xdr:row>
      <xdr:rowOff>113329</xdr:rowOff>
    </xdr:to>
    <xdr:sp macro="" textlink="">
      <xdr:nvSpPr>
        <xdr:cNvPr id="841" name="フローチャート: 判断 840">
          <a:extLst>
            <a:ext uri="{FF2B5EF4-FFF2-40B4-BE49-F238E27FC236}">
              <a16:creationId xmlns:a16="http://schemas.microsoft.com/office/drawing/2014/main" id="{00000000-0008-0000-0600-000049030000}"/>
            </a:ext>
          </a:extLst>
        </xdr:cNvPr>
        <xdr:cNvSpPr/>
      </xdr:nvSpPr>
      <xdr:spPr>
        <a:xfrm>
          <a:off x="22110700" y="1252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94856</xdr:rowOff>
    </xdr:from>
    <xdr:to>
      <xdr:col>111</xdr:col>
      <xdr:colOff>177800</xdr:colOff>
      <xdr:row>74</xdr:row>
      <xdr:rowOff>149892</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20434300" y="12782156"/>
          <a:ext cx="889000" cy="55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72</xdr:row>
      <xdr:rowOff>70821</xdr:rowOff>
    </xdr:from>
    <xdr:to>
      <xdr:col>112</xdr:col>
      <xdr:colOff>38100</xdr:colOff>
      <xdr:row>73</xdr:row>
      <xdr:rowOff>971</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1272500" y="1241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71</xdr:row>
      <xdr:rowOff>17498</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2190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94856</xdr:rowOff>
    </xdr:from>
    <xdr:to>
      <xdr:col>107</xdr:col>
      <xdr:colOff>50800</xdr:colOff>
      <xdr:row>74</xdr:row>
      <xdr:rowOff>115450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flipV="1">
          <a:off x="19545300" y="12782156"/>
          <a:ext cx="889000" cy="20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30893</xdr:rowOff>
    </xdr:from>
    <xdr:to>
      <xdr:col>107</xdr:col>
      <xdr:colOff>101600</xdr:colOff>
      <xdr:row>72</xdr:row>
      <xdr:rowOff>132493</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0383500" y="12375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70</xdr:row>
      <xdr:rowOff>149020</xdr:rowOff>
    </xdr:from>
    <xdr:ext cx="534377"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20167111" y="121505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99981</xdr:rowOff>
    </xdr:from>
    <xdr:to>
      <xdr:col>102</xdr:col>
      <xdr:colOff>114300</xdr:colOff>
      <xdr:row>74</xdr:row>
      <xdr:rowOff>115450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656300" y="12787281"/>
          <a:ext cx="889000" cy="15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43180</xdr:rowOff>
    </xdr:from>
    <xdr:to>
      <xdr:col>102</xdr:col>
      <xdr:colOff>165100</xdr:colOff>
      <xdr:row>72</xdr:row>
      <xdr:rowOff>144780</xdr:rowOff>
    </xdr:to>
    <xdr:sp macro="" textlink="">
      <xdr:nvSpPr>
        <xdr:cNvPr id="849" name="フローチャート: 判断 848">
          <a:extLst>
            <a:ext uri="{FF2B5EF4-FFF2-40B4-BE49-F238E27FC236}">
              <a16:creationId xmlns:a16="http://schemas.microsoft.com/office/drawing/2014/main" id="{00000000-0008-0000-0600-000051030000}"/>
            </a:ext>
          </a:extLst>
        </xdr:cNvPr>
        <xdr:cNvSpPr/>
      </xdr:nvSpPr>
      <xdr:spPr>
        <a:xfrm>
          <a:off x="19494500" y="1238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70</xdr:row>
      <xdr:rowOff>161307</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9278111" y="1216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38856</xdr:rowOff>
    </xdr:from>
    <xdr:to>
      <xdr:col>98</xdr:col>
      <xdr:colOff>38100</xdr:colOff>
      <xdr:row>72</xdr:row>
      <xdr:rowOff>140456</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8605500" y="12383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156983</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8389111" y="12158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83528</xdr:rowOff>
    </xdr:from>
    <xdr:to>
      <xdr:col>116</xdr:col>
      <xdr:colOff>114300</xdr:colOff>
      <xdr:row>75</xdr:row>
      <xdr:rowOff>13678</xdr:rowOff>
    </xdr:to>
    <xdr:sp macro="" textlink="">
      <xdr:nvSpPr>
        <xdr:cNvPr id="858" name="楕円 857">
          <a:extLst>
            <a:ext uri="{FF2B5EF4-FFF2-40B4-BE49-F238E27FC236}">
              <a16:creationId xmlns:a16="http://schemas.microsoft.com/office/drawing/2014/main" id="{00000000-0008-0000-0600-00005A030000}"/>
            </a:ext>
          </a:extLst>
        </xdr:cNvPr>
        <xdr:cNvSpPr/>
      </xdr:nvSpPr>
      <xdr:spPr>
        <a:xfrm>
          <a:off x="22110700" y="12770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61955</xdr:rowOff>
    </xdr:from>
    <xdr:ext cx="534377" cy="259045"/>
    <xdr:sp macro="" textlink="">
      <xdr:nvSpPr>
        <xdr:cNvPr id="859" name="繰出金該当値テキスト">
          <a:extLst>
            <a:ext uri="{FF2B5EF4-FFF2-40B4-BE49-F238E27FC236}">
              <a16:creationId xmlns:a16="http://schemas.microsoft.com/office/drawing/2014/main" id="{00000000-0008-0000-0600-00005B030000}"/>
            </a:ext>
          </a:extLst>
        </xdr:cNvPr>
        <xdr:cNvSpPr txBox="1"/>
      </xdr:nvSpPr>
      <xdr:spPr>
        <a:xfrm>
          <a:off x="22212300" y="12749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99092</xdr:rowOff>
    </xdr:from>
    <xdr:to>
      <xdr:col>112</xdr:col>
      <xdr:colOff>38100</xdr:colOff>
      <xdr:row>75</xdr:row>
      <xdr:rowOff>29242</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1272500" y="1278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20369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79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44056</xdr:rowOff>
    </xdr:from>
    <xdr:to>
      <xdr:col>107</xdr:col>
      <xdr:colOff>101600</xdr:colOff>
      <xdr:row>74</xdr:row>
      <xdr:rowOff>145656</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0383500" y="12731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136783</xdr:rowOff>
    </xdr:from>
    <xdr:ext cx="534377"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0167111" y="128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64650</xdr:rowOff>
    </xdr:from>
    <xdr:to>
      <xdr:col>102</xdr:col>
      <xdr:colOff>165100</xdr:colOff>
      <xdr:row>74</xdr:row>
      <xdr:rowOff>166250</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19494500" y="1275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157377</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19278111" y="12844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49181</xdr:rowOff>
    </xdr:from>
    <xdr:to>
      <xdr:col>98</xdr:col>
      <xdr:colOff>38100</xdr:colOff>
      <xdr:row>74</xdr:row>
      <xdr:rowOff>150781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8605500" y="1273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141908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389111" y="1282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8" name="正方形/長方形 867">
          <a:extLst>
            <a:ext uri="{FF2B5EF4-FFF2-40B4-BE49-F238E27FC236}">
              <a16:creationId xmlns:a16="http://schemas.microsoft.com/office/drawing/2014/main" id="{00000000-0008-0000-0600-000064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69" name="正方形/長方形 868">
          <a:extLst>
            <a:ext uri="{FF2B5EF4-FFF2-40B4-BE49-F238E27FC236}">
              <a16:creationId xmlns:a16="http://schemas.microsoft.com/office/drawing/2014/main" id="{00000000-0008-0000-0600-000065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7" name="直線コネクタ 876">
          <a:extLst>
            <a:ext uri="{FF2B5EF4-FFF2-40B4-BE49-F238E27FC236}">
              <a16:creationId xmlns:a16="http://schemas.microsoft.com/office/drawing/2014/main" id="{00000000-0008-0000-0600-00006D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2" name="前年度繰上充用金グラフ枠">
          <a:extLst>
            <a:ext uri="{FF2B5EF4-FFF2-40B4-BE49-F238E27FC236}">
              <a16:creationId xmlns:a16="http://schemas.microsoft.com/office/drawing/2014/main" id="{00000000-0008-0000-0600-000072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4" name="前年度繰上充用金最小値テキスト">
          <a:extLst>
            <a:ext uri="{FF2B5EF4-FFF2-40B4-BE49-F238E27FC236}">
              <a16:creationId xmlns:a16="http://schemas.microsoft.com/office/drawing/2014/main" id="{00000000-0008-0000-0600-000074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6" name="前年度繰上充用金最大値テキスト">
          <a:extLst>
            <a:ext uri="{FF2B5EF4-FFF2-40B4-BE49-F238E27FC236}">
              <a16:creationId xmlns:a16="http://schemas.microsoft.com/office/drawing/2014/main" id="{00000000-0008-0000-0600-000076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89" name="前年度繰上充用金平均値テキスト">
          <a:extLst>
            <a:ext uri="{FF2B5EF4-FFF2-40B4-BE49-F238E27FC236}">
              <a16:creationId xmlns:a16="http://schemas.microsoft.com/office/drawing/2014/main" id="{00000000-0008-0000-0600-000079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0" name="フローチャート: 判断 889">
          <a:extLst>
            <a:ext uri="{FF2B5EF4-FFF2-40B4-BE49-F238E27FC236}">
              <a16:creationId xmlns:a16="http://schemas.microsoft.com/office/drawing/2014/main" id="{00000000-0008-0000-0600-00007A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8" name="フローチャート: 判断 897">
          <a:extLst>
            <a:ext uri="{FF2B5EF4-FFF2-40B4-BE49-F238E27FC236}">
              <a16:creationId xmlns:a16="http://schemas.microsoft.com/office/drawing/2014/main" id="{00000000-0008-0000-0600-000082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楕円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8" name="前年度繰上充用金該当値テキスト">
          <a:extLst>
            <a:ext uri="{FF2B5EF4-FFF2-40B4-BE49-F238E27FC236}">
              <a16:creationId xmlns:a16="http://schemas.microsoft.com/office/drawing/2014/main" id="{00000000-0008-0000-0600-00008C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7" name="正方形/長方形 916">
          <a:extLst>
            <a:ext uri="{FF2B5EF4-FFF2-40B4-BE49-F238E27FC236}">
              <a16:creationId xmlns:a16="http://schemas.microsoft.com/office/drawing/2014/main" id="{00000000-0008-0000-0600-00009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8" name="正方形/長方形 917">
          <a:extLst>
            <a:ext uri="{FF2B5EF4-FFF2-40B4-BE49-F238E27FC236}">
              <a16:creationId xmlns:a16="http://schemas.microsoft.com/office/drawing/2014/main" id="{00000000-0008-0000-0600-00009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性質別歳出決算額（住民一人当たりのコスト）については、全体的に類似団体平均値を下回った。</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災害復旧事業費については、住民一人当たりのコストは前年から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2,248</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円</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しており、これは台風</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13</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号に伴う復旧土木工事の</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縮小により減少</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となったことによるものである。</a:t>
          </a:r>
          <a:endParaRPr lang="ja-JP" altLang="ja-JP" sz="1100">
            <a:effectLst/>
            <a:latin typeface="ＭＳ Ｐゴシック" panose="020B0600070205080204" pitchFamily="50" charset="-128"/>
            <a:ea typeface="ＭＳ Ｐゴシック" panose="020B0600070205080204" pitchFamily="50" charset="-128"/>
          </a:endParaRPr>
        </a:p>
        <a:p>
          <a:pPr eaLnBrk="1" fontAlgn="auto" latinLnBrk="0" hangingPunct="1"/>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　普通建設事業費や公債費については、類似団体平均値よりも低い水準ではあるが、増加傾向にあり、今後は老朽化が目立つ公共施設の大規模改修事業など増加要因として考えられる事業が控えており、急激なコスト増加を避けるためにも町全体として取り組む事業を計画的に進めるよう努める。</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千葉県一宮町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12,294
12,063
22.97
5,828,485
5,633,632
161,912
3,464,750
3,138,899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27115</xdr:rowOff>
    </xdr:from>
    <xdr:to>
      <xdr:col>24</xdr:col>
      <xdr:colOff>62865</xdr:colOff>
      <xdr:row>38</xdr:row>
      <xdr:rowOff>129794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42065"/>
          <a:ext cx="1270" cy="1302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133621</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48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129794</xdr:rowOff>
    </xdr:from>
    <xdr:to>
      <xdr:col>24</xdr:col>
      <xdr:colOff>152400</xdr:colOff>
      <xdr:row>38</xdr:row>
      <xdr:rowOff>129794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44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145242</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7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27115</xdr:rowOff>
    </xdr:from>
    <xdr:to>
      <xdr:col>24</xdr:col>
      <xdr:colOff>152400</xdr:colOff>
      <xdr:row>31</xdr:row>
      <xdr:rowOff>27115</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42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9589</xdr:rowOff>
    </xdr:from>
    <xdr:to>
      <xdr:col>24</xdr:col>
      <xdr:colOff>63500</xdr:colOff>
      <xdr:row>36</xdr:row>
      <xdr:rowOff>14160</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81789"/>
          <a:ext cx="8382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87774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9170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64897</xdr:rowOff>
    </xdr:from>
    <xdr:to>
      <xdr:col>24</xdr:col>
      <xdr:colOff>114300</xdr:colOff>
      <xdr:row>35</xdr:row>
      <xdr:rowOff>166497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6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9589</xdr:rowOff>
    </xdr:from>
    <xdr:to>
      <xdr:col>19</xdr:col>
      <xdr:colOff>177800</xdr:colOff>
      <xdr:row>36</xdr:row>
      <xdr:rowOff>37592</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81789"/>
          <a:ext cx="889000" cy="28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130429</xdr:rowOff>
    </xdr:from>
    <xdr:to>
      <xdr:col>20</xdr:col>
      <xdr:colOff>38100</xdr:colOff>
      <xdr:row>36</xdr:row>
      <xdr:rowOff>60579</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131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51706</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37592</xdr:rowOff>
    </xdr:from>
    <xdr:to>
      <xdr:col>15</xdr:col>
      <xdr:colOff>50800</xdr:colOff>
      <xdr:row>36</xdr:row>
      <xdr:rowOff>73025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09792"/>
          <a:ext cx="8890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144716</xdr:rowOff>
    </xdr:from>
    <xdr:to>
      <xdr:col>15</xdr:col>
      <xdr:colOff>101600</xdr:colOff>
      <xdr:row>36</xdr:row>
      <xdr:rowOff>74866</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45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91393</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920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34163</xdr:rowOff>
    </xdr:from>
    <xdr:to>
      <xdr:col>10</xdr:col>
      <xdr:colOff>114300</xdr:colOff>
      <xdr:row>36</xdr:row>
      <xdr:rowOff>73025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206363"/>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12509</xdr:rowOff>
    </xdr:from>
    <xdr:to>
      <xdr:col>10</xdr:col>
      <xdr:colOff>165100</xdr:colOff>
      <xdr:row>36</xdr:row>
      <xdr:rowOff>114109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8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130636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95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12128</xdr:rowOff>
    </xdr:from>
    <xdr:to>
      <xdr:col>6</xdr:col>
      <xdr:colOff>38100</xdr:colOff>
      <xdr:row>36</xdr:row>
      <xdr:rowOff>113728</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8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104855</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7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134810</xdr:rowOff>
    </xdr:from>
    <xdr:to>
      <xdr:col>24</xdr:col>
      <xdr:colOff>114300</xdr:colOff>
      <xdr:row>36</xdr:row>
      <xdr:rowOff>64960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3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113237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113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130239</xdr:rowOff>
    </xdr:from>
    <xdr:to>
      <xdr:col>20</xdr:col>
      <xdr:colOff>38100</xdr:colOff>
      <xdr:row>36</xdr:row>
      <xdr:rowOff>60389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130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76916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906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158242</xdr:rowOff>
    </xdr:from>
    <xdr:to>
      <xdr:col>15</xdr:col>
      <xdr:colOff>101600</xdr:colOff>
      <xdr:row>36</xdr:row>
      <xdr:rowOff>88392</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158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79519</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51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22225</xdr:rowOff>
    </xdr:from>
    <xdr:to>
      <xdr:col>10</xdr:col>
      <xdr:colOff>165100</xdr:colOff>
      <xdr:row>36</xdr:row>
      <xdr:rowOff>123825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19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114952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287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154813</xdr:rowOff>
    </xdr:from>
    <xdr:to>
      <xdr:col>6</xdr:col>
      <xdr:colOff>38100</xdr:colOff>
      <xdr:row>36</xdr:row>
      <xdr:rowOff>84963</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155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101490</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930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109519</xdr:rowOff>
    </xdr:from>
    <xdr:to>
      <xdr:col>24</xdr:col>
      <xdr:colOff>62865</xdr:colOff>
      <xdr:row>58</xdr:row>
      <xdr:rowOff>109203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53469"/>
          <a:ext cx="1270" cy="1199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113030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109203</xdr:rowOff>
    </xdr:from>
    <xdr:to>
      <xdr:col>24</xdr:col>
      <xdr:colOff>152400</xdr:colOff>
      <xdr:row>58</xdr:row>
      <xdr:rowOff>109203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53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56196</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62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685,843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109519</xdr:rowOff>
    </xdr:from>
    <xdr:to>
      <xdr:col>24</xdr:col>
      <xdr:colOff>152400</xdr:colOff>
      <xdr:row>51</xdr:row>
      <xdr:rowOff>109519</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53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38546</xdr:rowOff>
    </xdr:from>
    <xdr:to>
      <xdr:col>24</xdr:col>
      <xdr:colOff>63500</xdr:colOff>
      <xdr:row>58</xdr:row>
      <xdr:rowOff>49014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2646"/>
          <a:ext cx="838200" cy="10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64775</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6597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41898</xdr:rowOff>
    </xdr:from>
    <xdr:to>
      <xdr:col>24</xdr:col>
      <xdr:colOff>114300</xdr:colOff>
      <xdr:row>57</xdr:row>
      <xdr:rowOff>143498</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1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164557</xdr:rowOff>
    </xdr:from>
    <xdr:to>
      <xdr:col>19</xdr:col>
      <xdr:colOff>177800</xdr:colOff>
      <xdr:row>58</xdr:row>
      <xdr:rowOff>49014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937207"/>
          <a:ext cx="889000" cy="55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67231</xdr:rowOff>
    </xdr:from>
    <xdr:to>
      <xdr:col>20</xdr:col>
      <xdr:colOff>38100</xdr:colOff>
      <xdr:row>57</xdr:row>
      <xdr:rowOff>168831</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83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13908</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6151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148644</xdr:rowOff>
    </xdr:from>
    <xdr:to>
      <xdr:col>15</xdr:col>
      <xdr:colOff>50800</xdr:colOff>
      <xdr:row>57</xdr:row>
      <xdr:rowOff>164557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921294"/>
          <a:ext cx="889000" cy="1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70454</xdr:rowOff>
    </xdr:from>
    <xdr:to>
      <xdr:col>15</xdr:col>
      <xdr:colOff>101600</xdr:colOff>
      <xdr:row>58</xdr:row>
      <xdr:rowOff>604</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84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17131</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618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147267</xdr:rowOff>
    </xdr:from>
    <xdr:to>
      <xdr:col>10</xdr:col>
      <xdr:colOff>114300</xdr:colOff>
      <xdr:row>57</xdr:row>
      <xdr:rowOff>148644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748467"/>
          <a:ext cx="889000" cy="17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67270</xdr:rowOff>
    </xdr:from>
    <xdr:to>
      <xdr:col>10</xdr:col>
      <xdr:colOff>165100</xdr:colOff>
      <xdr:row>57</xdr:row>
      <xdr:rowOff>168870</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3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13947</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6151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70541</xdr:rowOff>
    </xdr:from>
    <xdr:to>
      <xdr:col>6</xdr:col>
      <xdr:colOff>38100</xdr:colOff>
      <xdr:row>57</xdr:row>
      <xdr:rowOff>691</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67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17218</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446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159196</xdr:rowOff>
    </xdr:from>
    <xdr:to>
      <xdr:col>24</xdr:col>
      <xdr:colOff>114300</xdr:colOff>
      <xdr:row>58</xdr:row>
      <xdr:rowOff>89346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74123</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4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169664</xdr:rowOff>
    </xdr:from>
    <xdr:to>
      <xdr:col>20</xdr:col>
      <xdr:colOff>38100</xdr:colOff>
      <xdr:row>58</xdr:row>
      <xdr:rowOff>99814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42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90941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35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113757</xdr:rowOff>
    </xdr:from>
    <xdr:to>
      <xdr:col>15</xdr:col>
      <xdr:colOff>101600</xdr:colOff>
      <xdr:row>58</xdr:row>
      <xdr:rowOff>43907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886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35034</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979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97844</xdr:rowOff>
    </xdr:from>
    <xdr:to>
      <xdr:col>10</xdr:col>
      <xdr:colOff>165100</xdr:colOff>
      <xdr:row>58</xdr:row>
      <xdr:rowOff>27994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870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19121</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996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96467</xdr:rowOff>
    </xdr:from>
    <xdr:to>
      <xdr:col>6</xdr:col>
      <xdr:colOff>38100</xdr:colOff>
      <xdr:row>57</xdr:row>
      <xdr:rowOff>26617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17744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790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216,028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189,787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65953</xdr:rowOff>
    </xdr:from>
    <xdr:to>
      <xdr:col>24</xdr:col>
      <xdr:colOff>62865</xdr:colOff>
      <xdr:row>77</xdr:row>
      <xdr:rowOff>87807</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10353"/>
          <a:ext cx="1270" cy="8791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91634</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293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87807</xdr:rowOff>
    </xdr:from>
    <xdr:to>
      <xdr:col>24</xdr:col>
      <xdr:colOff>152400</xdr:colOff>
      <xdr:row>77</xdr:row>
      <xdr:rowOff>87807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289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12630</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1855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341,130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65953</xdr:rowOff>
    </xdr:from>
    <xdr:to>
      <xdr:col>24</xdr:col>
      <xdr:colOff>152400</xdr:colOff>
      <xdr:row>72</xdr:row>
      <xdr:rowOff>65953</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10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55612</xdr:rowOff>
    </xdr:from>
    <xdr:to>
      <xdr:col>24</xdr:col>
      <xdr:colOff>63500</xdr:colOff>
      <xdr:row>77</xdr:row>
      <xdr:rowOff>100572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257262"/>
          <a:ext cx="838200" cy="44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139909</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8272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117032</xdr:rowOff>
    </xdr:from>
    <xdr:to>
      <xdr:col>24</xdr:col>
      <xdr:colOff>114300</xdr:colOff>
      <xdr:row>76</xdr:row>
      <xdr:rowOff>47182</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100572</xdr:rowOff>
    </xdr:from>
    <xdr:to>
      <xdr:col>19</xdr:col>
      <xdr:colOff>177800</xdr:colOff>
      <xdr:row>77</xdr:row>
      <xdr:rowOff>138095</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302222"/>
          <a:ext cx="889000" cy="37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169706</xdr:rowOff>
    </xdr:from>
    <xdr:to>
      <xdr:col>20</xdr:col>
      <xdr:colOff>38100</xdr:colOff>
      <xdr:row>76</xdr:row>
      <xdr:rowOff>99856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28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116382</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8036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194,826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81717</xdr:rowOff>
    </xdr:from>
    <xdr:to>
      <xdr:col>15</xdr:col>
      <xdr:colOff>50800</xdr:colOff>
      <xdr:row>77</xdr:row>
      <xdr:rowOff>138095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283367"/>
          <a:ext cx="889000" cy="56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44647</xdr:rowOff>
    </xdr:from>
    <xdr:to>
      <xdr:col>15</xdr:col>
      <xdr:colOff>101600</xdr:colOff>
      <xdr:row>76</xdr:row>
      <xdr:rowOff>146247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74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162775</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8500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81717</xdr:rowOff>
    </xdr:from>
    <xdr:to>
      <xdr:col>10</xdr:col>
      <xdr:colOff>114300</xdr:colOff>
      <xdr:row>78</xdr:row>
      <xdr:rowOff>21126</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283367"/>
          <a:ext cx="889000" cy="110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14728</xdr:rowOff>
    </xdr:from>
    <xdr:to>
      <xdr:col>10</xdr:col>
      <xdr:colOff>165100</xdr:colOff>
      <xdr:row>76</xdr:row>
      <xdr:rowOff>116328</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4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132856</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20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131936</xdr:rowOff>
    </xdr:from>
    <xdr:to>
      <xdr:col>6</xdr:col>
      <xdr:colOff>38100</xdr:colOff>
      <xdr:row>77</xdr:row>
      <xdr:rowOff>62086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62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78613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37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4812</xdr:rowOff>
    </xdr:from>
    <xdr:to>
      <xdr:col>24</xdr:col>
      <xdr:colOff>114300</xdr:colOff>
      <xdr:row>77</xdr:row>
      <xdr:rowOff>106412</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206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91189</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121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49772</xdr:rowOff>
    </xdr:from>
    <xdr:to>
      <xdr:col>20</xdr:col>
      <xdr:colOff>38100</xdr:colOff>
      <xdr:row>77</xdr:row>
      <xdr:rowOff>151372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25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142499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3441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87295</xdr:rowOff>
    </xdr:from>
    <xdr:to>
      <xdr:col>15</xdr:col>
      <xdr:colOff>101600</xdr:colOff>
      <xdr:row>78</xdr:row>
      <xdr:rowOff>17445</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288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8572</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38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30917</xdr:rowOff>
    </xdr:from>
    <xdr:to>
      <xdr:col>10</xdr:col>
      <xdr:colOff>165100</xdr:colOff>
      <xdr:row>77</xdr:row>
      <xdr:rowOff>132517</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232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123644</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325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141776</xdr:rowOff>
    </xdr:from>
    <xdr:to>
      <xdr:col>6</xdr:col>
      <xdr:colOff>38100</xdr:colOff>
      <xdr:row>78</xdr:row>
      <xdr:rowOff>71926</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3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63053</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36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89660</xdr:rowOff>
    </xdr:from>
    <xdr:to>
      <xdr:col>24</xdr:col>
      <xdr:colOff>62865</xdr:colOff>
      <xdr:row>98</xdr:row>
      <xdr:rowOff>15478</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691610"/>
          <a:ext cx="1270" cy="1125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19305</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15478</xdr:rowOff>
    </xdr:from>
    <xdr:to>
      <xdr:col>24</xdr:col>
      <xdr:colOff>152400</xdr:colOff>
      <xdr:row>98</xdr:row>
      <xdr:rowOff>15478</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36337</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466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273,445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89660</xdr:rowOff>
    </xdr:from>
    <xdr:to>
      <xdr:col>24</xdr:col>
      <xdr:colOff>152400</xdr:colOff>
      <xdr:row>91</xdr:row>
      <xdr:rowOff>89660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6916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125546</xdr:rowOff>
    </xdr:from>
    <xdr:to>
      <xdr:col>24</xdr:col>
      <xdr:colOff>63500</xdr:colOff>
      <xdr:row>97</xdr:row>
      <xdr:rowOff>134319</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756196"/>
          <a:ext cx="838200" cy="8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119815</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407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96938</xdr:rowOff>
    </xdr:from>
    <xdr:to>
      <xdr:col>24</xdr:col>
      <xdr:colOff>114300</xdr:colOff>
      <xdr:row>97</xdr:row>
      <xdr:rowOff>27088</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55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124027</xdr:rowOff>
    </xdr:from>
    <xdr:to>
      <xdr:col>19</xdr:col>
      <xdr:colOff>177800</xdr:colOff>
      <xdr:row>97</xdr:row>
      <xdr:rowOff>134319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2908300" y="16754677"/>
          <a:ext cx="889000" cy="1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117658</xdr:rowOff>
    </xdr:from>
    <xdr:to>
      <xdr:col>20</xdr:col>
      <xdr:colOff>38100</xdr:colOff>
      <xdr:row>97</xdr:row>
      <xdr:rowOff>47808</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576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64335</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35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122002</xdr:rowOff>
    </xdr:from>
    <xdr:to>
      <xdr:col>15</xdr:col>
      <xdr:colOff>50800</xdr:colOff>
      <xdr:row>97</xdr:row>
      <xdr:rowOff>124027</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2019300" y="16752652"/>
          <a:ext cx="889000" cy="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115463</xdr:rowOff>
    </xdr:from>
    <xdr:to>
      <xdr:col>15</xdr:col>
      <xdr:colOff>101600</xdr:colOff>
      <xdr:row>97</xdr:row>
      <xdr:rowOff>45613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74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62140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349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122002</xdr:rowOff>
    </xdr:from>
    <xdr:to>
      <xdr:col>10</xdr:col>
      <xdr:colOff>114300</xdr:colOff>
      <xdr:row>97</xdr:row>
      <xdr:rowOff>166999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1130300" y="16752652"/>
          <a:ext cx="889000" cy="44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121041</xdr:rowOff>
    </xdr:from>
    <xdr:to>
      <xdr:col>10</xdr:col>
      <xdr:colOff>165100</xdr:colOff>
      <xdr:row>97</xdr:row>
      <xdr:rowOff>51191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580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67718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355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153064</xdr:rowOff>
    </xdr:from>
    <xdr:to>
      <xdr:col>6</xdr:col>
      <xdr:colOff>38100</xdr:colOff>
      <xdr:row>97</xdr:row>
      <xdr:rowOff>83214</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612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99741</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387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74746</xdr:rowOff>
    </xdr:from>
    <xdr:to>
      <xdr:col>24</xdr:col>
      <xdr:colOff>114300</xdr:colOff>
      <xdr:row>98</xdr:row>
      <xdr:rowOff>4896</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70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161123</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620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83519</xdr:rowOff>
    </xdr:from>
    <xdr:to>
      <xdr:col>20</xdr:col>
      <xdr:colOff>38100</xdr:colOff>
      <xdr:row>98</xdr:row>
      <xdr:rowOff>13669</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714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4796</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80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73227</xdr:rowOff>
    </xdr:from>
    <xdr:to>
      <xdr:col>15</xdr:col>
      <xdr:colOff>101600</xdr:colOff>
      <xdr:row>98</xdr:row>
      <xdr:rowOff>3377</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70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165954</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96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71202</xdr:rowOff>
    </xdr:from>
    <xdr:to>
      <xdr:col>10</xdr:col>
      <xdr:colOff>165100</xdr:colOff>
      <xdr:row>98</xdr:row>
      <xdr:rowOff>1352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701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163929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94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116199</xdr:rowOff>
    </xdr:from>
    <xdr:to>
      <xdr:col>6</xdr:col>
      <xdr:colOff>38100</xdr:colOff>
      <xdr:row>98</xdr:row>
      <xdr:rowOff>46349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74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37476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839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25727</xdr:rowOff>
    </xdr:from>
    <xdr:to>
      <xdr:col>54</xdr:col>
      <xdr:colOff>189865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340677"/>
          <a:ext cx="1270" cy="1444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143854</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115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25727</xdr:rowOff>
    </xdr:from>
    <xdr:to>
      <xdr:col>55</xdr:col>
      <xdr:colOff>88900</xdr:colOff>
      <xdr:row>31</xdr:row>
      <xdr:rowOff>25727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340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98878</xdr:rowOff>
    </xdr:from>
    <xdr:to>
      <xdr:col>55</xdr:col>
      <xdr:colOff>0</xdr:colOff>
      <xdr:row>39</xdr:row>
      <xdr:rowOff>98878</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95122</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3877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72245</xdr:rowOff>
    </xdr:from>
    <xdr:to>
      <xdr:col>55</xdr:col>
      <xdr:colOff>50800</xdr:colOff>
      <xdr:row>39</xdr:row>
      <xdr:rowOff>2395</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87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98878</xdr:rowOff>
    </xdr:from>
    <xdr:to>
      <xdr:col>50</xdr:col>
      <xdr:colOff>114300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68980</xdr:rowOff>
    </xdr:from>
    <xdr:to>
      <xdr:col>50</xdr:col>
      <xdr:colOff>165100</xdr:colOff>
      <xdr:row>38</xdr:row>
      <xdr:rowOff>170580</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5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15656</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593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98878</xdr:rowOff>
    </xdr:from>
    <xdr:to>
      <xdr:col>45</xdr:col>
      <xdr:colOff>177800</xdr:colOff>
      <xdr:row>39</xdr:row>
      <xdr:rowOff>98878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31424</xdr:rowOff>
    </xdr:from>
    <xdr:to>
      <xdr:col>46</xdr:col>
      <xdr:colOff>38100</xdr:colOff>
      <xdr:row>38</xdr:row>
      <xdr:rowOff>133024</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546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149550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217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98878</xdr:rowOff>
    </xdr:from>
    <xdr:to>
      <xdr:col>41</xdr:col>
      <xdr:colOff>50800</xdr:colOff>
      <xdr:row>39</xdr:row>
      <xdr:rowOff>98878</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149969</xdr:rowOff>
    </xdr:from>
    <xdr:to>
      <xdr:col>41</xdr:col>
      <xdr:colOff>101600</xdr:colOff>
      <xdr:row>38</xdr:row>
      <xdr:rowOff>80119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9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96646</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2688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49058</xdr:rowOff>
    </xdr:from>
    <xdr:to>
      <xdr:col>36</xdr:col>
      <xdr:colOff>165100</xdr:colOff>
      <xdr:row>38</xdr:row>
      <xdr:rowOff>150658</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4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167185</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3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48078</xdr:rowOff>
    </xdr:from>
    <xdr:to>
      <xdr:col>55</xdr:col>
      <xdr:colOff>50800</xdr:colOff>
      <xdr:row>39</xdr:row>
      <xdr:rowOff>149678</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134455</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48078</xdr:rowOff>
    </xdr:from>
    <xdr:to>
      <xdr:col>50</xdr:col>
      <xdr:colOff>165100</xdr:colOff>
      <xdr:row>39</xdr:row>
      <xdr:rowOff>149678</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140805</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39</xdr:row>
      <xdr:rowOff>48078</xdr:rowOff>
    </xdr:from>
    <xdr:to>
      <xdr:col>46</xdr:col>
      <xdr:colOff>38100</xdr:colOff>
      <xdr:row>39</xdr:row>
      <xdr:rowOff>149678</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140805</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39</xdr:row>
      <xdr:rowOff>48078</xdr:rowOff>
    </xdr:from>
    <xdr:to>
      <xdr:col>41</xdr:col>
      <xdr:colOff>101600</xdr:colOff>
      <xdr:row>39</xdr:row>
      <xdr:rowOff>149678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140805</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39</xdr:row>
      <xdr:rowOff>48078</xdr:rowOff>
    </xdr:from>
    <xdr:to>
      <xdr:col>36</xdr:col>
      <xdr:colOff>165100</xdr:colOff>
      <xdr:row>39</xdr:row>
      <xdr:rowOff>149678</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140805</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73546</xdr:rowOff>
    </xdr:from>
    <xdr:to>
      <xdr:col>54</xdr:col>
      <xdr:colOff>189865</xdr:colOff>
      <xdr:row>59</xdr:row>
      <xdr:rowOff>31966</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46046"/>
          <a:ext cx="1270" cy="150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35793</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1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31966</xdr:rowOff>
    </xdr:from>
    <xdr:to>
      <xdr:col>55</xdr:col>
      <xdr:colOff>88900</xdr:colOff>
      <xdr:row>59</xdr:row>
      <xdr:rowOff>31966</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47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20223</xdr:rowOff>
    </xdr:from>
    <xdr:ext cx="599010"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21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73546</xdr:rowOff>
    </xdr:from>
    <xdr:to>
      <xdr:col>55</xdr:col>
      <xdr:colOff>88900</xdr:colOff>
      <xdr:row>50</xdr:row>
      <xdr:rowOff>73546</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4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109601</xdr:rowOff>
    </xdr:from>
    <xdr:to>
      <xdr:col>55</xdr:col>
      <xdr:colOff>0</xdr:colOff>
      <xdr:row>57</xdr:row>
      <xdr:rowOff>164909</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882251"/>
          <a:ext cx="838200" cy="55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134180</xdr:rowOff>
    </xdr:from>
    <xdr:ext cx="534377"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5639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111303</xdr:rowOff>
    </xdr:from>
    <xdr:to>
      <xdr:col>55</xdr:col>
      <xdr:colOff>50800</xdr:colOff>
      <xdr:row>57</xdr:row>
      <xdr:rowOff>41453</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712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123736</xdr:rowOff>
    </xdr:from>
    <xdr:to>
      <xdr:col>50</xdr:col>
      <xdr:colOff>114300</xdr:colOff>
      <xdr:row>57</xdr:row>
      <xdr:rowOff>164909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896386"/>
          <a:ext cx="889000" cy="41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117437</xdr:rowOff>
    </xdr:from>
    <xdr:to>
      <xdr:col>50</xdr:col>
      <xdr:colOff>165100</xdr:colOff>
      <xdr:row>57</xdr:row>
      <xdr:rowOff>47587</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718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64114</xdr:rowOff>
    </xdr:from>
    <xdr:ext cx="534377"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372111" y="9493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123736</xdr:rowOff>
    </xdr:from>
    <xdr:to>
      <xdr:col>45</xdr:col>
      <xdr:colOff>177800</xdr:colOff>
      <xdr:row>58</xdr:row>
      <xdr:rowOff>16688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896386"/>
          <a:ext cx="889000" cy="64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110706</xdr:rowOff>
    </xdr:from>
    <xdr:to>
      <xdr:col>46</xdr:col>
      <xdr:colOff>38100</xdr:colOff>
      <xdr:row>57</xdr:row>
      <xdr:rowOff>40856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11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57383</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483111" y="9487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118618</xdr:rowOff>
    </xdr:from>
    <xdr:to>
      <xdr:col>41</xdr:col>
      <xdr:colOff>50800</xdr:colOff>
      <xdr:row>58</xdr:row>
      <xdr:rowOff>16688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891268"/>
          <a:ext cx="889000" cy="69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123990</xdr:rowOff>
    </xdr:from>
    <xdr:to>
      <xdr:col>41</xdr:col>
      <xdr:colOff>101600</xdr:colOff>
      <xdr:row>57</xdr:row>
      <xdr:rowOff>54140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25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70667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594111" y="950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87211</xdr:rowOff>
    </xdr:from>
    <xdr:to>
      <xdr:col>36</xdr:col>
      <xdr:colOff>165100</xdr:colOff>
      <xdr:row>57</xdr:row>
      <xdr:rowOff>17361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884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33888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4636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58801</xdr:rowOff>
    </xdr:from>
    <xdr:to>
      <xdr:col>55</xdr:col>
      <xdr:colOff>50800</xdr:colOff>
      <xdr:row>57</xdr:row>
      <xdr:rowOff>160401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831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37228</xdr:rowOff>
    </xdr:from>
    <xdr:ext cx="534377"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809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114109</xdr:rowOff>
    </xdr:from>
    <xdr:to>
      <xdr:col>50</xdr:col>
      <xdr:colOff>165100</xdr:colOff>
      <xdr:row>58</xdr:row>
      <xdr:rowOff>44259</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886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35386</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372111" y="9979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72936</xdr:rowOff>
    </xdr:from>
    <xdr:to>
      <xdr:col>46</xdr:col>
      <xdr:colOff>38100</xdr:colOff>
      <xdr:row>58</xdr:row>
      <xdr:rowOff>3086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845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165663</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483111" y="9938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137338</xdr:rowOff>
    </xdr:from>
    <xdr:to>
      <xdr:col>41</xdr:col>
      <xdr:colOff>101600</xdr:colOff>
      <xdr:row>58</xdr:row>
      <xdr:rowOff>67488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58615</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594111" y="10002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67818</xdr:rowOff>
    </xdr:from>
    <xdr:to>
      <xdr:col>36</xdr:col>
      <xdr:colOff>165100</xdr:colOff>
      <xdr:row>57</xdr:row>
      <xdr:rowOff>169418</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84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160545</xdr:rowOff>
    </xdr:from>
    <xdr:ext cx="534377"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05111" y="9933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113605</xdr:rowOff>
    </xdr:from>
    <xdr:to>
      <xdr:col>54</xdr:col>
      <xdr:colOff>189865</xdr:colOff>
      <xdr:row>79</xdr:row>
      <xdr:rowOff>37215</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115105"/>
          <a:ext cx="1270" cy="1466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41042</xdr:rowOff>
    </xdr:from>
    <xdr:ext cx="469744"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8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37215</xdr:rowOff>
    </xdr:from>
    <xdr:to>
      <xdr:col>55</xdr:col>
      <xdr:colOff>88900</xdr:colOff>
      <xdr:row>79</xdr:row>
      <xdr:rowOff>37215</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81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60282</xdr:rowOff>
    </xdr:from>
    <xdr:ext cx="599010"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90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386,849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113605</xdr:rowOff>
    </xdr:from>
    <xdr:to>
      <xdr:col>55</xdr:col>
      <xdr:colOff>88900</xdr:colOff>
      <xdr:row>70</xdr:row>
      <xdr:rowOff>113605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115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156147</xdr:rowOff>
    </xdr:from>
    <xdr:to>
      <xdr:col>55</xdr:col>
      <xdr:colOff>0</xdr:colOff>
      <xdr:row>79</xdr:row>
      <xdr:rowOff>1530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529247"/>
          <a:ext cx="838200" cy="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116346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317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93469</xdr:rowOff>
    </xdr:from>
    <xdr:to>
      <xdr:col>55</xdr:col>
      <xdr:colOff>50800</xdr:colOff>
      <xdr:row>79</xdr:row>
      <xdr:rowOff>23619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46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156147</xdr:rowOff>
    </xdr:from>
    <xdr:to>
      <xdr:col>50</xdr:col>
      <xdr:colOff>114300</xdr:colOff>
      <xdr:row>79</xdr:row>
      <xdr:rowOff>16134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529247"/>
          <a:ext cx="889000" cy="3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86328</xdr:rowOff>
    </xdr:from>
    <xdr:to>
      <xdr:col>50</xdr:col>
      <xdr:colOff>165100</xdr:colOff>
      <xdr:row>79</xdr:row>
      <xdr:rowOff>16478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459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33005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234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169323</xdr:rowOff>
    </xdr:from>
    <xdr:to>
      <xdr:col>45</xdr:col>
      <xdr:colOff>177800</xdr:colOff>
      <xdr:row>79</xdr:row>
      <xdr:rowOff>16134</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542423"/>
          <a:ext cx="889000" cy="1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60858</xdr:rowOff>
    </xdr:from>
    <xdr:to>
      <xdr:col>46</xdr:col>
      <xdr:colOff>38100</xdr:colOff>
      <xdr:row>78</xdr:row>
      <xdr:rowOff>162458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43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7535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209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159976</xdr:rowOff>
    </xdr:from>
    <xdr:to>
      <xdr:col>41</xdr:col>
      <xdr:colOff>50800</xdr:colOff>
      <xdr:row>78</xdr:row>
      <xdr:rowOff>169323</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533076"/>
          <a:ext cx="889000" cy="9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64638</xdr:rowOff>
    </xdr:from>
    <xdr:to>
      <xdr:col>41</xdr:col>
      <xdr:colOff>101600</xdr:colOff>
      <xdr:row>78</xdr:row>
      <xdr:rowOff>166238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43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11315</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321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55254</xdr:rowOff>
    </xdr:from>
    <xdr:to>
      <xdr:col>36</xdr:col>
      <xdr:colOff>165100</xdr:colOff>
      <xdr:row>78</xdr:row>
      <xdr:rowOff>156854</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428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1931</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3203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122180</xdr:rowOff>
    </xdr:from>
    <xdr:to>
      <xdr:col>55</xdr:col>
      <xdr:colOff>50800</xdr:colOff>
      <xdr:row>79</xdr:row>
      <xdr:rowOff>52330</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71895</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444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105347</xdr:rowOff>
    </xdr:from>
    <xdr:to>
      <xdr:col>50</xdr:col>
      <xdr:colOff>165100</xdr:colOff>
      <xdr:row>79</xdr:row>
      <xdr:rowOff>35497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78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26624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3571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136784</xdr:rowOff>
    </xdr:from>
    <xdr:to>
      <xdr:col>46</xdr:col>
      <xdr:colOff>38100</xdr:colOff>
      <xdr:row>79</xdr:row>
      <xdr:rowOff>66934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509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58061</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60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118523</xdr:rowOff>
    </xdr:from>
    <xdr:to>
      <xdr:col>41</xdr:col>
      <xdr:colOff>101600</xdr:colOff>
      <xdr:row>79</xdr:row>
      <xdr:rowOff>48673</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49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39800</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58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109176</xdr:rowOff>
    </xdr:from>
    <xdr:to>
      <xdr:col>36</xdr:col>
      <xdr:colOff>165100</xdr:colOff>
      <xdr:row>79</xdr:row>
      <xdr:rowOff>39326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482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30453</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575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a:extLst>
            <a:ext uri="{FF2B5EF4-FFF2-40B4-BE49-F238E27FC236}">
              <a16:creationId xmlns:a16="http://schemas.microsoft.com/office/drawing/2014/main" id="{00000000-0008-0000-07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129040</xdr:rowOff>
    </xdr:from>
    <xdr:to>
      <xdr:col>54</xdr:col>
      <xdr:colOff>189865</xdr:colOff>
      <xdr:row>99</xdr:row>
      <xdr:rowOff>40680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10475595" y="15559540"/>
          <a:ext cx="1270" cy="1454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44507</xdr:rowOff>
    </xdr:from>
    <xdr:ext cx="534377" cy="259045"/>
    <xdr:sp macro="" textlink="">
      <xdr:nvSpPr>
        <xdr:cNvPr id="457" name="土木費最小値テキスト">
          <a:extLst>
            <a:ext uri="{FF2B5EF4-FFF2-40B4-BE49-F238E27FC236}">
              <a16:creationId xmlns:a16="http://schemas.microsoft.com/office/drawing/2014/main" id="{00000000-0008-0000-0700-0000C9010000}"/>
            </a:ext>
          </a:extLst>
        </xdr:cNvPr>
        <xdr:cNvSpPr txBox="1"/>
      </xdr:nvSpPr>
      <xdr:spPr>
        <a:xfrm>
          <a:off x="10528300" y="17018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40680</xdr:rowOff>
    </xdr:from>
    <xdr:to>
      <xdr:col>55</xdr:col>
      <xdr:colOff>88900</xdr:colOff>
      <xdr:row>99</xdr:row>
      <xdr:rowOff>40680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10388600" y="17014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75717</xdr:rowOff>
    </xdr:from>
    <xdr:ext cx="599010" cy="259045"/>
    <xdr:sp macro="" textlink="">
      <xdr:nvSpPr>
        <xdr:cNvPr id="459" name="土木費最大値テキスト">
          <a:extLst>
            <a:ext uri="{FF2B5EF4-FFF2-40B4-BE49-F238E27FC236}">
              <a16:creationId xmlns:a16="http://schemas.microsoft.com/office/drawing/2014/main" id="{00000000-0008-0000-0700-0000CB010000}"/>
            </a:ext>
          </a:extLst>
        </xdr:cNvPr>
        <xdr:cNvSpPr txBox="1"/>
      </xdr:nvSpPr>
      <xdr:spPr>
        <a:xfrm>
          <a:off x="10528300" y="15334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463,264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129040</xdr:rowOff>
    </xdr:from>
    <xdr:to>
      <xdr:col>55</xdr:col>
      <xdr:colOff>88900</xdr:colOff>
      <xdr:row>90</xdr:row>
      <xdr:rowOff>129040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5559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99</xdr:row>
      <xdr:rowOff>1191</xdr:rowOff>
    </xdr:from>
    <xdr:to>
      <xdr:col>55</xdr:col>
      <xdr:colOff>0</xdr:colOff>
      <xdr:row>99</xdr:row>
      <xdr:rowOff>1727</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9639300" y="16974741"/>
          <a:ext cx="838200" cy="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4522</xdr:rowOff>
    </xdr:from>
    <xdr:ext cx="534377" cy="259045"/>
    <xdr:sp macro="" textlink="">
      <xdr:nvSpPr>
        <xdr:cNvPr id="462" name="土木費平均値テキスト">
          <a:extLst>
            <a:ext uri="{FF2B5EF4-FFF2-40B4-BE49-F238E27FC236}">
              <a16:creationId xmlns:a16="http://schemas.microsoft.com/office/drawing/2014/main" id="{00000000-0008-0000-0700-0000CE010000}"/>
            </a:ext>
          </a:extLst>
        </xdr:cNvPr>
        <xdr:cNvSpPr txBox="1"/>
      </xdr:nvSpPr>
      <xdr:spPr>
        <a:xfrm>
          <a:off x="10528300" y="166351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153095</xdr:rowOff>
    </xdr:from>
    <xdr:to>
      <xdr:col>55</xdr:col>
      <xdr:colOff>50800</xdr:colOff>
      <xdr:row>98</xdr:row>
      <xdr:rowOff>83245</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10426700" y="16783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99</xdr:row>
      <xdr:rowOff>1727</xdr:rowOff>
    </xdr:from>
    <xdr:to>
      <xdr:col>50</xdr:col>
      <xdr:colOff>114300</xdr:colOff>
      <xdr:row>99</xdr:row>
      <xdr:rowOff>8117</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8750300" y="16975277"/>
          <a:ext cx="889000" cy="6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170112</xdr:rowOff>
    </xdr:from>
    <xdr:to>
      <xdr:col>50</xdr:col>
      <xdr:colOff>165100</xdr:colOff>
      <xdr:row>98</xdr:row>
      <xdr:rowOff>100262</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9588500" y="16800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116789</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9372111" y="16575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135827</xdr:rowOff>
    </xdr:from>
    <xdr:to>
      <xdr:col>45</xdr:col>
      <xdr:colOff>177800</xdr:colOff>
      <xdr:row>99</xdr:row>
      <xdr:rowOff>8117</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7861300" y="16937927"/>
          <a:ext cx="889000" cy="43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11450</xdr:rowOff>
    </xdr:from>
    <xdr:to>
      <xdr:col>46</xdr:col>
      <xdr:colOff>38100</xdr:colOff>
      <xdr:row>98</xdr:row>
      <xdr:rowOff>113050</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8699500" y="1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129577</xdr:rowOff>
    </xdr:from>
    <xdr:ext cx="534377"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483111" y="1658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135827</xdr:rowOff>
    </xdr:from>
    <xdr:to>
      <xdr:col>41</xdr:col>
      <xdr:colOff>50800</xdr:colOff>
      <xdr:row>99</xdr:row>
      <xdr:rowOff>27281</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6972300" y="16937927"/>
          <a:ext cx="889000" cy="629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21225</xdr:rowOff>
    </xdr:from>
    <xdr:to>
      <xdr:col>41</xdr:col>
      <xdr:colOff>101600</xdr:colOff>
      <xdr:row>98</xdr:row>
      <xdr:rowOff>122825</xdr:rowOff>
    </xdr:to>
    <xdr:sp macro="" textlink="">
      <xdr:nvSpPr>
        <xdr:cNvPr id="471" name="フローチャート: 判断 470">
          <a:extLst>
            <a:ext uri="{FF2B5EF4-FFF2-40B4-BE49-F238E27FC236}">
              <a16:creationId xmlns:a16="http://schemas.microsoft.com/office/drawing/2014/main" id="{00000000-0008-0000-0700-0000D7010000}"/>
            </a:ext>
          </a:extLst>
        </xdr:cNvPr>
        <xdr:cNvSpPr/>
      </xdr:nvSpPr>
      <xdr:spPr>
        <a:xfrm>
          <a:off x="7810500" y="168233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139352</xdr:rowOff>
    </xdr:from>
    <xdr:ext cx="534377"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594111" y="16598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13351</xdr:rowOff>
    </xdr:from>
    <xdr:to>
      <xdr:col>36</xdr:col>
      <xdr:colOff>165100</xdr:colOff>
      <xdr:row>98</xdr:row>
      <xdr:rowOff>114951</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6921500" y="16815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131478</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6705111" y="16590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121841</xdr:rowOff>
    </xdr:from>
    <xdr:to>
      <xdr:col>55</xdr:col>
      <xdr:colOff>50800</xdr:colOff>
      <xdr:row>99</xdr:row>
      <xdr:rowOff>51991</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10426700" y="16923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36768</xdr:rowOff>
    </xdr:from>
    <xdr:ext cx="534377" cy="259045"/>
    <xdr:sp macro="" textlink="">
      <xdr:nvSpPr>
        <xdr:cNvPr id="481" name="土木費該当値テキスト">
          <a:extLst>
            <a:ext uri="{FF2B5EF4-FFF2-40B4-BE49-F238E27FC236}">
              <a16:creationId xmlns:a16="http://schemas.microsoft.com/office/drawing/2014/main" id="{00000000-0008-0000-0700-0000E1010000}"/>
            </a:ext>
          </a:extLst>
        </xdr:cNvPr>
        <xdr:cNvSpPr txBox="1"/>
      </xdr:nvSpPr>
      <xdr:spPr>
        <a:xfrm>
          <a:off x="10528300" y="16838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122377</xdr:rowOff>
    </xdr:from>
    <xdr:to>
      <xdr:col>50</xdr:col>
      <xdr:colOff>165100</xdr:colOff>
      <xdr:row>99</xdr:row>
      <xdr:rowOff>52527</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9588500" y="1692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43654</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9372111" y="17017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128767</xdr:rowOff>
    </xdr:from>
    <xdr:to>
      <xdr:col>46</xdr:col>
      <xdr:colOff>38100</xdr:colOff>
      <xdr:row>99</xdr:row>
      <xdr:rowOff>58917</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8699500" y="16930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50044</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8483111" y="17023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85027</xdr:rowOff>
    </xdr:from>
    <xdr:to>
      <xdr:col>41</xdr:col>
      <xdr:colOff>101600</xdr:colOff>
      <xdr:row>99</xdr:row>
      <xdr:rowOff>15177</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7810500" y="1688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6304</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594111" y="1697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147931</xdr:rowOff>
    </xdr:from>
    <xdr:to>
      <xdr:col>36</xdr:col>
      <xdr:colOff>165100</xdr:colOff>
      <xdr:row>99</xdr:row>
      <xdr:rowOff>78081</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6921500" y="16950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69208</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6705111" y="17042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29</xdr:row>
      <xdr:rowOff>107582</xdr:rowOff>
    </xdr:from>
    <xdr:to>
      <xdr:col>85</xdr:col>
      <xdr:colOff>126364</xdr:colOff>
      <xdr:row>38</xdr:row>
      <xdr:rowOff>42692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079632"/>
          <a:ext cx="1269" cy="1478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46519</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561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42692</xdr:rowOff>
    </xdr:from>
    <xdr:to>
      <xdr:col>86</xdr:col>
      <xdr:colOff>25400</xdr:colOff>
      <xdr:row>38</xdr:row>
      <xdr:rowOff>42692</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557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54259</xdr:rowOff>
    </xdr:from>
    <xdr:ext cx="599010"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48548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104,467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29</xdr:row>
      <xdr:rowOff>107582</xdr:rowOff>
    </xdr:from>
    <xdr:to>
      <xdr:col>86</xdr:col>
      <xdr:colOff>25400</xdr:colOff>
      <xdr:row>29</xdr:row>
      <xdr:rowOff>107582</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0796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82828</xdr:rowOff>
    </xdr:from>
    <xdr:to>
      <xdr:col>85</xdr:col>
      <xdr:colOff>127000</xdr:colOff>
      <xdr:row>37</xdr:row>
      <xdr:rowOff>18967</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255028"/>
          <a:ext cx="838200" cy="107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23256</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954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44829</xdr:rowOff>
    </xdr:from>
    <xdr:to>
      <xdr:col>85</xdr:col>
      <xdr:colOff>177800</xdr:colOff>
      <xdr:row>36</xdr:row>
      <xdr:rowOff>146429</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1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18967</xdr:rowOff>
    </xdr:from>
    <xdr:to>
      <xdr:col>81</xdr:col>
      <xdr:colOff>50800</xdr:colOff>
      <xdr:row>37</xdr:row>
      <xdr:rowOff>37630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362617"/>
          <a:ext cx="889000" cy="18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86630</xdr:rowOff>
    </xdr:from>
    <xdr:to>
      <xdr:col>81</xdr:col>
      <xdr:colOff>101600</xdr:colOff>
      <xdr:row>37</xdr:row>
      <xdr:rowOff>16780</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5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33307</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34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37630</xdr:rowOff>
    </xdr:from>
    <xdr:to>
      <xdr:col>76</xdr:col>
      <xdr:colOff>114300</xdr:colOff>
      <xdr:row>37</xdr:row>
      <xdr:rowOff>73488</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381280"/>
          <a:ext cx="889000" cy="35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118079</xdr:rowOff>
    </xdr:from>
    <xdr:to>
      <xdr:col>76</xdr:col>
      <xdr:colOff>165100</xdr:colOff>
      <xdr:row>37</xdr:row>
      <xdr:rowOff>48229</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290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64756</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065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46496</xdr:rowOff>
    </xdr:from>
    <xdr:to>
      <xdr:col>71</xdr:col>
      <xdr:colOff>177800</xdr:colOff>
      <xdr:row>37</xdr:row>
      <xdr:rowOff>73488</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390146"/>
          <a:ext cx="889000" cy="26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93635</xdr:rowOff>
    </xdr:from>
    <xdr:to>
      <xdr:col>72</xdr:col>
      <xdr:colOff>38100</xdr:colOff>
      <xdr:row>37</xdr:row>
      <xdr:rowOff>23785</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6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40312</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04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36469</xdr:rowOff>
    </xdr:from>
    <xdr:to>
      <xdr:col>67</xdr:col>
      <xdr:colOff>101600</xdr:colOff>
      <xdr:row>36</xdr:row>
      <xdr:rowOff>138069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08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154596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5983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32028</xdr:rowOff>
    </xdr:from>
    <xdr:to>
      <xdr:col>85</xdr:col>
      <xdr:colOff>177800</xdr:colOff>
      <xdr:row>36</xdr:row>
      <xdr:rowOff>133628</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620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54905</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6055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139617</xdr:rowOff>
    </xdr:from>
    <xdr:to>
      <xdr:col>81</xdr:col>
      <xdr:colOff>101600</xdr:colOff>
      <xdr:row>37</xdr:row>
      <xdr:rowOff>69767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11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60894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04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158280</xdr:rowOff>
    </xdr:from>
    <xdr:to>
      <xdr:col>76</xdr:col>
      <xdr:colOff>165100</xdr:colOff>
      <xdr:row>37</xdr:row>
      <xdr:rowOff>88430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33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79557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42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22688</xdr:rowOff>
    </xdr:from>
    <xdr:to>
      <xdr:col>72</xdr:col>
      <xdr:colOff>38100</xdr:colOff>
      <xdr:row>37</xdr:row>
      <xdr:rowOff>124288</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3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115415</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64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167146</xdr:rowOff>
    </xdr:from>
    <xdr:to>
      <xdr:col>67</xdr:col>
      <xdr:colOff>101600</xdr:colOff>
      <xdr:row>37</xdr:row>
      <xdr:rowOff>97296</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339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88423</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432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119135</xdr:rowOff>
    </xdr:from>
    <xdr:to>
      <xdr:col>85</xdr:col>
      <xdr:colOff>126364</xdr:colOff>
      <xdr:row>57</xdr:row>
      <xdr:rowOff>142027</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863085"/>
          <a:ext cx="1269" cy="1051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145854</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9918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142027</xdr:rowOff>
    </xdr:from>
    <xdr:to>
      <xdr:col>86</xdr:col>
      <xdr:colOff>25400</xdr:colOff>
      <xdr:row>57</xdr:row>
      <xdr:rowOff>142027</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99146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65812</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638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266,998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119135</xdr:rowOff>
    </xdr:from>
    <xdr:to>
      <xdr:col>86</xdr:col>
      <xdr:colOff>25400</xdr:colOff>
      <xdr:row>51</xdr:row>
      <xdr:rowOff>119135</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863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131544</xdr:rowOff>
    </xdr:from>
    <xdr:to>
      <xdr:col>85</xdr:col>
      <xdr:colOff>127000</xdr:colOff>
      <xdr:row>57</xdr:row>
      <xdr:rowOff>153210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5481300" y="9904194"/>
          <a:ext cx="838200" cy="21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44820</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4745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21943</xdr:rowOff>
    </xdr:from>
    <xdr:to>
      <xdr:col>85</xdr:col>
      <xdr:colOff>177800</xdr:colOff>
      <xdr:row>56</xdr:row>
      <xdr:rowOff>123543</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153210</xdr:rowOff>
    </xdr:from>
    <xdr:to>
      <xdr:col>81</xdr:col>
      <xdr:colOff>50800</xdr:colOff>
      <xdr:row>57</xdr:row>
      <xdr:rowOff>166245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925860"/>
          <a:ext cx="889000" cy="13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64463</xdr:rowOff>
    </xdr:from>
    <xdr:to>
      <xdr:col>81</xdr:col>
      <xdr:colOff>101600</xdr:colOff>
      <xdr:row>56</xdr:row>
      <xdr:rowOff>166063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66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11140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440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158724</xdr:rowOff>
    </xdr:from>
    <xdr:to>
      <xdr:col>76</xdr:col>
      <xdr:colOff>114300</xdr:colOff>
      <xdr:row>57</xdr:row>
      <xdr:rowOff>166245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3703300" y="9931374"/>
          <a:ext cx="889000" cy="7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112588</xdr:rowOff>
    </xdr:from>
    <xdr:to>
      <xdr:col>76</xdr:col>
      <xdr:colOff>165100</xdr:colOff>
      <xdr:row>57</xdr:row>
      <xdr:rowOff>42738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71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59265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489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140477</xdr:rowOff>
    </xdr:from>
    <xdr:to>
      <xdr:col>71</xdr:col>
      <xdr:colOff>177800</xdr:colOff>
      <xdr:row>57</xdr:row>
      <xdr:rowOff>158724</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3127"/>
          <a:ext cx="889000" cy="18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115157</xdr:rowOff>
    </xdr:from>
    <xdr:to>
      <xdr:col>72</xdr:col>
      <xdr:colOff>38100</xdr:colOff>
      <xdr:row>57</xdr:row>
      <xdr:rowOff>45307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71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61834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4915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65610</xdr:rowOff>
    </xdr:from>
    <xdr:to>
      <xdr:col>67</xdr:col>
      <xdr:colOff>101600</xdr:colOff>
      <xdr:row>56</xdr:row>
      <xdr:rowOff>167210</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666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12287</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442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80744</xdr:rowOff>
    </xdr:from>
    <xdr:to>
      <xdr:col>85</xdr:col>
      <xdr:colOff>177800</xdr:colOff>
      <xdr:row>58</xdr:row>
      <xdr:rowOff>10894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53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167121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768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102410</xdr:rowOff>
    </xdr:from>
    <xdr:to>
      <xdr:col>81</xdr:col>
      <xdr:colOff>101600</xdr:colOff>
      <xdr:row>58</xdr:row>
      <xdr:rowOff>32560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87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23687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967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115445</xdr:rowOff>
    </xdr:from>
    <xdr:to>
      <xdr:col>76</xdr:col>
      <xdr:colOff>165100</xdr:colOff>
      <xdr:row>58</xdr:row>
      <xdr:rowOff>45595</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88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36722</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9980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107924</xdr:rowOff>
    </xdr:from>
    <xdr:to>
      <xdr:col>72</xdr:col>
      <xdr:colOff>38100</xdr:colOff>
      <xdr:row>58</xdr:row>
      <xdr:rowOff>38074</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880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29201</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9973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89677</xdr:rowOff>
    </xdr:from>
    <xdr:to>
      <xdr:col>67</xdr:col>
      <xdr:colOff>101600</xdr:colOff>
      <xdr:row>58</xdr:row>
      <xdr:rowOff>19827</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62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10954</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5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57793</xdr:rowOff>
    </xdr:from>
    <xdr:to>
      <xdr:col>85</xdr:col>
      <xdr:colOff>126364</xdr:colOff>
      <xdr:row>78</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flipV="1">
          <a:off x="16317595" y="12230743"/>
          <a:ext cx="1269" cy="1282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6" name="災害復旧費最小値テキスト">
          <a:extLst>
            <a:ext uri="{FF2B5EF4-FFF2-40B4-BE49-F238E27FC236}">
              <a16:creationId xmlns:a16="http://schemas.microsoft.com/office/drawing/2014/main" id="{00000000-0008-0000-0700-000072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4470</xdr:rowOff>
    </xdr:from>
    <xdr:ext cx="534377" cy="259045"/>
    <xdr:sp macro="" textlink="">
      <xdr:nvSpPr>
        <xdr:cNvPr id="628" name="災害復旧費最大値テキスト">
          <a:extLst>
            <a:ext uri="{FF2B5EF4-FFF2-40B4-BE49-F238E27FC236}">
              <a16:creationId xmlns:a16="http://schemas.microsoft.com/office/drawing/2014/main" id="{00000000-0008-0000-0700-000074020000}"/>
            </a:ext>
          </a:extLst>
        </xdr:cNvPr>
        <xdr:cNvSpPr txBox="1"/>
      </xdr:nvSpPr>
      <xdr:spPr>
        <a:xfrm>
          <a:off x="16370300" y="12005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56,083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57793</xdr:rowOff>
    </xdr:from>
    <xdr:to>
      <xdr:col>86</xdr:col>
      <xdr:colOff>25400</xdr:colOff>
      <xdr:row>71</xdr:row>
      <xdr:rowOff>57793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6230600" y="12230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43893</xdr:rowOff>
    </xdr:from>
    <xdr:to>
      <xdr:col>85</xdr:col>
      <xdr:colOff>127000</xdr:colOff>
      <xdr:row>78</xdr:row>
      <xdr:rowOff>95283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5481300" y="13416993"/>
          <a:ext cx="838200" cy="51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50672</xdr:rowOff>
    </xdr:from>
    <xdr:ext cx="469744" cy="259045"/>
    <xdr:sp macro="" textlink="">
      <xdr:nvSpPr>
        <xdr:cNvPr id="631" name="災害復旧費平均値テキスト">
          <a:extLst>
            <a:ext uri="{FF2B5EF4-FFF2-40B4-BE49-F238E27FC236}">
              <a16:creationId xmlns:a16="http://schemas.microsoft.com/office/drawing/2014/main" id="{00000000-0008-0000-0700-000077020000}"/>
            </a:ext>
          </a:extLst>
        </xdr:cNvPr>
        <xdr:cNvSpPr txBox="1"/>
      </xdr:nvSpPr>
      <xdr:spPr>
        <a:xfrm>
          <a:off x="16370300" y="132523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27795</xdr:rowOff>
    </xdr:from>
    <xdr:to>
      <xdr:col>85</xdr:col>
      <xdr:colOff>177800</xdr:colOff>
      <xdr:row>78</xdr:row>
      <xdr:rowOff>129395</xdr:rowOff>
    </xdr:to>
    <xdr:sp macro="" textlink="">
      <xdr:nvSpPr>
        <xdr:cNvPr id="632" name="フローチャート: 判断 631">
          <a:extLst>
            <a:ext uri="{FF2B5EF4-FFF2-40B4-BE49-F238E27FC236}">
              <a16:creationId xmlns:a16="http://schemas.microsoft.com/office/drawing/2014/main" id="{00000000-0008-0000-0700-000078020000}"/>
            </a:ext>
          </a:extLst>
        </xdr:cNvPr>
        <xdr:cNvSpPr/>
      </xdr:nvSpPr>
      <xdr:spPr>
        <a:xfrm>
          <a:off x="16268700" y="1340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43893</xdr:rowOff>
    </xdr:from>
    <xdr:to>
      <xdr:col>81</xdr:col>
      <xdr:colOff>50800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4592300" y="13416993"/>
          <a:ext cx="889000" cy="95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155674</xdr:rowOff>
    </xdr:from>
    <xdr:to>
      <xdr:col>81</xdr:col>
      <xdr:colOff>101600</xdr:colOff>
      <xdr:row>78</xdr:row>
      <xdr:rowOff>85824</xdr:rowOff>
    </xdr:to>
    <xdr:sp macro="" textlink="">
      <xdr:nvSpPr>
        <xdr:cNvPr id="634" name="フローチャート: 判断 633">
          <a:extLst>
            <a:ext uri="{FF2B5EF4-FFF2-40B4-BE49-F238E27FC236}">
              <a16:creationId xmlns:a16="http://schemas.microsoft.com/office/drawing/2014/main" id="{00000000-0008-0000-0700-00007A020000}"/>
            </a:ext>
          </a:extLst>
        </xdr:cNvPr>
        <xdr:cNvSpPr/>
      </xdr:nvSpPr>
      <xdr:spPr>
        <a:xfrm>
          <a:off x="15430500" y="13357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102351</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5246428" y="13132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102960</xdr:rowOff>
    </xdr:from>
    <xdr:to>
      <xdr:col>76</xdr:col>
      <xdr:colOff>165100</xdr:colOff>
      <xdr:row>78</xdr:row>
      <xdr:rowOff>33110</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4541500" y="13304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49637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4357428" y="13079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119628</xdr:rowOff>
    </xdr:from>
    <xdr:to>
      <xdr:col>71</xdr:col>
      <xdr:colOff>177800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2814300" y="13492728"/>
          <a:ext cx="889000" cy="20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102319</xdr:rowOff>
    </xdr:from>
    <xdr:to>
      <xdr:col>72</xdr:col>
      <xdr:colOff>38100</xdr:colOff>
      <xdr:row>78</xdr:row>
      <xdr:rowOff>32469</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3652500" y="13303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48996</xdr:rowOff>
    </xdr:from>
    <xdr:ext cx="469744"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468428" y="13079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140357</xdr:rowOff>
    </xdr:from>
    <xdr:to>
      <xdr:col>67</xdr:col>
      <xdr:colOff>101600</xdr:colOff>
      <xdr:row>78</xdr:row>
      <xdr:rowOff>70507</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2763500" y="1334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87034</xdr:rowOff>
    </xdr:from>
    <xdr:ext cx="469744"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2579428" y="13117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44483</xdr:rowOff>
    </xdr:from>
    <xdr:to>
      <xdr:col>85</xdr:col>
      <xdr:colOff>177800</xdr:colOff>
      <xdr:row>78</xdr:row>
      <xdr:rowOff>146083</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6268700" y="13417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6222</xdr:rowOff>
    </xdr:from>
    <xdr:ext cx="469744" cy="259045"/>
    <xdr:sp macro="" textlink="">
      <xdr:nvSpPr>
        <xdr:cNvPr id="650" name="災害復旧費該当値テキスト">
          <a:extLst>
            <a:ext uri="{FF2B5EF4-FFF2-40B4-BE49-F238E27FC236}">
              <a16:creationId xmlns:a16="http://schemas.microsoft.com/office/drawing/2014/main" id="{00000000-0008-0000-0700-00008A020000}"/>
            </a:ext>
          </a:extLst>
        </xdr:cNvPr>
        <xdr:cNvSpPr txBox="1"/>
      </xdr:nvSpPr>
      <xdr:spPr>
        <a:xfrm>
          <a:off x="16370300" y="1337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164543</xdr:rowOff>
    </xdr:from>
    <xdr:to>
      <xdr:col>81</xdr:col>
      <xdr:colOff>101600</xdr:colOff>
      <xdr:row>78</xdr:row>
      <xdr:rowOff>94693</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5430500" y="13366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78</xdr:row>
      <xdr:rowOff>85820</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5246428" y="13458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68828</xdr:rowOff>
    </xdr:from>
    <xdr:to>
      <xdr:col>67</xdr:col>
      <xdr:colOff>101600</xdr:colOff>
      <xdr:row>78</xdr:row>
      <xdr:rowOff>170428</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2763500" y="13441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161555</xdr:rowOff>
    </xdr:from>
    <xdr:ext cx="378565"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5017" y="135346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100464</xdr:rowOff>
    </xdr:from>
    <xdr:to>
      <xdr:col>85</xdr:col>
      <xdr:colOff>126364</xdr:colOff>
      <xdr:row>98</xdr:row>
      <xdr:rowOff>74544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flipV="1">
          <a:off x="16317595" y="15873864"/>
          <a:ext cx="1269" cy="10027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78371</xdr:rowOff>
    </xdr:from>
    <xdr:ext cx="534377" cy="259045"/>
    <xdr:sp macro="" textlink="">
      <xdr:nvSpPr>
        <xdr:cNvPr id="681" name="公債費最小値テキスト">
          <a:extLst>
            <a:ext uri="{FF2B5EF4-FFF2-40B4-BE49-F238E27FC236}">
              <a16:creationId xmlns:a16="http://schemas.microsoft.com/office/drawing/2014/main" id="{00000000-0008-0000-0700-0000A9020000}"/>
            </a:ext>
          </a:extLst>
        </xdr:cNvPr>
        <xdr:cNvSpPr txBox="1"/>
      </xdr:nvSpPr>
      <xdr:spPr>
        <a:xfrm>
          <a:off x="16370300" y="1688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74544</xdr:rowOff>
    </xdr:from>
    <xdr:to>
      <xdr:col>86</xdr:col>
      <xdr:colOff>25400</xdr:colOff>
      <xdr:row>98</xdr:row>
      <xdr:rowOff>74544</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6876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47141</xdr:rowOff>
    </xdr:from>
    <xdr:ext cx="599010" cy="259045"/>
    <xdr:sp macro="" textlink="">
      <xdr:nvSpPr>
        <xdr:cNvPr id="683" name="公債費最大値テキスト">
          <a:extLst>
            <a:ext uri="{FF2B5EF4-FFF2-40B4-BE49-F238E27FC236}">
              <a16:creationId xmlns:a16="http://schemas.microsoft.com/office/drawing/2014/main" id="{00000000-0008-0000-0700-0000AB020000}"/>
            </a:ext>
          </a:extLst>
        </xdr:cNvPr>
        <xdr:cNvSpPr txBox="1"/>
      </xdr:nvSpPr>
      <xdr:spPr>
        <a:xfrm>
          <a:off x="16370300" y="15649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233,582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100464</xdr:rowOff>
    </xdr:from>
    <xdr:to>
      <xdr:col>86</xdr:col>
      <xdr:colOff>25400</xdr:colOff>
      <xdr:row>92</xdr:row>
      <xdr:rowOff>100464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6230600" y="15873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18670</xdr:rowOff>
    </xdr:from>
    <xdr:to>
      <xdr:col>85</xdr:col>
      <xdr:colOff>127000</xdr:colOff>
      <xdr:row>98</xdr:row>
      <xdr:rowOff>25217</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5481300" y="16820770"/>
          <a:ext cx="838200" cy="65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164231</xdr:rowOff>
    </xdr:from>
    <xdr:ext cx="534377" cy="259045"/>
    <xdr:sp macro="" textlink="">
      <xdr:nvSpPr>
        <xdr:cNvPr id="686" name="公債費平均値テキスト">
          <a:extLst>
            <a:ext uri="{FF2B5EF4-FFF2-40B4-BE49-F238E27FC236}">
              <a16:creationId xmlns:a16="http://schemas.microsoft.com/office/drawing/2014/main" id="{00000000-0008-0000-0700-0000AE020000}"/>
            </a:ext>
          </a:extLst>
        </xdr:cNvPr>
        <xdr:cNvSpPr txBox="1"/>
      </xdr:nvSpPr>
      <xdr:spPr>
        <a:xfrm>
          <a:off x="16370300" y="1645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141354</xdr:rowOff>
    </xdr:from>
    <xdr:to>
      <xdr:col>85</xdr:col>
      <xdr:colOff>177800</xdr:colOff>
      <xdr:row>97</xdr:row>
      <xdr:rowOff>71504</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6268700" y="1660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18670</xdr:rowOff>
    </xdr:from>
    <xdr:to>
      <xdr:col>81</xdr:col>
      <xdr:colOff>50800</xdr:colOff>
      <xdr:row>98</xdr:row>
      <xdr:rowOff>18976</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4592300" y="16820770"/>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136838</xdr:rowOff>
    </xdr:from>
    <xdr:to>
      <xdr:col>81</xdr:col>
      <xdr:colOff>101600</xdr:colOff>
      <xdr:row>97</xdr:row>
      <xdr:rowOff>66988</xdr:rowOff>
    </xdr:to>
    <xdr:sp macro="" textlink="">
      <xdr:nvSpPr>
        <xdr:cNvPr id="689" name="フローチャート: 判断 688">
          <a:extLst>
            <a:ext uri="{FF2B5EF4-FFF2-40B4-BE49-F238E27FC236}">
              <a16:creationId xmlns:a16="http://schemas.microsoft.com/office/drawing/2014/main" id="{00000000-0008-0000-0700-0000B1020000}"/>
            </a:ext>
          </a:extLst>
        </xdr:cNvPr>
        <xdr:cNvSpPr/>
      </xdr:nvSpPr>
      <xdr:spPr>
        <a:xfrm>
          <a:off x="15430500" y="16596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83515</xdr:rowOff>
    </xdr:from>
    <xdr:ext cx="534377"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5214111" y="1637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18976</xdr:rowOff>
    </xdr:from>
    <xdr:to>
      <xdr:col>76</xdr:col>
      <xdr:colOff>114300</xdr:colOff>
      <xdr:row>98</xdr:row>
      <xdr:rowOff>24828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3703300" y="16821076"/>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143188</xdr:rowOff>
    </xdr:from>
    <xdr:to>
      <xdr:col>76</xdr:col>
      <xdr:colOff>165100</xdr:colOff>
      <xdr:row>97</xdr:row>
      <xdr:rowOff>73338</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4541500" y="1660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89865</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4325111" y="16377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24828</xdr:rowOff>
    </xdr:from>
    <xdr:to>
      <xdr:col>71</xdr:col>
      <xdr:colOff>177800</xdr:colOff>
      <xdr:row>98</xdr:row>
      <xdr:rowOff>28121</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2814300" y="16826928"/>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158390</xdr:rowOff>
    </xdr:from>
    <xdr:to>
      <xdr:col>72</xdr:col>
      <xdr:colOff>38100</xdr:colOff>
      <xdr:row>97</xdr:row>
      <xdr:rowOff>88540</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3652500" y="1661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105067</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3436111" y="16392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167086</xdr:rowOff>
    </xdr:from>
    <xdr:to>
      <xdr:col>67</xdr:col>
      <xdr:colOff>101600</xdr:colOff>
      <xdr:row>97</xdr:row>
      <xdr:rowOff>97236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2763500" y="1662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113763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2547111" y="16401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145867</xdr:rowOff>
    </xdr:from>
    <xdr:to>
      <xdr:col>85</xdr:col>
      <xdr:colOff>177800</xdr:colOff>
      <xdr:row>98</xdr:row>
      <xdr:rowOff>76017</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6268700" y="16776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60794</xdr:rowOff>
    </xdr:from>
    <xdr:ext cx="534377" cy="259045"/>
    <xdr:sp macro="" textlink="">
      <xdr:nvSpPr>
        <xdr:cNvPr id="705" name="公債費該当値テキスト">
          <a:extLst>
            <a:ext uri="{FF2B5EF4-FFF2-40B4-BE49-F238E27FC236}">
              <a16:creationId xmlns:a16="http://schemas.microsoft.com/office/drawing/2014/main" id="{00000000-0008-0000-0700-0000C1020000}"/>
            </a:ext>
          </a:extLst>
        </xdr:cNvPr>
        <xdr:cNvSpPr txBox="1"/>
      </xdr:nvSpPr>
      <xdr:spPr>
        <a:xfrm>
          <a:off x="16370300" y="16691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139320</xdr:rowOff>
    </xdr:from>
    <xdr:to>
      <xdr:col>81</xdr:col>
      <xdr:colOff>101600</xdr:colOff>
      <xdr:row>98</xdr:row>
      <xdr:rowOff>69470</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5430500" y="1676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60597</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5214111" y="16862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139626</xdr:rowOff>
    </xdr:from>
    <xdr:to>
      <xdr:col>76</xdr:col>
      <xdr:colOff>165100</xdr:colOff>
      <xdr:row>98</xdr:row>
      <xdr:rowOff>69776</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4541500" y="167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60903</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4325111" y="16863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145478</xdr:rowOff>
    </xdr:from>
    <xdr:to>
      <xdr:col>72</xdr:col>
      <xdr:colOff>38100</xdr:colOff>
      <xdr:row>98</xdr:row>
      <xdr:rowOff>75628</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3652500" y="1677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66755</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3436111" y="16868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148771</xdr:rowOff>
    </xdr:from>
    <xdr:to>
      <xdr:col>67</xdr:col>
      <xdr:colOff>101600</xdr:colOff>
      <xdr:row>98</xdr:row>
      <xdr:rowOff>78921</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2763500" y="16779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70048</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2547111" y="1687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諸支出金グラフ枠">
          <a:extLst>
            <a:ext uri="{FF2B5EF4-FFF2-40B4-BE49-F238E27FC236}">
              <a16:creationId xmlns:a16="http://schemas.microsoft.com/office/drawing/2014/main" id="{00000000-0008-0000-0700-0000E2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107043</xdr:rowOff>
    </xdr:from>
    <xdr:to>
      <xdr:col>116</xdr:col>
      <xdr:colOff>62864</xdr:colOff>
      <xdr:row>39</xdr:row>
      <xdr:rowOff>98878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flipV="1">
          <a:off x="22159595" y="5250543"/>
          <a:ext cx="1269" cy="1534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諸支出金最小値テキスト">
          <a:extLst>
            <a:ext uri="{FF2B5EF4-FFF2-40B4-BE49-F238E27FC236}">
              <a16:creationId xmlns:a16="http://schemas.microsoft.com/office/drawing/2014/main" id="{00000000-0008-0000-0700-0000E4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53720</xdr:rowOff>
    </xdr:from>
    <xdr:ext cx="469744" cy="259045"/>
    <xdr:sp macro="" textlink="">
      <xdr:nvSpPr>
        <xdr:cNvPr id="742" name="諸支出金最大値テキスト">
          <a:extLst>
            <a:ext uri="{FF2B5EF4-FFF2-40B4-BE49-F238E27FC236}">
              <a16:creationId xmlns:a16="http://schemas.microsoft.com/office/drawing/2014/main" id="{00000000-0008-0000-0700-0000E6020000}"/>
            </a:ext>
          </a:extLst>
        </xdr:cNvPr>
        <xdr:cNvSpPr txBox="1"/>
      </xdr:nvSpPr>
      <xdr:spPr>
        <a:xfrm>
          <a:off x="22212300" y="5025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107043</xdr:rowOff>
    </xdr:from>
    <xdr:to>
      <xdr:col>116</xdr:col>
      <xdr:colOff>152400</xdr:colOff>
      <xdr:row>30</xdr:row>
      <xdr:rowOff>107043</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525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9560</xdr:rowOff>
    </xdr:from>
    <xdr:ext cx="378565" cy="259045"/>
    <xdr:sp macro="" textlink="">
      <xdr:nvSpPr>
        <xdr:cNvPr id="745" name="諸支出金平均値テキスト">
          <a:extLst>
            <a:ext uri="{FF2B5EF4-FFF2-40B4-BE49-F238E27FC236}">
              <a16:creationId xmlns:a16="http://schemas.microsoft.com/office/drawing/2014/main" id="{00000000-0008-0000-0700-0000E9020000}"/>
            </a:ext>
          </a:extLst>
        </xdr:cNvPr>
        <xdr:cNvSpPr txBox="1"/>
      </xdr:nvSpPr>
      <xdr:spPr>
        <a:xfrm>
          <a:off x="22212300" y="652466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158133</xdr:rowOff>
    </xdr:from>
    <xdr:to>
      <xdr:col>116</xdr:col>
      <xdr:colOff>114300</xdr:colOff>
      <xdr:row>39</xdr:row>
      <xdr:rowOff>88283</xdr:rowOff>
    </xdr:to>
    <xdr:sp macro="" textlink="">
      <xdr:nvSpPr>
        <xdr:cNvPr id="746" name="フローチャート: 判断 745">
          <a:extLst>
            <a:ext uri="{FF2B5EF4-FFF2-40B4-BE49-F238E27FC236}">
              <a16:creationId xmlns:a16="http://schemas.microsoft.com/office/drawing/2014/main" id="{00000000-0008-0000-0700-0000EA020000}"/>
            </a:ext>
          </a:extLst>
        </xdr:cNvPr>
        <xdr:cNvSpPr/>
      </xdr:nvSpPr>
      <xdr:spPr>
        <a:xfrm>
          <a:off x="22110700" y="6673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27505</xdr:rowOff>
    </xdr:from>
    <xdr:to>
      <xdr:col>107</xdr:col>
      <xdr:colOff>101600</xdr:colOff>
      <xdr:row>39</xdr:row>
      <xdr:rowOff>129105</xdr:rowOff>
    </xdr:to>
    <xdr:sp macro="" textlink="">
      <xdr:nvSpPr>
        <xdr:cNvPr id="751" name="フローチャート: 判断 750">
          <a:extLst>
            <a:ext uri="{FF2B5EF4-FFF2-40B4-BE49-F238E27FC236}">
              <a16:creationId xmlns:a16="http://schemas.microsoft.com/office/drawing/2014/main" id="{00000000-0008-0000-0700-0000EF020000}"/>
            </a:ext>
          </a:extLst>
        </xdr:cNvPr>
        <xdr:cNvSpPr/>
      </xdr:nvSpPr>
      <xdr:spPr>
        <a:xfrm>
          <a:off x="20383500" y="671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145632</xdr:rowOff>
    </xdr:from>
    <xdr:ext cx="313932"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0277333" y="64892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10523</xdr:rowOff>
    </xdr:from>
    <xdr:to>
      <xdr:col>102</xdr:col>
      <xdr:colOff>165100</xdr:colOff>
      <xdr:row>39</xdr:row>
      <xdr:rowOff>112123</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19494500" y="669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128650</xdr:rowOff>
    </xdr:from>
    <xdr:ext cx="378565"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6017" y="6472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33710</xdr:rowOff>
    </xdr:from>
    <xdr:to>
      <xdr:col>98</xdr:col>
      <xdr:colOff>38100</xdr:colOff>
      <xdr:row>39</xdr:row>
      <xdr:rowOff>135310</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8605500" y="672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151837</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499333" y="649548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136560</xdr:rowOff>
    </xdr:from>
    <xdr:ext cx="249299" cy="259045"/>
    <xdr:sp macro="" textlink="">
      <xdr:nvSpPr>
        <xdr:cNvPr id="764" name="諸支出金該当値テキスト">
          <a:extLst>
            <a:ext uri="{FF2B5EF4-FFF2-40B4-BE49-F238E27FC236}">
              <a16:creationId xmlns:a16="http://schemas.microsoft.com/office/drawing/2014/main" id="{00000000-0008-0000-0700-0000FC020000}"/>
            </a:ext>
          </a:extLst>
        </xdr:cNvPr>
        <xdr:cNvSpPr txBox="1"/>
      </xdr:nvSpPr>
      <xdr:spPr>
        <a:xfrm>
          <a:off x="22212300" y="665166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千葉県平均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7" name="前年度繰上充用金グラフ枠">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8" name="直線コネクタ 787">
          <a:extLst>
            <a:ext uri="{FF2B5EF4-FFF2-40B4-BE49-F238E27FC236}">
              <a16:creationId xmlns:a16="http://schemas.microsoft.com/office/drawing/2014/main" id="{00000000-0008-0000-0700-000014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9" name="前年度繰上充用金最小値テキスト">
          <a:extLst>
            <a:ext uri="{FF2B5EF4-FFF2-40B4-BE49-F238E27FC236}">
              <a16:creationId xmlns:a16="http://schemas.microsoft.com/office/drawing/2014/main" id="{00000000-0008-0000-0700-000015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1" name="前年度繰上充用金最大値テキスト">
          <a:extLst>
            <a:ext uri="{FF2B5EF4-FFF2-40B4-BE49-F238E27FC236}">
              <a16:creationId xmlns:a16="http://schemas.microsoft.com/office/drawing/2014/main" id="{00000000-0008-0000-0700-000017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4" name="前年度繰上充用金平均値テキスト">
          <a:extLst>
            <a:ext uri="{FF2B5EF4-FFF2-40B4-BE49-F238E27FC236}">
              <a16:creationId xmlns:a16="http://schemas.microsoft.com/office/drawing/2014/main" id="{00000000-0008-0000-0700-00001A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5" name="フローチャート: 判断 794">
          <a:extLst>
            <a:ext uri="{FF2B5EF4-FFF2-40B4-BE49-F238E27FC236}">
              <a16:creationId xmlns:a16="http://schemas.microsoft.com/office/drawing/2014/main" id="{00000000-0008-0000-0700-00001B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0" name="フローチャート: 判断 799">
          <a:extLst>
            <a:ext uri="{FF2B5EF4-FFF2-40B4-BE49-F238E27FC236}">
              <a16:creationId xmlns:a16="http://schemas.microsoft.com/office/drawing/2014/main" id="{00000000-0008-0000-0700-000020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3" name="前年度繰上充用金該当値テキスト">
          <a:extLst>
            <a:ext uri="{FF2B5EF4-FFF2-40B4-BE49-F238E27FC236}">
              <a16:creationId xmlns:a16="http://schemas.microsoft.com/office/drawing/2014/main" id="{00000000-0008-0000-0700-00002D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en-US" sz="1100" b="0" i="0" baseline="0">
              <a:solidFill>
                <a:schemeClr val="dk1"/>
              </a:solidFill>
              <a:effectLst/>
              <a:latin typeface="+mn-lt"/>
              <a:ea typeface="+mn-ea"/>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目的別歳出決算（住民一人当たりのコスト）では、</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費を除く全ての費目で類似団体平均値を下回った。</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消防費については、前年度から</a:t>
          </a:r>
          <a:r>
            <a:rPr kumimoji="1"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6,589</a:t>
          </a:r>
          <a:r>
            <a:rPr kumimoji="1"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円増額となっており、これは津波避難広報システム整備事業や急傾斜地崩落対策事業の実施による増が主な要因となっている。</a:t>
          </a:r>
          <a:endParaRPr kumimoji="0" lang="en-US"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0" lang="ja-JP" altLang="en-US" sz="1100" b="0" i="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0" i="0" baseline="0">
              <a:solidFill>
                <a:schemeClr val="dk1"/>
              </a:solidFill>
              <a:effectLst/>
              <a:latin typeface="ＭＳ Ｐゴシック" panose="020B0600070205080204" pitchFamily="50" charset="-128"/>
              <a:ea typeface="ＭＳ Ｐゴシック" panose="020B0600070205080204" pitchFamily="50" charset="-128"/>
              <a:cs typeface="+mn-cs"/>
            </a:rPr>
            <a:t>今後は老朽化した公民館等公共施設の改修により、土木費や教育費等が増加することが想定されるため、それを見据えた計画的な財政運営を図っていく。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標準財政規模比において、財政調整基金残高は前年度から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44.44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％となり、これは当初</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百万円を取崩したが全額積戻し、さらに剰余金の積立てをおこなったことがおもな要因となっている。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実質収支額は前年度から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4.67</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％となり、実質単年度収支についても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0.31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％増の</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引き続き適正課税による税収の確保と事業見直し等による経費削減に努めていく。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千葉県一宮町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baseline="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健全化判断比率の算定が導入された平成</a:t>
          </a:r>
          <a:r>
            <a:rPr kumimoji="1" lang="en-US"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19</a:t>
          </a:r>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年決算以降、一般会計のほか全ての会計で黒字決算となっているため、連結実質赤字比率は生じていない。</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baseline="0">
              <a:solidFill>
                <a:schemeClr val="dk1"/>
              </a:solidFill>
              <a:effectLst/>
              <a:latin typeface="ＭＳ Ｐゴシック" panose="020B0600070205080204" pitchFamily="50" charset="-128"/>
              <a:ea typeface="ＭＳ Ｐゴシック" panose="020B0600070205080204" pitchFamily="50" charset="-128"/>
              <a:cs typeface="+mn-cs"/>
            </a:rPr>
            <a:t>　全ての会計において赤字決算とならないよう、引き続き適切な財政運営に努めていく。</a:t>
          </a:r>
          <a:endParaRPr lang="ja-JP" altLang="ja-JP" sz="11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x14ac:dyDescent="0.2">
      <c r="B2" s="164" t="s">
        <v>77</v>
      </c>
      <c r="C2" s="164"/>
      <c r="D2" s="165"/>
    </row>
    <row r="3" spans="1:119" ht="18.75" customHeight="1" thickBot="1" x14ac:dyDescent="0.2">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15">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5828485</v>
      </c>
      <c r="BO4" s="358"/>
      <c r="BP4" s="358"/>
      <c r="BQ4" s="358"/>
      <c r="BR4" s="358"/>
      <c r="BS4" s="358"/>
      <c r="BT4" s="358"/>
      <c r="BU4" s="359"/>
      <c r="BV4" s="357">
        <v>5484155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4.7</v>
      </c>
      <c r="CU4" s="364"/>
      <c r="CV4" s="364"/>
      <c r="CW4" s="364"/>
      <c r="CX4" s="364"/>
      <c r="CY4" s="364"/>
      <c r="CZ4" s="364"/>
      <c r="DA4" s="365"/>
      <c r="DB4" s="363">
        <v>4.4000000000000004</v>
      </c>
      <c r="DC4" s="364"/>
      <c r="DD4" s="364"/>
      <c r="DE4" s="364"/>
      <c r="DF4" s="364"/>
      <c r="DG4" s="364"/>
      <c r="DH4" s="364"/>
      <c r="DI4" s="365"/>
    </row>
    <row r="5" spans="1:119" ht="18.75" customHeight="1" x14ac:dyDescent="0.15">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5633632</v>
      </c>
      <c r="BO5" s="395"/>
      <c r="BP5" s="395"/>
      <c r="BQ5" s="395"/>
      <c r="BR5" s="395"/>
      <c r="BS5" s="395"/>
      <c r="BT5" s="395"/>
      <c r="BU5" s="396"/>
      <c r="BV5" s="394">
        <v>5322310</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85.7</v>
      </c>
      <c r="CU5" s="392"/>
      <c r="CV5" s="392"/>
      <c r="CW5" s="392"/>
      <c r="CX5" s="392"/>
      <c r="CY5" s="392"/>
      <c r="CZ5" s="392"/>
      <c r="DA5" s="393"/>
      <c r="DB5" s="391">
        <v>88</v>
      </c>
      <c r="DC5" s="392"/>
      <c r="DD5" s="392"/>
      <c r="DE5" s="392"/>
      <c r="DF5" s="392"/>
      <c r="DG5" s="392"/>
      <c r="DH5" s="392"/>
      <c r="DI5" s="393"/>
    </row>
    <row r="6" spans="1:119" ht="18.75" customHeight="1" x14ac:dyDescent="0.15">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194853</v>
      </c>
      <c r="BO6" s="395"/>
      <c r="BP6" s="395"/>
      <c r="BQ6" s="395"/>
      <c r="BR6" s="395"/>
      <c r="BS6" s="395"/>
      <c r="BT6" s="395"/>
      <c r="BU6" s="396"/>
      <c r="BV6" s="394">
        <v>161845</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86</v>
      </c>
      <c r="CU6" s="432"/>
      <c r="CV6" s="432"/>
      <c r="CW6" s="432"/>
      <c r="CX6" s="432"/>
      <c r="CY6" s="432"/>
      <c r="CZ6" s="432"/>
      <c r="DA6" s="433"/>
      <c r="DB6" s="431">
        <v>88.6</v>
      </c>
      <c r="DC6" s="432"/>
      <c r="DD6" s="432"/>
      <c r="DE6" s="432"/>
      <c r="DF6" s="432"/>
      <c r="DG6" s="432"/>
      <c r="DH6" s="432"/>
      <c r="DI6" s="433"/>
    </row>
    <row r="7" spans="1:119" ht="18.75" customHeight="1" x14ac:dyDescent="0.15">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32941</v>
      </c>
      <c r="BO7" s="395"/>
      <c r="BP7" s="395"/>
      <c r="BQ7" s="395"/>
      <c r="BR7" s="395"/>
      <c r="BS7" s="395"/>
      <c r="BT7" s="395"/>
      <c r="BU7" s="396"/>
      <c r="BV7" s="394">
        <v>14138</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3464750</v>
      </c>
      <c r="CU7" s="395"/>
      <c r="CV7" s="395"/>
      <c r="CW7" s="395"/>
      <c r="CX7" s="395"/>
      <c r="CY7" s="395"/>
      <c r="CZ7" s="395"/>
      <c r="DA7" s="396"/>
      <c r="DB7" s="394">
        <v>3358005</v>
      </c>
      <c r="DC7" s="395"/>
      <c r="DD7" s="395"/>
      <c r="DE7" s="395"/>
      <c r="DF7" s="395"/>
      <c r="DG7" s="395"/>
      <c r="DH7" s="395"/>
      <c r="DI7" s="396"/>
    </row>
    <row r="8" spans="1:119" ht="18.75" customHeight="1" thickBot="1" x14ac:dyDescent="0.2">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90</v>
      </c>
      <c r="AV8" s="427"/>
      <c r="AW8" s="427"/>
      <c r="AX8" s="427"/>
      <c r="AY8" s="428" t="s">
        <v>104</v>
      </c>
      <c r="AZ8" s="429"/>
      <c r="BA8" s="429"/>
      <c r="BB8" s="429"/>
      <c r="BC8" s="429"/>
      <c r="BD8" s="429"/>
      <c r="BE8" s="429"/>
      <c r="BF8" s="429"/>
      <c r="BG8" s="429"/>
      <c r="BH8" s="429"/>
      <c r="BI8" s="429"/>
      <c r="BJ8" s="429"/>
      <c r="BK8" s="429"/>
      <c r="BL8" s="429"/>
      <c r="BM8" s="430"/>
      <c r="BN8" s="394">
        <v>161912</v>
      </c>
      <c r="BO8" s="395"/>
      <c r="BP8" s="395"/>
      <c r="BQ8" s="395"/>
      <c r="BR8" s="395"/>
      <c r="BS8" s="395"/>
      <c r="BT8" s="395"/>
      <c r="BU8" s="396"/>
      <c r="BV8" s="394">
        <v>147707</v>
      </c>
      <c r="BW8" s="395"/>
      <c r="BX8" s="395"/>
      <c r="BY8" s="395"/>
      <c r="BZ8" s="395"/>
      <c r="CA8" s="395"/>
      <c r="CB8" s="395"/>
      <c r="CC8" s="396"/>
      <c r="CD8" s="397" t="s">
        <v>105</v>
      </c>
      <c r="CE8" s="398"/>
      <c r="CF8" s="398"/>
      <c r="CG8" s="398"/>
      <c r="CH8" s="398"/>
      <c r="CI8" s="398"/>
      <c r="CJ8" s="398"/>
      <c r="CK8" s="398"/>
      <c r="CL8" s="398"/>
      <c r="CM8" s="398"/>
      <c r="CN8" s="398"/>
      <c r="CO8" s="398"/>
      <c r="CP8" s="398"/>
      <c r="CQ8" s="398"/>
      <c r="CR8" s="398"/>
      <c r="CS8" s="399"/>
      <c r="CT8" s="434">
        <v>0.54</v>
      </c>
      <c r="CU8" s="435"/>
      <c r="CV8" s="435"/>
      <c r="CW8" s="435"/>
      <c r="CX8" s="435"/>
      <c r="CY8" s="435"/>
      <c r="CZ8" s="435"/>
      <c r="DA8" s="436"/>
      <c r="DB8" s="434">
        <v>0.53</v>
      </c>
      <c r="DC8" s="435"/>
      <c r="DD8" s="435"/>
      <c r="DE8" s="435"/>
      <c r="DF8" s="435"/>
      <c r="DG8" s="435"/>
      <c r="DH8" s="435"/>
      <c r="DI8" s="436"/>
    </row>
    <row r="9" spans="1:119" ht="18.75" customHeight="1" thickBot="1" x14ac:dyDescent="0.2">
      <c r="A9" s="163"/>
      <c r="B9" s="388" t="s">
        <v>106</v>
      </c>
      <c r="C9" s="389"/>
      <c r="D9" s="389"/>
      <c r="E9" s="389"/>
      <c r="F9" s="389"/>
      <c r="G9" s="389"/>
      <c r="H9" s="389"/>
      <c r="I9" s="389"/>
      <c r="J9" s="389"/>
      <c r="K9" s="437"/>
      <c r="L9" s="438" t="s">
        <v>107</v>
      </c>
      <c r="M9" s="439"/>
      <c r="N9" s="439"/>
      <c r="O9" s="439"/>
      <c r="P9" s="439"/>
      <c r="Q9" s="440"/>
      <c r="R9" s="441">
        <v>11897</v>
      </c>
      <c r="S9" s="442"/>
      <c r="T9" s="442"/>
      <c r="U9" s="442"/>
      <c r="V9" s="443"/>
      <c r="W9" s="351" t="s">
        <v>108</v>
      </c>
      <c r="X9" s="352"/>
      <c r="Y9" s="352"/>
      <c r="Z9" s="352"/>
      <c r="AA9" s="352"/>
      <c r="AB9" s="352"/>
      <c r="AC9" s="352"/>
      <c r="AD9" s="352"/>
      <c r="AE9" s="352"/>
      <c r="AF9" s="352"/>
      <c r="AG9" s="352"/>
      <c r="AH9" s="352"/>
      <c r="AI9" s="352"/>
      <c r="AJ9" s="352"/>
      <c r="AK9" s="352"/>
      <c r="AL9" s="353"/>
      <c r="AM9" s="423" t="s">
        <v>109</v>
      </c>
      <c r="AN9" s="424"/>
      <c r="AO9" s="424"/>
      <c r="AP9" s="424"/>
      <c r="AQ9" s="424"/>
      <c r="AR9" s="424"/>
      <c r="AS9" s="424"/>
      <c r="AT9" s="425"/>
      <c r="AU9" s="426" t="s">
        <v>90</v>
      </c>
      <c r="AV9" s="427"/>
      <c r="AW9" s="427"/>
      <c r="AX9" s="427"/>
      <c r="AY9" s="428" t="s">
        <v>110</v>
      </c>
      <c r="AZ9" s="429"/>
      <c r="BA9" s="429"/>
      <c r="BB9" s="429"/>
      <c r="BC9" s="429"/>
      <c r="BD9" s="429"/>
      <c r="BE9" s="429"/>
      <c r="BF9" s="429"/>
      <c r="BG9" s="429"/>
      <c r="BH9" s="429"/>
      <c r="BI9" s="429"/>
      <c r="BJ9" s="429"/>
      <c r="BK9" s="429"/>
      <c r="BL9" s="429"/>
      <c r="BM9" s="430"/>
      <c r="BN9" s="394">
        <v>14205</v>
      </c>
      <c r="BO9" s="395"/>
      <c r="BP9" s="395"/>
      <c r="BQ9" s="395"/>
      <c r="BR9" s="395"/>
      <c r="BS9" s="395"/>
      <c r="BT9" s="395"/>
      <c r="BU9" s="396"/>
      <c r="BV9" s="394">
        <v>17974</v>
      </c>
      <c r="BW9" s="395"/>
      <c r="BX9" s="395"/>
      <c r="BY9" s="395"/>
      <c r="BZ9" s="395"/>
      <c r="CA9" s="395"/>
      <c r="CB9" s="395"/>
      <c r="CC9" s="396"/>
      <c r="CD9" s="397" t="s">
        <v>111</v>
      </c>
      <c r="CE9" s="398"/>
      <c r="CF9" s="398"/>
      <c r="CG9" s="398"/>
      <c r="CH9" s="398"/>
      <c r="CI9" s="398"/>
      <c r="CJ9" s="398"/>
      <c r="CK9" s="398"/>
      <c r="CL9" s="398"/>
      <c r="CM9" s="398"/>
      <c r="CN9" s="398"/>
      <c r="CO9" s="398"/>
      <c r="CP9" s="398"/>
      <c r="CQ9" s="398"/>
      <c r="CR9" s="398"/>
      <c r="CS9" s="399"/>
      <c r="CT9" s="391">
        <v>7.6</v>
      </c>
      <c r="CU9" s="392"/>
      <c r="CV9" s="392"/>
      <c r="CW9" s="392"/>
      <c r="CX9" s="392"/>
      <c r="CY9" s="392"/>
      <c r="CZ9" s="392"/>
      <c r="DA9" s="393"/>
      <c r="DB9" s="391">
        <v>8.3000000000000007</v>
      </c>
      <c r="DC9" s="392"/>
      <c r="DD9" s="392"/>
      <c r="DE9" s="392"/>
      <c r="DF9" s="392"/>
      <c r="DG9" s="392"/>
      <c r="DH9" s="392"/>
      <c r="DI9" s="393"/>
    </row>
    <row r="10" spans="1:119" ht="18.75" customHeight="1" thickBot="1" x14ac:dyDescent="0.2">
      <c r="A10" s="163"/>
      <c r="B10" s="388"/>
      <c r="C10" s="389"/>
      <c r="D10" s="389"/>
      <c r="E10" s="389"/>
      <c r="F10" s="389"/>
      <c r="G10" s="389"/>
      <c r="H10" s="389"/>
      <c r="I10" s="389"/>
      <c r="J10" s="389"/>
      <c r="K10" s="437"/>
      <c r="L10" s="444" t="s">
        <v>112</v>
      </c>
      <c r="M10" s="424"/>
      <c r="N10" s="424"/>
      <c r="O10" s="424"/>
      <c r="P10" s="424"/>
      <c r="Q10" s="425"/>
      <c r="R10" s="445">
        <v>11767</v>
      </c>
      <c r="S10" s="446"/>
      <c r="T10" s="446"/>
      <c r="U10" s="446"/>
      <c r="V10" s="447"/>
      <c r="W10" s="382"/>
      <c r="X10" s="383"/>
      <c r="Y10" s="383"/>
      <c r="Z10" s="383"/>
      <c r="AA10" s="383"/>
      <c r="AB10" s="383"/>
      <c r="AC10" s="383"/>
      <c r="AD10" s="383"/>
      <c r="AE10" s="383"/>
      <c r="AF10" s="383"/>
      <c r="AG10" s="383"/>
      <c r="AH10" s="383"/>
      <c r="AI10" s="383"/>
      <c r="AJ10" s="383"/>
      <c r="AK10" s="383"/>
      <c r="AL10" s="386"/>
      <c r="AM10" s="423" t="s">
        <v>113</v>
      </c>
      <c r="AN10" s="424"/>
      <c r="AO10" s="424"/>
      <c r="AP10" s="424"/>
      <c r="AQ10" s="424"/>
      <c r="AR10" s="424"/>
      <c r="AS10" s="424"/>
      <c r="AT10" s="425"/>
      <c r="AU10" s="426" t="s">
        <v>90</v>
      </c>
      <c r="AV10" s="427"/>
      <c r="AW10" s="427"/>
      <c r="AX10" s="427"/>
      <c r="AY10" s="428" t="s">
        <v>114</v>
      </c>
      <c r="AZ10" s="429"/>
      <c r="BA10" s="429"/>
      <c r="BB10" s="429"/>
      <c r="BC10" s="429"/>
      <c r="BD10" s="429"/>
      <c r="BE10" s="429"/>
      <c r="BF10" s="429"/>
      <c r="BG10" s="429"/>
      <c r="BH10" s="429"/>
      <c r="BI10" s="429"/>
      <c r="BJ10" s="429"/>
      <c r="BK10" s="429"/>
      <c r="BL10" s="429"/>
      <c r="BM10" s="430"/>
      <c r="BN10" s="394">
        <v>91569</v>
      </c>
      <c r="BO10" s="395"/>
      <c r="BP10" s="395"/>
      <c r="BQ10" s="395"/>
      <c r="BR10" s="395"/>
      <c r="BS10" s="395"/>
      <c r="BT10" s="395"/>
      <c r="BU10" s="396"/>
      <c r="BV10" s="394">
        <v>74071</v>
      </c>
      <c r="BW10" s="395"/>
      <c r="BX10" s="395"/>
      <c r="BY10" s="395"/>
      <c r="BZ10" s="395"/>
      <c r="CA10" s="395"/>
      <c r="CB10" s="395"/>
      <c r="CC10" s="396"/>
      <c r="CD10" s="166" t="s">
        <v>115</v>
      </c>
      <c r="CE10" s="167"/>
      <c r="CF10" s="167"/>
      <c r="CG10" s="167"/>
      <c r="CH10" s="167"/>
      <c r="CI10" s="167"/>
      <c r="CJ10" s="167"/>
      <c r="CK10" s="167"/>
      <c r="CL10" s="167"/>
      <c r="CM10" s="167"/>
      <c r="CN10" s="167"/>
      <c r="CO10" s="167"/>
      <c r="CP10" s="167"/>
      <c r="CQ10" s="167"/>
      <c r="CR10" s="167"/>
      <c r="CS10" s="168"/>
      <c r="CT10" s="169"/>
      <c r="CU10" s="170"/>
      <c r="CV10" s="170"/>
      <c r="CW10" s="170"/>
      <c r="CX10" s="170"/>
      <c r="CY10" s="170"/>
      <c r="CZ10" s="170"/>
      <c r="DA10" s="171"/>
      <c r="DB10" s="169"/>
      <c r="DC10" s="170"/>
      <c r="DD10" s="170"/>
      <c r="DE10" s="170"/>
      <c r="DF10" s="170"/>
      <c r="DG10" s="170"/>
      <c r="DH10" s="170"/>
      <c r="DI10" s="171"/>
    </row>
    <row r="11" spans="1:119" ht="18.75" customHeight="1" thickBot="1" x14ac:dyDescent="0.2">
      <c r="A11" s="163"/>
      <c r="B11" s="388"/>
      <c r="C11" s="389"/>
      <c r="D11" s="389"/>
      <c r="E11" s="389"/>
      <c r="F11" s="389"/>
      <c r="G11" s="389"/>
      <c r="H11" s="389"/>
      <c r="I11" s="389"/>
      <c r="J11" s="389"/>
      <c r="K11" s="437"/>
      <c r="L11" s="448" t="s">
        <v>116</v>
      </c>
      <c r="M11" s="449"/>
      <c r="N11" s="449"/>
      <c r="O11" s="449"/>
      <c r="P11" s="449"/>
      <c r="Q11" s="450"/>
      <c r="R11" s="451" t="s">
        <v>117</v>
      </c>
      <c r="S11" s="452"/>
      <c r="T11" s="452"/>
      <c r="U11" s="452"/>
      <c r="V11" s="453"/>
      <c r="W11" s="382"/>
      <c r="X11" s="383"/>
      <c r="Y11" s="383"/>
      <c r="Z11" s="383"/>
      <c r="AA11" s="383"/>
      <c r="AB11" s="383"/>
      <c r="AC11" s="383"/>
      <c r="AD11" s="383"/>
      <c r="AE11" s="383"/>
      <c r="AF11" s="383"/>
      <c r="AG11" s="383"/>
      <c r="AH11" s="383"/>
      <c r="AI11" s="383"/>
      <c r="AJ11" s="383"/>
      <c r="AK11" s="383"/>
      <c r="AL11" s="386"/>
      <c r="AM11" s="423" t="s">
        <v>118</v>
      </c>
      <c r="AN11" s="424"/>
      <c r="AO11" s="424"/>
      <c r="AP11" s="424"/>
      <c r="AQ11" s="424"/>
      <c r="AR11" s="424"/>
      <c r="AS11" s="424"/>
      <c r="AT11" s="425"/>
      <c r="AU11" s="426" t="s">
        <v>90</v>
      </c>
      <c r="AV11" s="427"/>
      <c r="AW11" s="427"/>
      <c r="AX11" s="427"/>
      <c r="AY11" s="428" t="s">
        <v>119</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120</v>
      </c>
      <c r="CE11" s="398"/>
      <c r="CF11" s="398"/>
      <c r="CG11" s="398"/>
      <c r="CH11" s="398"/>
      <c r="CI11" s="398"/>
      <c r="CJ11" s="398"/>
      <c r="CK11" s="398"/>
      <c r="CL11" s="398"/>
      <c r="CM11" s="398"/>
      <c r="CN11" s="398"/>
      <c r="CO11" s="398"/>
      <c r="CP11" s="398"/>
      <c r="CQ11" s="398"/>
      <c r="CR11" s="398"/>
      <c r="CS11" s="399"/>
      <c r="CT11" s="434" t="s">
        <v>121</v>
      </c>
      <c r="CU11" s="435"/>
      <c r="CV11" s="435"/>
      <c r="CW11" s="435"/>
      <c r="CX11" s="435"/>
      <c r="CY11" s="435"/>
      <c r="CZ11" s="435"/>
      <c r="DA11" s="436"/>
      <c r="DB11" s="434" t="s">
        <v>121</v>
      </c>
      <c r="DC11" s="435"/>
      <c r="DD11" s="435"/>
      <c r="DE11" s="435"/>
      <c r="DF11" s="435"/>
      <c r="DG11" s="435"/>
      <c r="DH11" s="435"/>
      <c r="DI11" s="436"/>
    </row>
    <row r="12" spans="1:119" ht="18.75" customHeight="1" x14ac:dyDescent="0.15">
      <c r="A12" s="163"/>
      <c r="B12" s="454" t="s">
        <v>122</v>
      </c>
      <c r="C12" s="455"/>
      <c r="D12" s="455"/>
      <c r="E12" s="455"/>
      <c r="F12" s="455"/>
      <c r="G12" s="455"/>
      <c r="H12" s="455"/>
      <c r="I12" s="455"/>
      <c r="J12" s="455"/>
      <c r="K12" s="456"/>
      <c r="L12" s="463" t="s">
        <v>123</v>
      </c>
      <c r="M12" s="464"/>
      <c r="N12" s="464"/>
      <c r="O12" s="464"/>
      <c r="P12" s="464"/>
      <c r="Q12" s="465"/>
      <c r="R12" s="466">
        <v>12294</v>
      </c>
      <c r="S12" s="467"/>
      <c r="T12" s="467"/>
      <c r="U12" s="467"/>
      <c r="V12" s="468"/>
      <c r="W12" s="469" t="s">
        <v>1</v>
      </c>
      <c r="X12" s="427"/>
      <c r="Y12" s="427"/>
      <c r="Z12" s="427"/>
      <c r="AA12" s="427"/>
      <c r="AB12" s="470"/>
      <c r="AC12" s="471" t="s">
        <v>124</v>
      </c>
      <c r="AD12" s="472"/>
      <c r="AE12" s="472"/>
      <c r="AF12" s="472"/>
      <c r="AG12" s="473"/>
      <c r="AH12" s="471" t="s">
        <v>125</v>
      </c>
      <c r="AI12" s="472"/>
      <c r="AJ12" s="472"/>
      <c r="AK12" s="472"/>
      <c r="AL12" s="474"/>
      <c r="AM12" s="423" t="s">
        <v>126</v>
      </c>
      <c r="AN12" s="424"/>
      <c r="AO12" s="424"/>
      <c r="AP12" s="424"/>
      <c r="AQ12" s="424"/>
      <c r="AR12" s="424"/>
      <c r="AS12" s="424"/>
      <c r="AT12" s="425"/>
      <c r="AU12" s="426" t="s">
        <v>90</v>
      </c>
      <c r="AV12" s="427"/>
      <c r="AW12" s="427"/>
      <c r="AX12" s="427"/>
      <c r="AY12" s="428" t="s">
        <v>127</v>
      </c>
      <c r="AZ12" s="429"/>
      <c r="BA12" s="429"/>
      <c r="BB12" s="429"/>
      <c r="BC12" s="429"/>
      <c r="BD12" s="429"/>
      <c r="BE12" s="429"/>
      <c r="BF12" s="429"/>
      <c r="BG12" s="429"/>
      <c r="BH12" s="429"/>
      <c r="BI12" s="429"/>
      <c r="BJ12" s="429"/>
      <c r="BK12" s="429"/>
      <c r="BL12" s="429"/>
      <c r="BM12" s="430"/>
      <c r="BN12" s="394">
        <v>0</v>
      </c>
      <c r="BO12" s="395"/>
      <c r="BP12" s="395"/>
      <c r="BQ12" s="395"/>
      <c r="BR12" s="395"/>
      <c r="BS12" s="395"/>
      <c r="BT12" s="395"/>
      <c r="BU12" s="396"/>
      <c r="BV12" s="394">
        <v>0</v>
      </c>
      <c r="BW12" s="395"/>
      <c r="BX12" s="395"/>
      <c r="BY12" s="395"/>
      <c r="BZ12" s="395"/>
      <c r="CA12" s="395"/>
      <c r="CB12" s="395"/>
      <c r="CC12" s="396"/>
      <c r="CD12" s="397" t="s">
        <v>128</v>
      </c>
      <c r="CE12" s="398"/>
      <c r="CF12" s="398"/>
      <c r="CG12" s="398"/>
      <c r="CH12" s="398"/>
      <c r="CI12" s="398"/>
      <c r="CJ12" s="398"/>
      <c r="CK12" s="398"/>
      <c r="CL12" s="398"/>
      <c r="CM12" s="398"/>
      <c r="CN12" s="398"/>
      <c r="CO12" s="398"/>
      <c r="CP12" s="398"/>
      <c r="CQ12" s="398"/>
      <c r="CR12" s="398"/>
      <c r="CS12" s="399"/>
      <c r="CT12" s="434" t="s">
        <v>121</v>
      </c>
      <c r="CU12" s="435"/>
      <c r="CV12" s="435"/>
      <c r="CW12" s="435"/>
      <c r="CX12" s="435"/>
      <c r="CY12" s="435"/>
      <c r="CZ12" s="435"/>
      <c r="DA12" s="436"/>
      <c r="DB12" s="434" t="s">
        <v>121</v>
      </c>
      <c r="DC12" s="435"/>
      <c r="DD12" s="435"/>
      <c r="DE12" s="435"/>
      <c r="DF12" s="435"/>
      <c r="DG12" s="435"/>
      <c r="DH12" s="435"/>
      <c r="DI12" s="436"/>
    </row>
    <row r="13" spans="1:119" ht="18.75" customHeight="1" x14ac:dyDescent="0.15">
      <c r="A13" s="163"/>
      <c r="B13" s="457"/>
      <c r="C13" s="458"/>
      <c r="D13" s="458"/>
      <c r="E13" s="458"/>
      <c r="F13" s="458"/>
      <c r="G13" s="458"/>
      <c r="H13" s="458"/>
      <c r="I13" s="458"/>
      <c r="J13" s="458"/>
      <c r="K13" s="459"/>
      <c r="L13" s="172"/>
      <c r="M13" s="485" t="s">
        <v>129</v>
      </c>
      <c r="N13" s="486"/>
      <c r="O13" s="486"/>
      <c r="P13" s="486"/>
      <c r="Q13" s="487"/>
      <c r="R13" s="478">
        <v>12063</v>
      </c>
      <c r="S13" s="479"/>
      <c r="T13" s="479"/>
      <c r="U13" s="479"/>
      <c r="V13" s="480"/>
      <c r="W13" s="410" t="s">
        <v>130</v>
      </c>
      <c r="X13" s="411"/>
      <c r="Y13" s="411"/>
      <c r="Z13" s="411"/>
      <c r="AA13" s="411"/>
      <c r="AB13" s="401"/>
      <c r="AC13" s="445">
        <v>405</v>
      </c>
      <c r="AD13" s="446"/>
      <c r="AE13" s="446"/>
      <c r="AF13" s="446"/>
      <c r="AG13" s="488"/>
      <c r="AH13" s="445">
        <v>549</v>
      </c>
      <c r="AI13" s="446"/>
      <c r="AJ13" s="446"/>
      <c r="AK13" s="446"/>
      <c r="AL13" s="447"/>
      <c r="AM13" s="423" t="s">
        <v>131</v>
      </c>
      <c r="AN13" s="424"/>
      <c r="AO13" s="424"/>
      <c r="AP13" s="424"/>
      <c r="AQ13" s="424"/>
      <c r="AR13" s="424"/>
      <c r="AS13" s="424"/>
      <c r="AT13" s="425"/>
      <c r="AU13" s="426" t="s">
        <v>132</v>
      </c>
      <c r="AV13" s="427"/>
      <c r="AW13" s="427"/>
      <c r="AX13" s="427"/>
      <c r="AY13" s="428" t="s">
        <v>133</v>
      </c>
      <c r="AZ13" s="429"/>
      <c r="BA13" s="429"/>
      <c r="BB13" s="429"/>
      <c r="BC13" s="429"/>
      <c r="BD13" s="429"/>
      <c r="BE13" s="429"/>
      <c r="BF13" s="429"/>
      <c r="BG13" s="429"/>
      <c r="BH13" s="429"/>
      <c r="BI13" s="429"/>
      <c r="BJ13" s="429"/>
      <c r="BK13" s="429"/>
      <c r="BL13" s="429"/>
      <c r="BM13" s="430"/>
      <c r="BN13" s="394">
        <v>105774</v>
      </c>
      <c r="BO13" s="395"/>
      <c r="BP13" s="395"/>
      <c r="BQ13" s="395"/>
      <c r="BR13" s="395"/>
      <c r="BS13" s="395"/>
      <c r="BT13" s="395"/>
      <c r="BU13" s="396"/>
      <c r="BV13" s="394">
        <v>92045</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4.4000000000000004</v>
      </c>
      <c r="CU13" s="392"/>
      <c r="CV13" s="392"/>
      <c r="CW13" s="392"/>
      <c r="CX13" s="392"/>
      <c r="CY13" s="392"/>
      <c r="CZ13" s="392"/>
      <c r="DA13" s="393"/>
      <c r="DB13" s="391">
        <v>4.4000000000000004</v>
      </c>
      <c r="DC13" s="392"/>
      <c r="DD13" s="392"/>
      <c r="DE13" s="392"/>
      <c r="DF13" s="392"/>
      <c r="DG13" s="392"/>
      <c r="DH13" s="392"/>
      <c r="DI13" s="393"/>
    </row>
    <row r="14" spans="1:119" ht="18.75" customHeight="1" thickBot="1" x14ac:dyDescent="0.2">
      <c r="A14" s="163"/>
      <c r="B14" s="457"/>
      <c r="C14" s="458"/>
      <c r="D14" s="458"/>
      <c r="E14" s="458"/>
      <c r="F14" s="458"/>
      <c r="G14" s="458"/>
      <c r="H14" s="458"/>
      <c r="I14" s="458"/>
      <c r="J14" s="458"/>
      <c r="K14" s="459"/>
      <c r="L14" s="475" t="s">
        <v>135</v>
      </c>
      <c r="M14" s="476"/>
      <c r="N14" s="476"/>
      <c r="O14" s="476"/>
      <c r="P14" s="476"/>
      <c r="Q14" s="477"/>
      <c r="R14" s="478">
        <v>12284</v>
      </c>
      <c r="S14" s="479"/>
      <c r="T14" s="479"/>
      <c r="U14" s="479"/>
      <c r="V14" s="480"/>
      <c r="W14" s="384"/>
      <c r="X14" s="385"/>
      <c r="Y14" s="385"/>
      <c r="Z14" s="385"/>
      <c r="AA14" s="385"/>
      <c r="AB14" s="374"/>
      <c r="AC14" s="481">
        <v>7.6</v>
      </c>
      <c r="AD14" s="482"/>
      <c r="AE14" s="482"/>
      <c r="AF14" s="482"/>
      <c r="AG14" s="483"/>
      <c r="AH14" s="481">
        <v>9.9</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121</v>
      </c>
      <c r="CU14" s="493"/>
      <c r="CV14" s="493"/>
      <c r="CW14" s="493"/>
      <c r="CX14" s="493"/>
      <c r="CY14" s="493"/>
      <c r="CZ14" s="493"/>
      <c r="DA14" s="494"/>
      <c r="DB14" s="492" t="s">
        <v>121</v>
      </c>
      <c r="DC14" s="493"/>
      <c r="DD14" s="493"/>
      <c r="DE14" s="493"/>
      <c r="DF14" s="493"/>
      <c r="DG14" s="493"/>
      <c r="DH14" s="493"/>
      <c r="DI14" s="494"/>
    </row>
    <row r="15" spans="1:119" ht="18.75" customHeight="1" x14ac:dyDescent="0.15">
      <c r="A15" s="163"/>
      <c r="B15" s="457"/>
      <c r="C15" s="458"/>
      <c r="D15" s="458"/>
      <c r="E15" s="458"/>
      <c r="F15" s="458"/>
      <c r="G15" s="458"/>
      <c r="H15" s="458"/>
      <c r="I15" s="458"/>
      <c r="J15" s="458"/>
      <c r="K15" s="459"/>
      <c r="L15" s="172"/>
      <c r="M15" s="485" t="s">
        <v>129</v>
      </c>
      <c r="N15" s="486"/>
      <c r="O15" s="486"/>
      <c r="P15" s="486"/>
      <c r="Q15" s="487"/>
      <c r="R15" s="478">
        <v>12110</v>
      </c>
      <c r="S15" s="479"/>
      <c r="T15" s="479"/>
      <c r="U15" s="479"/>
      <c r="V15" s="480"/>
      <c r="W15" s="410" t="s">
        <v>137</v>
      </c>
      <c r="X15" s="411"/>
      <c r="Y15" s="411"/>
      <c r="Z15" s="411"/>
      <c r="AA15" s="411"/>
      <c r="AB15" s="401"/>
      <c r="AC15" s="445">
        <v>980</v>
      </c>
      <c r="AD15" s="446"/>
      <c r="AE15" s="446"/>
      <c r="AF15" s="446"/>
      <c r="AG15" s="488"/>
      <c r="AH15" s="445">
        <v>1053</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1624778</v>
      </c>
      <c r="BO15" s="358"/>
      <c r="BP15" s="358"/>
      <c r="BQ15" s="358"/>
      <c r="BR15" s="358"/>
      <c r="BS15" s="358"/>
      <c r="BT15" s="358"/>
      <c r="BU15" s="359"/>
      <c r="BV15" s="357">
        <v>1567101</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3"/>
      <c r="CU15" s="174"/>
      <c r="CV15" s="174"/>
      <c r="CW15" s="174"/>
      <c r="CX15" s="174"/>
      <c r="CY15" s="174"/>
      <c r="CZ15" s="174"/>
      <c r="DA15" s="175"/>
      <c r="DB15" s="173"/>
      <c r="DC15" s="174"/>
      <c r="DD15" s="174"/>
      <c r="DE15" s="174"/>
      <c r="DF15" s="174"/>
      <c r="DG15" s="174"/>
      <c r="DH15" s="174"/>
      <c r="DI15" s="175"/>
    </row>
    <row r="16" spans="1:119" ht="18.75" customHeight="1" x14ac:dyDescent="0.15">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18.5</v>
      </c>
      <c r="AD16" s="482"/>
      <c r="AE16" s="482"/>
      <c r="AF16" s="482"/>
      <c r="AG16" s="483"/>
      <c r="AH16" s="481">
        <v>19</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3018278</v>
      </c>
      <c r="BO16" s="395"/>
      <c r="BP16" s="395"/>
      <c r="BQ16" s="395"/>
      <c r="BR16" s="395"/>
      <c r="BS16" s="395"/>
      <c r="BT16" s="395"/>
      <c r="BU16" s="396"/>
      <c r="BV16" s="394">
        <v>2917266</v>
      </c>
      <c r="BW16" s="395"/>
      <c r="BX16" s="395"/>
      <c r="BY16" s="395"/>
      <c r="BZ16" s="395"/>
      <c r="CA16" s="395"/>
      <c r="CB16" s="395"/>
      <c r="CC16" s="396"/>
      <c r="CD16" s="176"/>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
      <c r="A17" s="163"/>
      <c r="B17" s="460"/>
      <c r="C17" s="461"/>
      <c r="D17" s="461"/>
      <c r="E17" s="461"/>
      <c r="F17" s="461"/>
      <c r="G17" s="461"/>
      <c r="H17" s="461"/>
      <c r="I17" s="461"/>
      <c r="J17" s="461"/>
      <c r="K17" s="462"/>
      <c r="L17" s="177"/>
      <c r="M17" s="505" t="s">
        <v>143</v>
      </c>
      <c r="N17" s="506"/>
      <c r="O17" s="506"/>
      <c r="P17" s="506"/>
      <c r="Q17" s="507"/>
      <c r="R17" s="500" t="s">
        <v>144</v>
      </c>
      <c r="S17" s="501"/>
      <c r="T17" s="501"/>
      <c r="U17" s="501"/>
      <c r="V17" s="502"/>
      <c r="W17" s="410" t="s">
        <v>145</v>
      </c>
      <c r="X17" s="411"/>
      <c r="Y17" s="411"/>
      <c r="Z17" s="411"/>
      <c r="AA17" s="411"/>
      <c r="AB17" s="401"/>
      <c r="AC17" s="445">
        <v>3910</v>
      </c>
      <c r="AD17" s="446"/>
      <c r="AE17" s="446"/>
      <c r="AF17" s="446"/>
      <c r="AG17" s="488"/>
      <c r="AH17" s="445">
        <v>3929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2059307</v>
      </c>
      <c r="BO17" s="395"/>
      <c r="BP17" s="395"/>
      <c r="BQ17" s="395"/>
      <c r="BR17" s="395"/>
      <c r="BS17" s="395"/>
      <c r="BT17" s="395"/>
      <c r="BU17" s="396"/>
      <c r="BV17" s="394">
        <v>1981990</v>
      </c>
      <c r="BW17" s="395"/>
      <c r="BX17" s="395"/>
      <c r="BY17" s="395"/>
      <c r="BZ17" s="395"/>
      <c r="CA17" s="395"/>
      <c r="CB17" s="395"/>
      <c r="CC17" s="396"/>
      <c r="CD17" s="176"/>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
      <c r="A18" s="163"/>
      <c r="B18" s="516" t="s">
        <v>147</v>
      </c>
      <c r="C18" s="437"/>
      <c r="D18" s="437"/>
      <c r="E18" s="517"/>
      <c r="F18" s="517"/>
      <c r="G18" s="517"/>
      <c r="H18" s="517"/>
      <c r="I18" s="517"/>
      <c r="J18" s="517"/>
      <c r="K18" s="517"/>
      <c r="L18" s="518">
        <v>22.97</v>
      </c>
      <c r="M18" s="518"/>
      <c r="N18" s="518"/>
      <c r="O18" s="518"/>
      <c r="P18" s="518"/>
      <c r="Q18" s="518"/>
      <c r="R18" s="519"/>
      <c r="S18" s="519"/>
      <c r="T18" s="519"/>
      <c r="U18" s="519"/>
      <c r="V18" s="520"/>
      <c r="W18" s="412"/>
      <c r="X18" s="413"/>
      <c r="Y18" s="413"/>
      <c r="Z18" s="413"/>
      <c r="AA18" s="413"/>
      <c r="AB18" s="404"/>
      <c r="AC18" s="521">
        <v>73.8</v>
      </c>
      <c r="AD18" s="522"/>
      <c r="AE18" s="522"/>
      <c r="AF18" s="522"/>
      <c r="AG18" s="523"/>
      <c r="AH18" s="521">
        <v>71</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3098778</v>
      </c>
      <c r="BO18" s="395"/>
      <c r="BP18" s="395"/>
      <c r="BQ18" s="395"/>
      <c r="BR18" s="395"/>
      <c r="BS18" s="395"/>
      <c r="BT18" s="395"/>
      <c r="BU18" s="396"/>
      <c r="BV18" s="394">
        <v>3039323</v>
      </c>
      <c r="BW18" s="395"/>
      <c r="BX18" s="395"/>
      <c r="BY18" s="395"/>
      <c r="BZ18" s="395"/>
      <c r="CA18" s="395"/>
      <c r="CB18" s="395"/>
      <c r="CC18" s="396"/>
      <c r="CD18" s="176"/>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
      <c r="A19" s="163"/>
      <c r="B19" s="516" t="s">
        <v>149</v>
      </c>
      <c r="C19" s="437"/>
      <c r="D19" s="437"/>
      <c r="E19" s="517"/>
      <c r="F19" s="517"/>
      <c r="G19" s="517"/>
      <c r="H19" s="517"/>
      <c r="I19" s="517"/>
      <c r="J19" s="517"/>
      <c r="K19" s="517"/>
      <c r="L19" s="525">
        <v>518</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4067200</v>
      </c>
      <c r="BO19" s="395"/>
      <c r="BP19" s="395"/>
      <c r="BQ19" s="395"/>
      <c r="BR19" s="395"/>
      <c r="BS19" s="395"/>
      <c r="BT19" s="395"/>
      <c r="BU19" s="396"/>
      <c r="BV19" s="394">
        <v>3929288</v>
      </c>
      <c r="BW19" s="395"/>
      <c r="BX19" s="395"/>
      <c r="BY19" s="395"/>
      <c r="BZ19" s="395"/>
      <c r="CA19" s="395"/>
      <c r="CB19" s="395"/>
      <c r="CC19" s="396"/>
      <c r="CD19" s="176"/>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
      <c r="A20" s="163"/>
      <c r="B20" s="516" t="s">
        <v>151</v>
      </c>
      <c r="C20" s="437"/>
      <c r="D20" s="437"/>
      <c r="E20" s="517"/>
      <c r="F20" s="517"/>
      <c r="G20" s="517"/>
      <c r="H20" s="517"/>
      <c r="I20" s="517"/>
      <c r="J20" s="517"/>
      <c r="K20" s="517"/>
      <c r="L20" s="525">
        <v>4984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6"/>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6"/>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15">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3138899</v>
      </c>
      <c r="BO22" s="358"/>
      <c r="BP22" s="358"/>
      <c r="BQ22" s="358"/>
      <c r="BR22" s="358"/>
      <c r="BS22" s="358"/>
      <c r="BT22" s="358"/>
      <c r="BU22" s="359"/>
      <c r="BV22" s="357">
        <v>3205585</v>
      </c>
      <c r="BW22" s="358"/>
      <c r="BX22" s="358"/>
      <c r="BY22" s="358"/>
      <c r="BZ22" s="358"/>
      <c r="CA22" s="358"/>
      <c r="CB22" s="358"/>
      <c r="CC22" s="359"/>
      <c r="CD22" s="176"/>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15">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3048003</v>
      </c>
      <c r="BO23" s="395"/>
      <c r="BP23" s="395"/>
      <c r="BQ23" s="395"/>
      <c r="BR23" s="395"/>
      <c r="BS23" s="395"/>
      <c r="BT23" s="395"/>
      <c r="BU23" s="396"/>
      <c r="BV23" s="394">
        <v>3087903</v>
      </c>
      <c r="BW23" s="395"/>
      <c r="BX23" s="395"/>
      <c r="BY23" s="395"/>
      <c r="BZ23" s="395"/>
      <c r="CA23" s="395"/>
      <c r="CB23" s="395"/>
      <c r="CC23" s="396"/>
      <c r="CD23" s="176"/>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
      <c r="A24" s="163"/>
      <c r="B24" s="565"/>
      <c r="C24" s="541"/>
      <c r="D24" s="542"/>
      <c r="E24" s="444" t="s">
        <v>161</v>
      </c>
      <c r="F24" s="424"/>
      <c r="G24" s="424"/>
      <c r="H24" s="424"/>
      <c r="I24" s="424"/>
      <c r="J24" s="424"/>
      <c r="K24" s="425"/>
      <c r="L24" s="445">
        <v>1</v>
      </c>
      <c r="M24" s="446"/>
      <c r="N24" s="446"/>
      <c r="O24" s="446"/>
      <c r="P24" s="488"/>
      <c r="Q24" s="445">
        <v>7880</v>
      </c>
      <c r="R24" s="446"/>
      <c r="S24" s="446"/>
      <c r="T24" s="446"/>
      <c r="U24" s="446"/>
      <c r="V24" s="488"/>
      <c r="W24" s="540"/>
      <c r="X24" s="541"/>
      <c r="Y24" s="542"/>
      <c r="Z24" s="444" t="s">
        <v>162</v>
      </c>
      <c r="AA24" s="424"/>
      <c r="AB24" s="424"/>
      <c r="AC24" s="424"/>
      <c r="AD24" s="424"/>
      <c r="AE24" s="424"/>
      <c r="AF24" s="424"/>
      <c r="AG24" s="425"/>
      <c r="AH24" s="445">
        <v>119</v>
      </c>
      <c r="AI24" s="446"/>
      <c r="AJ24" s="446"/>
      <c r="AK24" s="446"/>
      <c r="AL24" s="488"/>
      <c r="AM24" s="445">
        <v>377944</v>
      </c>
      <c r="AN24" s="446"/>
      <c r="AO24" s="446"/>
      <c r="AP24" s="446"/>
      <c r="AQ24" s="446"/>
      <c r="AR24" s="488"/>
      <c r="AS24" s="445">
        <v>3176</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1489497</v>
      </c>
      <c r="BO24" s="395"/>
      <c r="BP24" s="395"/>
      <c r="BQ24" s="395"/>
      <c r="BR24" s="395"/>
      <c r="BS24" s="395"/>
      <c r="BT24" s="395"/>
      <c r="BU24" s="396"/>
      <c r="BV24" s="394">
        <v>1392046</v>
      </c>
      <c r="BW24" s="395"/>
      <c r="BX24" s="395"/>
      <c r="BY24" s="395"/>
      <c r="BZ24" s="395"/>
      <c r="CA24" s="395"/>
      <c r="CB24" s="395"/>
      <c r="CC24" s="396"/>
      <c r="CD24" s="176"/>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15">
      <c r="A25" s="163"/>
      <c r="B25" s="565"/>
      <c r="C25" s="541"/>
      <c r="D25" s="542"/>
      <c r="E25" s="444" t="s">
        <v>164</v>
      </c>
      <c r="F25" s="424"/>
      <c r="G25" s="424"/>
      <c r="H25" s="424"/>
      <c r="I25" s="424"/>
      <c r="J25" s="424"/>
      <c r="K25" s="425"/>
      <c r="L25" s="445">
        <v>1</v>
      </c>
      <c r="M25" s="446"/>
      <c r="N25" s="446"/>
      <c r="O25" s="446"/>
      <c r="P25" s="488"/>
      <c r="Q25" s="445">
        <v>6390</v>
      </c>
      <c r="R25" s="446"/>
      <c r="S25" s="446"/>
      <c r="T25" s="446"/>
      <c r="U25" s="446"/>
      <c r="V25" s="488"/>
      <c r="W25" s="540"/>
      <c r="X25" s="541"/>
      <c r="Y25" s="542"/>
      <c r="Z25" s="444" t="s">
        <v>165</v>
      </c>
      <c r="AA25" s="424"/>
      <c r="AB25" s="424"/>
      <c r="AC25" s="424"/>
      <c r="AD25" s="424"/>
      <c r="AE25" s="424"/>
      <c r="AF25" s="424"/>
      <c r="AG25" s="425"/>
      <c r="AH25" s="445" t="s">
        <v>121</v>
      </c>
      <c r="AI25" s="446"/>
      <c r="AJ25" s="446"/>
      <c r="AK25" s="446"/>
      <c r="AL25" s="488"/>
      <c r="AM25" s="445" t="s">
        <v>121</v>
      </c>
      <c r="AN25" s="446"/>
      <c r="AO25" s="446"/>
      <c r="AP25" s="446"/>
      <c r="AQ25" s="446"/>
      <c r="AR25" s="488"/>
      <c r="AS25" s="445" t="s">
        <v>121</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746720</v>
      </c>
      <c r="BO25" s="358"/>
      <c r="BP25" s="358"/>
      <c r="BQ25" s="358"/>
      <c r="BR25" s="358"/>
      <c r="BS25" s="358"/>
      <c r="BT25" s="358"/>
      <c r="BU25" s="359"/>
      <c r="BV25" s="357">
        <v>88646</v>
      </c>
      <c r="BW25" s="358"/>
      <c r="BX25" s="358"/>
      <c r="BY25" s="358"/>
      <c r="BZ25" s="358"/>
      <c r="CA25" s="358"/>
      <c r="CB25" s="358"/>
      <c r="CC25" s="359"/>
      <c r="CD25" s="176"/>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15">
      <c r="A26" s="163"/>
      <c r="B26" s="565"/>
      <c r="C26" s="541"/>
      <c r="D26" s="542"/>
      <c r="E26" s="444" t="s">
        <v>167</v>
      </c>
      <c r="F26" s="424"/>
      <c r="G26" s="424"/>
      <c r="H26" s="424"/>
      <c r="I26" s="424"/>
      <c r="J26" s="424"/>
      <c r="K26" s="425"/>
      <c r="L26" s="445">
        <v>1</v>
      </c>
      <c r="M26" s="446"/>
      <c r="N26" s="446"/>
      <c r="O26" s="446"/>
      <c r="P26" s="488"/>
      <c r="Q26" s="445">
        <v>5770</v>
      </c>
      <c r="R26" s="446"/>
      <c r="S26" s="446"/>
      <c r="T26" s="446"/>
      <c r="U26" s="446"/>
      <c r="V26" s="488"/>
      <c r="W26" s="540"/>
      <c r="X26" s="541"/>
      <c r="Y26" s="542"/>
      <c r="Z26" s="444" t="s">
        <v>168</v>
      </c>
      <c r="AA26" s="546"/>
      <c r="AB26" s="546"/>
      <c r="AC26" s="546"/>
      <c r="AD26" s="546"/>
      <c r="AE26" s="546"/>
      <c r="AF26" s="546"/>
      <c r="AG26" s="547"/>
      <c r="AH26" s="445">
        <v>5</v>
      </c>
      <c r="AI26" s="446"/>
      <c r="AJ26" s="446"/>
      <c r="AK26" s="446"/>
      <c r="AL26" s="488"/>
      <c r="AM26" s="445">
        <v>12285</v>
      </c>
      <c r="AN26" s="446"/>
      <c r="AO26" s="446"/>
      <c r="AP26" s="446"/>
      <c r="AQ26" s="446"/>
      <c r="AR26" s="488"/>
      <c r="AS26" s="445">
        <v>2457</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121</v>
      </c>
      <c r="BO26" s="395"/>
      <c r="BP26" s="395"/>
      <c r="BQ26" s="395"/>
      <c r="BR26" s="395"/>
      <c r="BS26" s="395"/>
      <c r="BT26" s="395"/>
      <c r="BU26" s="396"/>
      <c r="BV26" s="394" t="s">
        <v>121</v>
      </c>
      <c r="BW26" s="395"/>
      <c r="BX26" s="395"/>
      <c r="BY26" s="395"/>
      <c r="BZ26" s="395"/>
      <c r="CA26" s="395"/>
      <c r="CB26" s="395"/>
      <c r="CC26" s="396"/>
      <c r="CD26" s="176"/>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
      <c r="A27" s="163"/>
      <c r="B27" s="565"/>
      <c r="C27" s="541"/>
      <c r="D27" s="542"/>
      <c r="E27" s="444" t="s">
        <v>170</v>
      </c>
      <c r="F27" s="424"/>
      <c r="G27" s="424"/>
      <c r="H27" s="424"/>
      <c r="I27" s="424"/>
      <c r="J27" s="424"/>
      <c r="K27" s="425"/>
      <c r="L27" s="445">
        <v>1</v>
      </c>
      <c r="M27" s="446"/>
      <c r="N27" s="446"/>
      <c r="O27" s="446"/>
      <c r="P27" s="488"/>
      <c r="Q27" s="445">
        <v>2840</v>
      </c>
      <c r="R27" s="446"/>
      <c r="S27" s="446"/>
      <c r="T27" s="446"/>
      <c r="U27" s="446"/>
      <c r="V27" s="488"/>
      <c r="W27" s="540"/>
      <c r="X27" s="541"/>
      <c r="Y27" s="542"/>
      <c r="Z27" s="444" t="s">
        <v>171</v>
      </c>
      <c r="AA27" s="424"/>
      <c r="AB27" s="424"/>
      <c r="AC27" s="424"/>
      <c r="AD27" s="424"/>
      <c r="AE27" s="424"/>
      <c r="AF27" s="424"/>
      <c r="AG27" s="425"/>
      <c r="AH27" s="445" t="s">
        <v>121</v>
      </c>
      <c r="AI27" s="446"/>
      <c r="AJ27" s="446"/>
      <c r="AK27" s="446"/>
      <c r="AL27" s="488"/>
      <c r="AM27" s="445" t="s">
        <v>121</v>
      </c>
      <c r="AN27" s="446"/>
      <c r="AO27" s="446"/>
      <c r="AP27" s="446"/>
      <c r="AQ27" s="446"/>
      <c r="AR27" s="488"/>
      <c r="AS27" s="445" t="s">
        <v>121</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v>58435</v>
      </c>
      <c r="BO27" s="514"/>
      <c r="BP27" s="514"/>
      <c r="BQ27" s="514"/>
      <c r="BR27" s="514"/>
      <c r="BS27" s="514"/>
      <c r="BT27" s="514"/>
      <c r="BU27" s="515"/>
      <c r="BV27" s="513">
        <v>58433</v>
      </c>
      <c r="BW27" s="514"/>
      <c r="BX27" s="514"/>
      <c r="BY27" s="514"/>
      <c r="BZ27" s="514"/>
      <c r="CA27" s="514"/>
      <c r="CB27" s="514"/>
      <c r="CC27" s="515"/>
      <c r="CD27" s="178"/>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15">
      <c r="A28" s="163"/>
      <c r="B28" s="565"/>
      <c r="C28" s="541"/>
      <c r="D28" s="542"/>
      <c r="E28" s="444" t="s">
        <v>173</v>
      </c>
      <c r="F28" s="424"/>
      <c r="G28" s="424"/>
      <c r="H28" s="424"/>
      <c r="I28" s="424"/>
      <c r="J28" s="424"/>
      <c r="K28" s="425"/>
      <c r="L28" s="445">
        <v>1</v>
      </c>
      <c r="M28" s="446"/>
      <c r="N28" s="446"/>
      <c r="O28" s="446"/>
      <c r="P28" s="488"/>
      <c r="Q28" s="445">
        <v>2370</v>
      </c>
      <c r="R28" s="446"/>
      <c r="S28" s="446"/>
      <c r="T28" s="446"/>
      <c r="U28" s="446"/>
      <c r="V28" s="488"/>
      <c r="W28" s="540"/>
      <c r="X28" s="541"/>
      <c r="Y28" s="542"/>
      <c r="Z28" s="444" t="s">
        <v>174</v>
      </c>
      <c r="AA28" s="424"/>
      <c r="AB28" s="424"/>
      <c r="AC28" s="424"/>
      <c r="AD28" s="424"/>
      <c r="AE28" s="424"/>
      <c r="AF28" s="424"/>
      <c r="AG28" s="425"/>
      <c r="AH28" s="445" t="s">
        <v>121</v>
      </c>
      <c r="AI28" s="446"/>
      <c r="AJ28" s="446"/>
      <c r="AK28" s="446"/>
      <c r="AL28" s="488"/>
      <c r="AM28" s="445" t="s">
        <v>121</v>
      </c>
      <c r="AN28" s="446"/>
      <c r="AO28" s="446"/>
      <c r="AP28" s="446"/>
      <c r="AQ28" s="446"/>
      <c r="AR28" s="488"/>
      <c r="AS28" s="445" t="s">
        <v>121</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1539636</v>
      </c>
      <c r="BO28" s="358"/>
      <c r="BP28" s="358"/>
      <c r="BQ28" s="358"/>
      <c r="BR28" s="358"/>
      <c r="BS28" s="358"/>
      <c r="BT28" s="358"/>
      <c r="BU28" s="359"/>
      <c r="BV28" s="357">
        <v>1448067</v>
      </c>
      <c r="BW28" s="358"/>
      <c r="BX28" s="358"/>
      <c r="BY28" s="358"/>
      <c r="BZ28" s="358"/>
      <c r="CA28" s="358"/>
      <c r="CB28" s="358"/>
      <c r="CC28" s="359"/>
      <c r="CD28" s="176"/>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15">
      <c r="A29" s="163"/>
      <c r="B29" s="565"/>
      <c r="C29" s="541"/>
      <c r="D29" s="542"/>
      <c r="E29" s="444" t="s">
        <v>176</v>
      </c>
      <c r="F29" s="424"/>
      <c r="G29" s="424"/>
      <c r="H29" s="424"/>
      <c r="I29" s="424"/>
      <c r="J29" s="424"/>
      <c r="K29" s="425"/>
      <c r="L29" s="445">
        <v>12</v>
      </c>
      <c r="M29" s="446"/>
      <c r="N29" s="446"/>
      <c r="O29" s="446"/>
      <c r="P29" s="488"/>
      <c r="Q29" s="445">
        <v>2130</v>
      </c>
      <c r="R29" s="446"/>
      <c r="S29" s="446"/>
      <c r="T29" s="446"/>
      <c r="U29" s="446"/>
      <c r="V29" s="488"/>
      <c r="W29" s="543"/>
      <c r="X29" s="544"/>
      <c r="Y29" s="545"/>
      <c r="Z29" s="444" t="s">
        <v>177</v>
      </c>
      <c r="AA29" s="424"/>
      <c r="AB29" s="424"/>
      <c r="AC29" s="424"/>
      <c r="AD29" s="424"/>
      <c r="AE29" s="424"/>
      <c r="AF29" s="424"/>
      <c r="AG29" s="425"/>
      <c r="AH29" s="445">
        <v>119</v>
      </c>
      <c r="AI29" s="446"/>
      <c r="AJ29" s="446"/>
      <c r="AK29" s="446"/>
      <c r="AL29" s="488"/>
      <c r="AM29" s="445">
        <v>377944</v>
      </c>
      <c r="AN29" s="446"/>
      <c r="AO29" s="446"/>
      <c r="AP29" s="446"/>
      <c r="AQ29" s="446"/>
      <c r="AR29" s="488"/>
      <c r="AS29" s="445">
        <v>3176</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132180</v>
      </c>
      <c r="BO29" s="395"/>
      <c r="BP29" s="395"/>
      <c r="BQ29" s="395"/>
      <c r="BR29" s="395"/>
      <c r="BS29" s="395"/>
      <c r="BT29" s="395"/>
      <c r="BU29" s="396"/>
      <c r="BV29" s="394">
        <v>120259</v>
      </c>
      <c r="BW29" s="395"/>
      <c r="BX29" s="395"/>
      <c r="BY29" s="395"/>
      <c r="BZ29" s="395"/>
      <c r="CA29" s="395"/>
      <c r="CB29" s="395"/>
      <c r="CC29" s="396"/>
      <c r="CD29" s="178"/>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101.3</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1496279</v>
      </c>
      <c r="BO30" s="514"/>
      <c r="BP30" s="514"/>
      <c r="BQ30" s="514"/>
      <c r="BR30" s="514"/>
      <c r="BS30" s="514"/>
      <c r="BT30" s="514"/>
      <c r="BU30" s="515"/>
      <c r="BV30" s="513">
        <v>1324927</v>
      </c>
      <c r="BW30" s="514"/>
      <c r="BX30" s="514"/>
      <c r="BY30" s="514"/>
      <c r="BZ30" s="514"/>
      <c r="CA30" s="514"/>
      <c r="CB30" s="514"/>
      <c r="CC30" s="515"/>
      <c r="CD30" s="179"/>
      <c r="CE30" s="180"/>
      <c r="CF30" s="180"/>
      <c r="CG30" s="180"/>
      <c r="CH30" s="180"/>
      <c r="CI30" s="180"/>
      <c r="CJ30" s="180"/>
      <c r="CK30" s="180"/>
      <c r="CL30" s="180"/>
      <c r="CM30" s="180"/>
      <c r="CN30" s="180"/>
      <c r="CO30" s="180"/>
      <c r="CP30" s="180"/>
      <c r="CQ30" s="180"/>
      <c r="CR30" s="180"/>
      <c r="CS30" s="181"/>
      <c r="CT30" s="182"/>
      <c r="CU30" s="183"/>
      <c r="CV30" s="183"/>
      <c r="CW30" s="183"/>
      <c r="CX30" s="183"/>
      <c r="CY30" s="183"/>
      <c r="CZ30" s="183"/>
      <c r="DA30" s="184"/>
      <c r="DB30" s="182"/>
      <c r="DC30" s="183"/>
      <c r="DD30" s="183"/>
      <c r="DE30" s="183"/>
      <c r="DF30" s="183"/>
      <c r="DG30" s="183"/>
      <c r="DH30" s="183"/>
      <c r="DI30" s="184"/>
    </row>
    <row r="31" spans="1:113" ht="13.5" customHeight="1" x14ac:dyDescent="0.15">
      <c r="A31" s="163"/>
      <c r="B31" s="185"/>
      <c r="DI31" s="186"/>
    </row>
    <row r="32" spans="1:113" ht="13.5" customHeight="1" x14ac:dyDescent="0.15">
      <c r="A32" s="163"/>
      <c r="B32" s="187"/>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6"/>
    </row>
    <row r="33" spans="1:113" ht="13.5" customHeight="1" x14ac:dyDescent="0.15">
      <c r="A33" s="163"/>
      <c r="B33" s="187"/>
      <c r="C33" s="418" t="s">
        <v>186</v>
      </c>
      <c r="D33" s="418"/>
      <c r="E33" s="383" t="s">
        <v>187</v>
      </c>
      <c r="F33" s="383"/>
      <c r="G33" s="383"/>
      <c r="H33" s="383"/>
      <c r="I33" s="383"/>
      <c r="J33" s="383"/>
      <c r="K33" s="383"/>
      <c r="L33" s="383"/>
      <c r="M33" s="383"/>
      <c r="N33" s="383"/>
      <c r="O33" s="383"/>
      <c r="P33" s="383"/>
      <c r="Q33" s="383"/>
      <c r="R33" s="383"/>
      <c r="S33" s="383"/>
      <c r="T33" s="188"/>
      <c r="U33" s="418" t="s">
        <v>186</v>
      </c>
      <c r="V33" s="418"/>
      <c r="W33" s="383" t="s">
        <v>187</v>
      </c>
      <c r="X33" s="383"/>
      <c r="Y33" s="383"/>
      <c r="Z33" s="383"/>
      <c r="AA33" s="383"/>
      <c r="AB33" s="383"/>
      <c r="AC33" s="383"/>
      <c r="AD33" s="383"/>
      <c r="AE33" s="383"/>
      <c r="AF33" s="383"/>
      <c r="AG33" s="383"/>
      <c r="AH33" s="383"/>
      <c r="AI33" s="383"/>
      <c r="AJ33" s="383"/>
      <c r="AK33" s="383"/>
      <c r="AL33" s="188"/>
      <c r="AM33" s="418" t="s">
        <v>186</v>
      </c>
      <c r="AN33" s="418"/>
      <c r="AO33" s="383" t="s">
        <v>187</v>
      </c>
      <c r="AP33" s="383"/>
      <c r="AQ33" s="383"/>
      <c r="AR33" s="383"/>
      <c r="AS33" s="383"/>
      <c r="AT33" s="383"/>
      <c r="AU33" s="383"/>
      <c r="AV33" s="383"/>
      <c r="AW33" s="383"/>
      <c r="AX33" s="383"/>
      <c r="AY33" s="383"/>
      <c r="AZ33" s="383"/>
      <c r="BA33" s="383"/>
      <c r="BB33" s="383"/>
      <c r="BC33" s="383"/>
      <c r="BD33" s="189"/>
      <c r="BE33" s="383" t="s">
        <v>188</v>
      </c>
      <c r="BF33" s="383"/>
      <c r="BG33" s="383" t="s">
        <v>189</v>
      </c>
      <c r="BH33" s="383"/>
      <c r="BI33" s="383"/>
      <c r="BJ33" s="383"/>
      <c r="BK33" s="383"/>
      <c r="BL33" s="383"/>
      <c r="BM33" s="383"/>
      <c r="BN33" s="383"/>
      <c r="BO33" s="383"/>
      <c r="BP33" s="383"/>
      <c r="BQ33" s="383"/>
      <c r="BR33" s="383"/>
      <c r="BS33" s="383"/>
      <c r="BT33" s="383"/>
      <c r="BU33" s="383"/>
      <c r="BV33" s="189"/>
      <c r="BW33" s="418" t="s">
        <v>188</v>
      </c>
      <c r="BX33" s="418"/>
      <c r="BY33" s="383" t="s">
        <v>190</v>
      </c>
      <c r="BZ33" s="383"/>
      <c r="CA33" s="383"/>
      <c r="CB33" s="383"/>
      <c r="CC33" s="383"/>
      <c r="CD33" s="383"/>
      <c r="CE33" s="383"/>
      <c r="CF33" s="383"/>
      <c r="CG33" s="383"/>
      <c r="CH33" s="383"/>
      <c r="CI33" s="383"/>
      <c r="CJ33" s="383"/>
      <c r="CK33" s="383"/>
      <c r="CL33" s="383"/>
      <c r="CM33" s="383"/>
      <c r="CN33" s="188"/>
      <c r="CO33" s="418" t="s">
        <v>186</v>
      </c>
      <c r="CP33" s="418"/>
      <c r="CQ33" s="383" t="s">
        <v>191</v>
      </c>
      <c r="CR33" s="383"/>
      <c r="CS33" s="383"/>
      <c r="CT33" s="383"/>
      <c r="CU33" s="383"/>
      <c r="CV33" s="383"/>
      <c r="CW33" s="383"/>
      <c r="CX33" s="383"/>
      <c r="CY33" s="383"/>
      <c r="CZ33" s="383"/>
      <c r="DA33" s="383"/>
      <c r="DB33" s="383"/>
      <c r="DC33" s="383"/>
      <c r="DD33" s="383"/>
      <c r="DE33" s="383"/>
      <c r="DF33" s="188"/>
      <c r="DG33" s="583" t="s">
        <v>192</v>
      </c>
      <c r="DH33" s="583"/>
      <c r="DI33" s="190"/>
    </row>
    <row r="34" spans="1:113" ht="32.25" customHeight="1" x14ac:dyDescent="0.15">
      <c r="A34" s="163"/>
      <c r="B34" s="187"/>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2</v>
      </c>
      <c r="V34" s="584"/>
      <c r="W34" s="585" t="str">
        <f>IF('各会計、関係団体の財政状況及び健全化判断比率'!B28="","",'各会計、関係団体の財政状況及び健全化判断比率'!B28)</f>
        <v>国民健康保険事業特別会計</v>
      </c>
      <c r="X34" s="585"/>
      <c r="Y34" s="585"/>
      <c r="Z34" s="585"/>
      <c r="AA34" s="585"/>
      <c r="AB34" s="585"/>
      <c r="AC34" s="585"/>
      <c r="AD34" s="585"/>
      <c r="AE34" s="585"/>
      <c r="AF34" s="585"/>
      <c r="AG34" s="585"/>
      <c r="AH34" s="585"/>
      <c r="AI34" s="585"/>
      <c r="AJ34" s="585"/>
      <c r="AK34" s="585"/>
      <c r="AL34" s="163"/>
      <c r="AM34" s="584">
        <f>IF(AO34="","",MAX(C34:D43,U34:V43)+1)</f>
        <v>5</v>
      </c>
      <c r="AN34" s="584"/>
      <c r="AO34" s="585" t="str">
        <f>IF('各会計、関係団体の財政状況及び健全化判断比率'!B31="","",'各会計、関係団体の財政状況及び健全化判断比率'!B31)</f>
        <v>農業集落排水事業会計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6</v>
      </c>
      <c r="BX34" s="584"/>
      <c r="BY34" s="585" t="str">
        <f>IF('各会計、関係団体の財政状況及び健全化判断比率'!B68="","",'各会計、関係団体の財政状況及び健全化判断比率'!B68)</f>
        <v>千葉県市町村総合事務組合（一般会計）</v>
      </c>
      <c r="BZ34" s="585"/>
      <c r="CA34" s="585"/>
      <c r="CB34" s="585"/>
      <c r="CC34" s="585"/>
      <c r="CD34" s="585"/>
      <c r="CE34" s="585"/>
      <c r="CF34" s="585"/>
      <c r="CG34" s="585"/>
      <c r="CH34" s="585"/>
      <c r="CI34" s="585"/>
      <c r="CJ34" s="585"/>
      <c r="CK34" s="585"/>
      <c r="CL34" s="585"/>
      <c r="CM34" s="585"/>
      <c r="CN34" s="163"/>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90"/>
    </row>
    <row r="35" spans="1:113" ht="32.25" customHeight="1" x14ac:dyDescent="0.15">
      <c r="A35" s="163"/>
      <c r="B35" s="187"/>
      <c r="C35" s="584" t="str">
        <f>IF(E35="","",C34+1)</f>
        <v/>
      </c>
      <c r="D35" s="584"/>
      <c r="E35" s="585" t="str">
        <f>IF('各会計、関係団体の財政状況及び健全化判断比率'!B8="","",'各会計、関係団体の財政状況及び健全化判断比率'!B8)</f>
        <v/>
      </c>
      <c r="F35" s="585"/>
      <c r="G35" s="585"/>
      <c r="H35" s="585"/>
      <c r="I35" s="585"/>
      <c r="J35" s="585"/>
      <c r="K35" s="585"/>
      <c r="L35" s="585"/>
      <c r="M35" s="585"/>
      <c r="N35" s="585"/>
      <c r="O35" s="585"/>
      <c r="P35" s="585"/>
      <c r="Q35" s="585"/>
      <c r="R35" s="585"/>
      <c r="S35" s="585"/>
      <c r="T35" s="163"/>
      <c r="U35" s="584">
        <f>IF(W35="","",U34+1)</f>
        <v>3</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63"/>
      <c r="AM35" s="584" t="str">
        <f t="shared" ref="AM35:AM43" si="0">IF(AO35="","",AM34+1)</f>
        <v/>
      </c>
      <c r="AN35" s="584"/>
      <c r="AO35" s="585"/>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7</v>
      </c>
      <c r="BX35" s="584"/>
      <c r="BY35" s="585" t="str">
        <f>IF('各会計、関係団体の財政状況及び健全化判断比率'!B69="","",'各会計、関係団体の財政状況及び健全化判断比率'!B69)</f>
        <v>千葉県市町村総合事務組合（千葉県自治会館管理運営特別会計）</v>
      </c>
      <c r="BZ35" s="585"/>
      <c r="CA35" s="585"/>
      <c r="CB35" s="585"/>
      <c r="CC35" s="585"/>
      <c r="CD35" s="585"/>
      <c r="CE35" s="585"/>
      <c r="CF35" s="585"/>
      <c r="CG35" s="585"/>
      <c r="CH35" s="585"/>
      <c r="CI35" s="585"/>
      <c r="CJ35" s="585"/>
      <c r="CK35" s="585"/>
      <c r="CL35" s="585"/>
      <c r="CM35" s="585"/>
      <c r="CN35" s="163"/>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90"/>
    </row>
    <row r="36" spans="1:113" ht="32.25" customHeight="1" x14ac:dyDescent="0.15">
      <c r="A36" s="163"/>
      <c r="B36" s="187"/>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4</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8</v>
      </c>
      <c r="BX36" s="584"/>
      <c r="BY36" s="585" t="str">
        <f>IF('各会計、関係団体の財政状況及び健全化判断比率'!B70="","",'各会計、関係団体の財政状況及び健全化判断比率'!B70)</f>
        <v>千葉県市町村総合事務組合（千葉県自治研修センター特別会計）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90"/>
    </row>
    <row r="37" spans="1:113" ht="32.25" customHeight="1" x14ac:dyDescent="0.15">
      <c r="A37" s="163"/>
      <c r="B37" s="187"/>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t="str">
        <f t="shared" si="4"/>
        <v/>
      </c>
      <c r="V37" s="584"/>
      <c r="W37" s="585"/>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9</v>
      </c>
      <c r="BX37" s="584"/>
      <c r="BY37" s="585" t="str">
        <f>IF('各会計、関係団体の財政状況及び健全化判断比率'!B71="","",'各会計、関係団体の財政状況及び健全化判断比率'!B71)</f>
        <v>千葉県市町村総合事務組合（千葉県市町村交通災害共済特別会計）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90"/>
    </row>
    <row r="38" spans="1:113" ht="32.25" customHeight="1" x14ac:dyDescent="0.15">
      <c r="A38" s="163"/>
      <c r="B38" s="187"/>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10</v>
      </c>
      <c r="BX38" s="584"/>
      <c r="BY38" s="585" t="str">
        <f>IF('各会計、関係団体の財政状況及び健全化判断比率'!B72="","",'各会計、関係団体の財政状況及び健全化判断比率'!B72)</f>
        <v>千葉県後期高齢者医療広域連合（一般会計）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90"/>
    </row>
    <row r="39" spans="1:113" ht="32.25" customHeight="1" x14ac:dyDescent="0.15">
      <c r="A39" s="163"/>
      <c r="B39" s="187"/>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11</v>
      </c>
      <c r="BX39" s="584"/>
      <c r="BY39" s="585" t="str">
        <f>IF('各会計、関係団体の財政状況及び健全化判断比率'!B73="","",'各会計、関係団体の財政状況及び健全化判断比率'!B73)</f>
        <v>千葉県後期高齢者医療広域連合（後期高齢者医療特別会計）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90"/>
    </row>
    <row r="40" spans="1:113" ht="32.25" customHeight="1" x14ac:dyDescent="0.15">
      <c r="A40" s="163"/>
      <c r="B40" s="187"/>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12</v>
      </c>
      <c r="BX40" s="584"/>
      <c r="BY40" s="585" t="str">
        <f>IF('各会計、関係団体の財政状況及び健全化判断比率'!B74="","",'各会計、関係団体の財政状況及び健全化判断比率'!B74)</f>
        <v>長生郡市広域市町村圏組合（一般会計）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90"/>
    </row>
    <row r="41" spans="1:113" ht="32.25" customHeight="1" x14ac:dyDescent="0.15">
      <c r="A41" s="163"/>
      <c r="B41" s="187"/>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13</v>
      </c>
      <c r="BX41" s="584"/>
      <c r="BY41" s="585" t="str">
        <f>IF('各会計、関係団体の財政状況及び健全化判断比率'!B75="","",'各会計、関係団体の財政状況及び健全化判断比率'!B75)</f>
        <v>長生郡市広域市町村圏組合（水道事業会計）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90"/>
    </row>
    <row r="42" spans="1:113" ht="32.25" customHeight="1" x14ac:dyDescent="0.15">
      <c r="B42" s="187"/>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14</v>
      </c>
      <c r="BX42" s="584"/>
      <c r="BY42" s="585" t="str">
        <f>IF('各会計、関係団体の財政状況及び健全化判断比率'!B76="","",'各会計、関係団体の財政状況及び健全化判断比率'!B76)</f>
        <v>長生郡市広域市町村圏組合（病院事業会計）</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90"/>
    </row>
    <row r="43" spans="1:113" ht="32.25" customHeight="1" x14ac:dyDescent="0.15">
      <c r="B43" s="187"/>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f t="shared" si="2"/>
        <v>15</v>
      </c>
      <c r="BX43" s="584"/>
      <c r="BY43" s="585" t="str">
        <f>IF('各会計、関係団体の財政状況及び健全化判断比率'!B77="","",'各会計、関係団体の財政状況及び健全化判断比率'!B77)</f>
        <v>長生郡市広域市町村圏組合（特別会計）</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90"/>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15">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15">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15">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15">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15">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15">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15">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15"/>
    <row r="55" spans="5:113" x14ac:dyDescent="0.15"/>
    <row r="56" spans="5:113" x14ac:dyDescent="0.15"/>
  </sheetData>
  <sheetProtection algorithmName="SHA-512" hashValue="AdGdhiOMhcKRM2uMIF6G/Q9fXKqHPp/4uT8vkgPOHOUObErGROX1fSVX9dKEbWGsSK66Tu44TaTJ4X7iKW/9WQ==" saltValue="Q/uUi4yFolS3UrEaZ2Tu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36" t="s">
        <v>528</v>
      </c>
      <c r="D34" s="1136"/>
      <c r="E34" s="1137"/>
      <c r="F34" s="32">
        <v>9.84</v>
      </c>
      <c r="G34" s="33">
        <v>7.61</v>
      </c>
      <c r="H34" s="33">
        <v>3.94</v>
      </c>
      <c r="I34" s="33">
        <v>4.3899999999999997</v>
      </c>
      <c r="J34" s="34">
        <v>4.67</v>
      </c>
      <c r="K34" s="22"/>
      <c r="L34" s="22"/>
      <c r="M34" s="22"/>
      <c r="N34" s="22"/>
      <c r="O34" s="22"/>
      <c r="P34" s="22"/>
    </row>
    <row r="35" spans="1:16" ht="39" customHeight="1" x14ac:dyDescent="0.15">
      <c r="A35" s="22"/>
      <c r="B35" s="35"/>
      <c r="C35" s="1132" t="s">
        <v>529</v>
      </c>
      <c r="D35" s="1132"/>
      <c r="E35" s="1133"/>
      <c r="F35" s="36">
        <v>2.69</v>
      </c>
      <c r="G35" s="37">
        <v>2.67</v>
      </c>
      <c r="H35" s="37">
        <v>3.17</v>
      </c>
      <c r="I35" s="37">
        <v>2.41</v>
      </c>
      <c r="J35" s="38">
        <v>1.93</v>
      </c>
      <c r="K35" s="22"/>
      <c r="L35" s="22"/>
      <c r="M35" s="22"/>
      <c r="N35" s="22"/>
      <c r="O35" s="22"/>
      <c r="P35" s="22"/>
    </row>
    <row r="36" spans="1:16" ht="39" customHeight="1" x14ac:dyDescent="0.15">
      <c r="A36" s="22"/>
      <c r="B36" s="35"/>
      <c r="C36" s="1132" t="s">
        <v>530</v>
      </c>
      <c r="D36" s="1132"/>
      <c r="E36" s="1133"/>
      <c r="F36" s="36" t="s">
        <v>485</v>
      </c>
      <c r="G36" s="37" t="s">
        <v>485</v>
      </c>
      <c r="H36" s="37" t="s">
        <v>485</v>
      </c>
      <c r="I36" s="37">
        <v>0.77</v>
      </c>
      <c r="J36" s="38">
        <v>1.1599999999999999</v>
      </c>
      <c r="K36" s="22"/>
      <c r="L36" s="22"/>
      <c r="M36" s="22"/>
      <c r="N36" s="22"/>
      <c r="O36" s="22"/>
      <c r="P36" s="22"/>
    </row>
    <row r="37" spans="1:16" ht="39" customHeight="1" x14ac:dyDescent="0.15">
      <c r="A37" s="22"/>
      <c r="B37" s="35"/>
      <c r="C37" s="1132" t="s">
        <v>531</v>
      </c>
      <c r="D37" s="1132"/>
      <c r="E37" s="1133"/>
      <c r="F37" s="36">
        <v>1.29</v>
      </c>
      <c r="G37" s="37">
        <v>0.53</v>
      </c>
      <c r="H37" s="37">
        <v>1.04</v>
      </c>
      <c r="I37" s="37">
        <v>0.98</v>
      </c>
      <c r="J37" s="38">
        <v>0.65</v>
      </c>
      <c r="K37" s="22"/>
      <c r="L37" s="22"/>
      <c r="M37" s="22"/>
      <c r="N37" s="22"/>
      <c r="O37" s="22"/>
      <c r="P37" s="22"/>
    </row>
    <row r="38" spans="1:16" ht="39" customHeight="1" x14ac:dyDescent="0.15">
      <c r="A38" s="22"/>
      <c r="B38" s="35"/>
      <c r="C38" s="1132" t="s">
        <v>532</v>
      </c>
      <c r="D38" s="1132"/>
      <c r="E38" s="1133"/>
      <c r="F38" s="36">
        <v>0</v>
      </c>
      <c r="G38" s="37">
        <v>0</v>
      </c>
      <c r="H38" s="37">
        <v>0.01</v>
      </c>
      <c r="I38" s="37">
        <v>0</v>
      </c>
      <c r="J38" s="38">
        <v>0.03</v>
      </c>
      <c r="K38" s="22"/>
      <c r="L38" s="22"/>
      <c r="M38" s="22"/>
      <c r="N38" s="22"/>
      <c r="O38" s="22"/>
      <c r="P38" s="22"/>
    </row>
    <row r="39" spans="1:16" ht="39" customHeight="1" x14ac:dyDescent="0.15">
      <c r="A39" s="22"/>
      <c r="B39" s="35"/>
      <c r="C39" s="1132"/>
      <c r="D39" s="1132"/>
      <c r="E39" s="1133"/>
      <c r="F39" s="36"/>
      <c r="G39" s="37"/>
      <c r="H39" s="37"/>
      <c r="I39" s="37"/>
      <c r="J39" s="38"/>
      <c r="K39" s="22"/>
      <c r="L39" s="22"/>
      <c r="M39" s="22"/>
      <c r="N39" s="22"/>
      <c r="O39" s="22"/>
      <c r="P39" s="22"/>
    </row>
    <row r="40" spans="1:16" ht="39" customHeight="1" x14ac:dyDescent="0.15">
      <c r="A40" s="22"/>
      <c r="B40" s="35"/>
      <c r="C40" s="1132"/>
      <c r="D40" s="1132"/>
      <c r="E40" s="1133"/>
      <c r="F40" s="36"/>
      <c r="G40" s="37"/>
      <c r="H40" s="37"/>
      <c r="I40" s="37"/>
      <c r="J40" s="38"/>
      <c r="K40" s="22"/>
      <c r="L40" s="22"/>
      <c r="M40" s="22"/>
      <c r="N40" s="22"/>
      <c r="O40" s="22"/>
      <c r="P40" s="22"/>
    </row>
    <row r="41" spans="1:16" ht="39" customHeight="1" x14ac:dyDescent="0.15">
      <c r="A41" s="22"/>
      <c r="B41" s="35"/>
      <c r="C41" s="1132"/>
      <c r="D41" s="1132"/>
      <c r="E41" s="1133"/>
      <c r="F41" s="36"/>
      <c r="G41" s="37"/>
      <c r="H41" s="37"/>
      <c r="I41" s="37"/>
      <c r="J41" s="38"/>
      <c r="K41" s="22"/>
      <c r="L41" s="22"/>
      <c r="M41" s="22"/>
      <c r="N41" s="22"/>
      <c r="O41" s="22"/>
      <c r="P41" s="22"/>
    </row>
    <row r="42" spans="1:16" ht="39" customHeight="1" x14ac:dyDescent="0.15">
      <c r="A42" s="22"/>
      <c r="B42" s="39"/>
      <c r="C42" s="1132" t="s">
        <v>533</v>
      </c>
      <c r="D42" s="1132"/>
      <c r="E42" s="1133"/>
      <c r="F42" s="36" t="s">
        <v>485</v>
      </c>
      <c r="G42" s="37" t="s">
        <v>485</v>
      </c>
      <c r="H42" s="37" t="s">
        <v>485</v>
      </c>
      <c r="I42" s="37" t="s">
        <v>485</v>
      </c>
      <c r="J42" s="38" t="s">
        <v>485</v>
      </c>
      <c r="K42" s="22"/>
      <c r="L42" s="22"/>
      <c r="M42" s="22"/>
      <c r="N42" s="22"/>
      <c r="O42" s="22"/>
      <c r="P42" s="22"/>
    </row>
    <row r="43" spans="1:16" ht="39" customHeight="1" thickBot="1" x14ac:dyDescent="0.2">
      <c r="A43" s="22"/>
      <c r="B43" s="40"/>
      <c r="C43" s="1134" t="s">
        <v>534</v>
      </c>
      <c r="D43" s="1134"/>
      <c r="E43" s="1135"/>
      <c r="F43" s="41">
        <v>0.23</v>
      </c>
      <c r="G43" s="42">
        <v>0.05</v>
      </c>
      <c r="H43" s="42">
        <v>0.44</v>
      </c>
      <c r="I43" s="42" t="s">
        <v>485</v>
      </c>
      <c r="J43" s="43" t="s">
        <v>485</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rkxau3KiGrjGDfCPrTxcjYQseqiVmgZSx6wF2pU6+d9Z4ouFQIkuAtzmB11ANivR6ff415pwpxJ2g6Efs7M7dA==" saltValue="wVbsgtNKIaqTrTReOHdRw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523</v>
      </c>
      <c r="L44" s="54" t="s">
        <v>524</v>
      </c>
      <c r="M44" s="54" t="s">
        <v>525</v>
      </c>
      <c r="N44" s="54" t="s">
        <v>526</v>
      </c>
      <c r="O44" s="55" t="s">
        <v>527</v>
      </c>
      <c r="P44" s="46"/>
      <c r="Q44" s="46"/>
      <c r="R44" s="46"/>
      <c r="S44" s="46"/>
      <c r="T44" s="46"/>
      <c r="U44" s="46"/>
    </row>
    <row r="45" spans="1:21" ht="30.75" customHeight="1" x14ac:dyDescent="0.15">
      <c r="A45" s="46"/>
      <c r="B45" s="1138" t="s">
        <v>9</v>
      </c>
      <c r="C45" s="1139"/>
      <c r="D45" s="56"/>
      <c r="E45" s="1144" t="s">
        <v>10</v>
      </c>
      <c r="F45" s="1144"/>
      <c r="G45" s="1144"/>
      <c r="H45" s="1144"/>
      <c r="I45" s="1144"/>
      <c r="J45" s="1145"/>
      <c r="K45" s="57">
        <v>305</v>
      </c>
      <c r="L45" s="58">
        <v>310</v>
      </c>
      <c r="M45" s="58">
        <v>325</v>
      </c>
      <c r="N45" s="58">
        <v>325</v>
      </c>
      <c r="O45" s="59">
        <v>308</v>
      </c>
      <c r="P45" s="46"/>
      <c r="Q45" s="46"/>
      <c r="R45" s="46"/>
      <c r="S45" s="46"/>
      <c r="T45" s="46"/>
      <c r="U45" s="46"/>
    </row>
    <row r="46" spans="1:21" ht="30.75" customHeight="1" x14ac:dyDescent="0.15">
      <c r="A46" s="46"/>
      <c r="B46" s="1140"/>
      <c r="C46" s="1141"/>
      <c r="D46" s="60"/>
      <c r="E46" s="1146" t="s">
        <v>11</v>
      </c>
      <c r="F46" s="1146"/>
      <c r="G46" s="1146"/>
      <c r="H46" s="1146"/>
      <c r="I46" s="1146"/>
      <c r="J46" s="1147"/>
      <c r="K46" s="61" t="s">
        <v>485</v>
      </c>
      <c r="L46" s="62" t="s">
        <v>485</v>
      </c>
      <c r="M46" s="62" t="s">
        <v>485</v>
      </c>
      <c r="N46" s="62" t="s">
        <v>485</v>
      </c>
      <c r="O46" s="63" t="s">
        <v>485</v>
      </c>
      <c r="P46" s="46"/>
      <c r="Q46" s="46"/>
      <c r="R46" s="46"/>
      <c r="S46" s="46"/>
      <c r="T46" s="46"/>
      <c r="U46" s="46"/>
    </row>
    <row r="47" spans="1:21" ht="30.75" customHeight="1" x14ac:dyDescent="0.15">
      <c r="A47" s="46"/>
      <c r="B47" s="1140"/>
      <c r="C47" s="1141"/>
      <c r="D47" s="60"/>
      <c r="E47" s="1146" t="s">
        <v>12</v>
      </c>
      <c r="F47" s="1146"/>
      <c r="G47" s="1146"/>
      <c r="H47" s="1146"/>
      <c r="I47" s="1146"/>
      <c r="J47" s="1147"/>
      <c r="K47" s="61" t="s">
        <v>485</v>
      </c>
      <c r="L47" s="62" t="s">
        <v>485</v>
      </c>
      <c r="M47" s="62" t="s">
        <v>485</v>
      </c>
      <c r="N47" s="62" t="s">
        <v>485</v>
      </c>
      <c r="O47" s="63" t="s">
        <v>485</v>
      </c>
      <c r="P47" s="46"/>
      <c r="Q47" s="46"/>
      <c r="R47" s="46"/>
      <c r="S47" s="46"/>
      <c r="T47" s="46"/>
      <c r="U47" s="46"/>
    </row>
    <row r="48" spans="1:21" ht="30.75" customHeight="1" x14ac:dyDescent="0.15">
      <c r="A48" s="46"/>
      <c r="B48" s="1140"/>
      <c r="C48" s="1141"/>
      <c r="D48" s="60"/>
      <c r="E48" s="1146" t="s">
        <v>13</v>
      </c>
      <c r="F48" s="1146"/>
      <c r="G48" s="1146"/>
      <c r="H48" s="1146"/>
      <c r="I48" s="1146"/>
      <c r="J48" s="1147"/>
      <c r="K48" s="61">
        <v>20</v>
      </c>
      <c r="L48" s="62">
        <v>11</v>
      </c>
      <c r="M48" s="62">
        <v>20</v>
      </c>
      <c r="N48" s="62">
        <v>29</v>
      </c>
      <c r="O48" s="63">
        <v>19</v>
      </c>
      <c r="P48" s="46"/>
      <c r="Q48" s="46"/>
      <c r="R48" s="46"/>
      <c r="S48" s="46"/>
      <c r="T48" s="46"/>
      <c r="U48" s="46"/>
    </row>
    <row r="49" spans="1:21" ht="30.75" customHeight="1" x14ac:dyDescent="0.15">
      <c r="A49" s="46"/>
      <c r="B49" s="1140"/>
      <c r="C49" s="1141"/>
      <c r="D49" s="60"/>
      <c r="E49" s="1146" t="s">
        <v>14</v>
      </c>
      <c r="F49" s="1146"/>
      <c r="G49" s="1146"/>
      <c r="H49" s="1146"/>
      <c r="I49" s="1146"/>
      <c r="J49" s="1147"/>
      <c r="K49" s="61">
        <v>43</v>
      </c>
      <c r="L49" s="62">
        <v>43</v>
      </c>
      <c r="M49" s="62">
        <v>43</v>
      </c>
      <c r="N49" s="62">
        <v>56</v>
      </c>
      <c r="O49" s="63">
        <v>51</v>
      </c>
      <c r="P49" s="46"/>
      <c r="Q49" s="46"/>
      <c r="R49" s="46"/>
      <c r="S49" s="46"/>
      <c r="T49" s="46"/>
      <c r="U49" s="46"/>
    </row>
    <row r="50" spans="1:21" ht="30.75" customHeight="1" x14ac:dyDescent="0.15">
      <c r="A50" s="46"/>
      <c r="B50" s="1140"/>
      <c r="C50" s="1141"/>
      <c r="D50" s="60"/>
      <c r="E50" s="1146" t="s">
        <v>15</v>
      </c>
      <c r="F50" s="1146"/>
      <c r="G50" s="1146"/>
      <c r="H50" s="1146"/>
      <c r="I50" s="1146"/>
      <c r="J50" s="1147"/>
      <c r="K50" s="61">
        <v>59</v>
      </c>
      <c r="L50" s="62">
        <v>35</v>
      </c>
      <c r="M50" s="62">
        <v>13</v>
      </c>
      <c r="N50" s="62">
        <v>13</v>
      </c>
      <c r="O50" s="63">
        <v>13</v>
      </c>
      <c r="P50" s="46"/>
      <c r="Q50" s="46"/>
      <c r="R50" s="46"/>
      <c r="S50" s="46"/>
      <c r="T50" s="46"/>
      <c r="U50" s="46"/>
    </row>
    <row r="51" spans="1:21" ht="30.75" customHeight="1" x14ac:dyDescent="0.15">
      <c r="A51" s="46"/>
      <c r="B51" s="1142"/>
      <c r="C51" s="1143"/>
      <c r="D51" s="64"/>
      <c r="E51" s="1146" t="s">
        <v>16</v>
      </c>
      <c r="F51" s="1146"/>
      <c r="G51" s="1146"/>
      <c r="H51" s="1146"/>
      <c r="I51" s="1146"/>
      <c r="J51" s="1147"/>
      <c r="K51" s="61" t="s">
        <v>485</v>
      </c>
      <c r="L51" s="62" t="s">
        <v>485</v>
      </c>
      <c r="M51" s="62" t="s">
        <v>485</v>
      </c>
      <c r="N51" s="62" t="s">
        <v>485</v>
      </c>
      <c r="O51" s="63" t="s">
        <v>485</v>
      </c>
      <c r="P51" s="46"/>
      <c r="Q51" s="46"/>
      <c r="R51" s="46"/>
      <c r="S51" s="46"/>
      <c r="T51" s="46"/>
      <c r="U51" s="46"/>
    </row>
    <row r="52" spans="1:21" ht="30.75" customHeight="1" x14ac:dyDescent="0.15">
      <c r="A52" s="46"/>
      <c r="B52" s="1148" t="s">
        <v>17</v>
      </c>
      <c r="C52" s="1149"/>
      <c r="D52" s="64"/>
      <c r="E52" s="1146" t="s">
        <v>18</v>
      </c>
      <c r="F52" s="1146"/>
      <c r="G52" s="1146"/>
      <c r="H52" s="1146"/>
      <c r="I52" s="1146"/>
      <c r="J52" s="1147"/>
      <c r="K52" s="61">
        <v>278</v>
      </c>
      <c r="L52" s="62">
        <v>277</v>
      </c>
      <c r="M52" s="62">
        <v>274</v>
      </c>
      <c r="N52" s="62">
        <v>268</v>
      </c>
      <c r="O52" s="63">
        <v>256</v>
      </c>
      <c r="P52" s="46"/>
      <c r="Q52" s="46"/>
      <c r="R52" s="46"/>
      <c r="S52" s="46"/>
      <c r="T52" s="46"/>
      <c r="U52" s="46"/>
    </row>
    <row r="53" spans="1:21" ht="30.75" customHeight="1" thickBot="1" x14ac:dyDescent="0.2">
      <c r="A53" s="46"/>
      <c r="B53" s="1150" t="s">
        <v>19</v>
      </c>
      <c r="C53" s="1151"/>
      <c r="D53" s="65"/>
      <c r="E53" s="1152" t="s">
        <v>20</v>
      </c>
      <c r="F53" s="1152"/>
      <c r="G53" s="1152"/>
      <c r="H53" s="1152"/>
      <c r="I53" s="1152"/>
      <c r="J53" s="1153"/>
      <c r="K53" s="66">
        <v>149</v>
      </c>
      <c r="L53" s="67">
        <v>122</v>
      </c>
      <c r="M53" s="67">
        <v>127</v>
      </c>
      <c r="N53" s="67">
        <v>155</v>
      </c>
      <c r="O53" s="68">
        <v>135</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535</v>
      </c>
      <c r="L57" s="79" t="s">
        <v>536</v>
      </c>
      <c r="M57" s="79" t="s">
        <v>537</v>
      </c>
      <c r="N57" s="79" t="s">
        <v>538</v>
      </c>
      <c r="O57" s="80" t="s">
        <v>539</v>
      </c>
      <c r="P57" s="46"/>
      <c r="Q57" s="46"/>
      <c r="R57" s="46"/>
      <c r="S57" s="46"/>
      <c r="T57" s="46"/>
      <c r="U57" s="46"/>
    </row>
    <row r="58" spans="1:21" ht="31.5" customHeight="1" x14ac:dyDescent="0.15">
      <c r="B58" s="1154" t="s">
        <v>24</v>
      </c>
      <c r="C58" s="1155"/>
      <c r="D58" s="1160" t="s">
        <v>25</v>
      </c>
      <c r="E58" s="1161"/>
      <c r="F58" s="1161"/>
      <c r="G58" s="1161"/>
      <c r="H58" s="1161"/>
      <c r="I58" s="1161"/>
      <c r="J58" s="1162"/>
      <c r="K58" s="81" t="s">
        <v>540</v>
      </c>
      <c r="L58" s="82" t="s">
        <v>540</v>
      </c>
      <c r="M58" s="82" t="s">
        <v>540</v>
      </c>
      <c r="N58" s="82" t="s">
        <v>540</v>
      </c>
      <c r="O58" s="83" t="s">
        <v>540</v>
      </c>
    </row>
    <row r="59" spans="1:21" ht="31.5" customHeight="1" x14ac:dyDescent="0.15">
      <c r="B59" s="1156"/>
      <c r="C59" s="1157"/>
      <c r="D59" s="1163" t="s">
        <v>26</v>
      </c>
      <c r="E59" s="1164"/>
      <c r="F59" s="1164"/>
      <c r="G59" s="1164"/>
      <c r="H59" s="1164"/>
      <c r="I59" s="1164"/>
      <c r="J59" s="1165"/>
      <c r="K59" s="84" t="s">
        <v>540</v>
      </c>
      <c r="L59" s="85" t="s">
        <v>540</v>
      </c>
      <c r="M59" s="85" t="s">
        <v>540</v>
      </c>
      <c r="N59" s="85" t="s">
        <v>540</v>
      </c>
      <c r="O59" s="86" t="s">
        <v>540</v>
      </c>
    </row>
    <row r="60" spans="1:21" ht="31.5" customHeight="1" thickBot="1" x14ac:dyDescent="0.2">
      <c r="B60" s="1158"/>
      <c r="C60" s="1159"/>
      <c r="D60" s="1166" t="s">
        <v>27</v>
      </c>
      <c r="E60" s="1167"/>
      <c r="F60" s="1167"/>
      <c r="G60" s="1167"/>
      <c r="H60" s="1167"/>
      <c r="I60" s="1167"/>
      <c r="J60" s="1168"/>
      <c r="K60" s="87" t="s">
        <v>540</v>
      </c>
      <c r="L60" s="88" t="s">
        <v>540</v>
      </c>
      <c r="M60" s="88" t="s">
        <v>540</v>
      </c>
      <c r="N60" s="88" t="s">
        <v>540</v>
      </c>
      <c r="O60" s="89" t="s">
        <v>540</v>
      </c>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cqhucYeEj0MOq3cHRxdY4nbGV5SIteSkNf+mV3Y8ep0HbqmXI0YwVJ+0ZbA/Joorc8iGfP1qeQcqucZizFpcrA==" saltValue="p/fzLnAWB8MX6iK2gNTka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s="94" customFormat="1" ht="15" customHeight="1" x14ac:dyDescent="0.15"/>
    <row r="19" s="94" customFormat="1" ht="15" customHeight="1" x14ac:dyDescent="0.15"/>
    <row r="20" s="94" customFormat="1" ht="15" customHeight="1" x14ac:dyDescent="0.15"/>
    <row r="21" s="94" customFormat="1" ht="15" customHeight="1" x14ac:dyDescent="0.15"/>
    <row r="22" s="94" customFormat="1" ht="15" customHeight="1" x14ac:dyDescent="0.15"/>
    <row r="23" s="94" customFormat="1" ht="15" customHeight="1" x14ac:dyDescent="0.15"/>
    <row r="24" s="94" customFormat="1" ht="15" customHeight="1" x14ac:dyDescent="0.15"/>
    <row r="25" s="94" customFormat="1" ht="15" customHeight="1" x14ac:dyDescent="0.15"/>
    <row r="26" s="94" customFormat="1" ht="15" customHeight="1" x14ac:dyDescent="0.15"/>
    <row r="27" s="94" customFormat="1" ht="15" customHeight="1" x14ac:dyDescent="0.15"/>
    <row r="28" s="94" customFormat="1" ht="15" customHeight="1" x14ac:dyDescent="0.15"/>
    <row r="29" s="94" customFormat="1" ht="15" customHeight="1" x14ac:dyDescent="0.15"/>
    <row r="30" s="94" customFormat="1" ht="15" customHeight="1" x14ac:dyDescent="0.15"/>
    <row r="31" s="94" customFormat="1" ht="15" customHeight="1" x14ac:dyDescent="0.15"/>
    <row r="32" s="94" customFormat="1"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523</v>
      </c>
      <c r="J40" s="101" t="s">
        <v>524</v>
      </c>
      <c r="K40" s="101" t="s">
        <v>525</v>
      </c>
      <c r="L40" s="101" t="s">
        <v>526</v>
      </c>
      <c r="M40" s="102" t="s">
        <v>527</v>
      </c>
    </row>
    <row r="41" spans="2:13" ht="27.75" customHeight="1" x14ac:dyDescent="0.15">
      <c r="B41" s="1169" t="s">
        <v>30</v>
      </c>
      <c r="C41" s="1170"/>
      <c r="D41" s="103"/>
      <c r="E41" s="1175" t="s">
        <v>31</v>
      </c>
      <c r="F41" s="1175"/>
      <c r="G41" s="1175"/>
      <c r="H41" s="1176"/>
      <c r="I41" s="330">
        <v>3456</v>
      </c>
      <c r="J41" s="331">
        <v>3539</v>
      </c>
      <c r="K41" s="331">
        <v>3386</v>
      </c>
      <c r="L41" s="331">
        <v>3206</v>
      </c>
      <c r="M41" s="332">
        <v>3139</v>
      </c>
    </row>
    <row r="42" spans="2:13" ht="27.75" customHeight="1" x14ac:dyDescent="0.15">
      <c r="B42" s="1171"/>
      <c r="C42" s="1172"/>
      <c r="D42" s="104"/>
      <c r="E42" s="1177" t="s">
        <v>32</v>
      </c>
      <c r="F42" s="1177"/>
      <c r="G42" s="1177"/>
      <c r="H42" s="1178"/>
      <c r="I42" s="333">
        <v>602</v>
      </c>
      <c r="J42" s="334">
        <v>115</v>
      </c>
      <c r="K42" s="334">
        <v>102</v>
      </c>
      <c r="L42" s="334">
        <v>89</v>
      </c>
      <c r="M42" s="335">
        <v>747</v>
      </c>
    </row>
    <row r="43" spans="2:13" ht="27.75" customHeight="1" x14ac:dyDescent="0.15">
      <c r="B43" s="1171"/>
      <c r="C43" s="1172"/>
      <c r="D43" s="104"/>
      <c r="E43" s="1177" t="s">
        <v>33</v>
      </c>
      <c r="F43" s="1177"/>
      <c r="G43" s="1177"/>
      <c r="H43" s="1178"/>
      <c r="I43" s="333">
        <v>124</v>
      </c>
      <c r="J43" s="334">
        <v>96</v>
      </c>
      <c r="K43" s="334">
        <v>83</v>
      </c>
      <c r="L43" s="334">
        <v>89</v>
      </c>
      <c r="M43" s="335">
        <v>236</v>
      </c>
    </row>
    <row r="44" spans="2:13" ht="27.75" customHeight="1" x14ac:dyDescent="0.15">
      <c r="B44" s="1171"/>
      <c r="C44" s="1172"/>
      <c r="D44" s="104"/>
      <c r="E44" s="1177" t="s">
        <v>34</v>
      </c>
      <c r="F44" s="1177"/>
      <c r="G44" s="1177"/>
      <c r="H44" s="1178"/>
      <c r="I44" s="333">
        <v>332</v>
      </c>
      <c r="J44" s="334">
        <v>328</v>
      </c>
      <c r="K44" s="334">
        <v>370</v>
      </c>
      <c r="L44" s="334">
        <v>379</v>
      </c>
      <c r="M44" s="335">
        <v>417</v>
      </c>
    </row>
    <row r="45" spans="2:13" ht="27.75" customHeight="1" x14ac:dyDescent="0.15">
      <c r="B45" s="1171"/>
      <c r="C45" s="1172"/>
      <c r="D45" s="104"/>
      <c r="E45" s="1177" t="s">
        <v>35</v>
      </c>
      <c r="F45" s="1177"/>
      <c r="G45" s="1177"/>
      <c r="H45" s="1178"/>
      <c r="I45" s="333">
        <v>1202</v>
      </c>
      <c r="J45" s="334">
        <v>1201</v>
      </c>
      <c r="K45" s="334">
        <v>1139</v>
      </c>
      <c r="L45" s="334">
        <v>1104</v>
      </c>
      <c r="M45" s="335">
        <v>1072</v>
      </c>
    </row>
    <row r="46" spans="2:13" ht="27.75" customHeight="1" x14ac:dyDescent="0.15">
      <c r="B46" s="1171"/>
      <c r="C46" s="1172"/>
      <c r="D46" s="105"/>
      <c r="E46" s="1177" t="s">
        <v>36</v>
      </c>
      <c r="F46" s="1177"/>
      <c r="G46" s="1177"/>
      <c r="H46" s="1178"/>
      <c r="I46" s="333" t="s">
        <v>485</v>
      </c>
      <c r="J46" s="334" t="s">
        <v>485</v>
      </c>
      <c r="K46" s="334" t="s">
        <v>485</v>
      </c>
      <c r="L46" s="334" t="s">
        <v>485</v>
      </c>
      <c r="M46" s="335" t="s">
        <v>485</v>
      </c>
    </row>
    <row r="47" spans="2:13" ht="27.75" customHeight="1" x14ac:dyDescent="0.15">
      <c r="B47" s="1171"/>
      <c r="C47" s="1172"/>
      <c r="D47" s="106"/>
      <c r="E47" s="1179" t="s">
        <v>37</v>
      </c>
      <c r="F47" s="1180"/>
      <c r="G47" s="1180"/>
      <c r="H47" s="1181"/>
      <c r="I47" s="333" t="s">
        <v>485</v>
      </c>
      <c r="J47" s="334" t="s">
        <v>485</v>
      </c>
      <c r="K47" s="334" t="s">
        <v>485</v>
      </c>
      <c r="L47" s="334" t="s">
        <v>485</v>
      </c>
      <c r="M47" s="335" t="s">
        <v>485</v>
      </c>
    </row>
    <row r="48" spans="2:13" ht="27.75" customHeight="1" x14ac:dyDescent="0.15">
      <c r="B48" s="1171"/>
      <c r="C48" s="1172"/>
      <c r="D48" s="104"/>
      <c r="E48" s="1177" t="s">
        <v>38</v>
      </c>
      <c r="F48" s="1177"/>
      <c r="G48" s="1177"/>
      <c r="H48" s="1178"/>
      <c r="I48" s="333" t="s">
        <v>485</v>
      </c>
      <c r="J48" s="334" t="s">
        <v>485</v>
      </c>
      <c r="K48" s="334" t="s">
        <v>485</v>
      </c>
      <c r="L48" s="334" t="s">
        <v>485</v>
      </c>
      <c r="M48" s="335" t="s">
        <v>485</v>
      </c>
    </row>
    <row r="49" spans="2:13" ht="27.75" customHeight="1" x14ac:dyDescent="0.15">
      <c r="B49" s="1173"/>
      <c r="C49" s="1174"/>
      <c r="D49" s="104"/>
      <c r="E49" s="1177" t="s">
        <v>39</v>
      </c>
      <c r="F49" s="1177"/>
      <c r="G49" s="1177"/>
      <c r="H49" s="1178"/>
      <c r="I49" s="333" t="s">
        <v>485</v>
      </c>
      <c r="J49" s="334" t="s">
        <v>485</v>
      </c>
      <c r="K49" s="334" t="s">
        <v>485</v>
      </c>
      <c r="L49" s="334" t="s">
        <v>485</v>
      </c>
      <c r="M49" s="335" t="s">
        <v>485</v>
      </c>
    </row>
    <row r="50" spans="2:13" ht="27.75" customHeight="1" x14ac:dyDescent="0.15">
      <c r="B50" s="1182" t="s">
        <v>40</v>
      </c>
      <c r="C50" s="1183"/>
      <c r="D50" s="107"/>
      <c r="E50" s="1177" t="s">
        <v>41</v>
      </c>
      <c r="F50" s="1177"/>
      <c r="G50" s="1177"/>
      <c r="H50" s="1178"/>
      <c r="I50" s="333">
        <v>1958</v>
      </c>
      <c r="J50" s="334">
        <v>2665</v>
      </c>
      <c r="K50" s="334">
        <v>3110</v>
      </c>
      <c r="L50" s="334">
        <v>3365</v>
      </c>
      <c r="M50" s="335">
        <v>3643</v>
      </c>
    </row>
    <row r="51" spans="2:13" ht="27.75" customHeight="1" x14ac:dyDescent="0.15">
      <c r="B51" s="1171"/>
      <c r="C51" s="1172"/>
      <c r="D51" s="104"/>
      <c r="E51" s="1177" t="s">
        <v>42</v>
      </c>
      <c r="F51" s="1177"/>
      <c r="G51" s="1177"/>
      <c r="H51" s="1178"/>
      <c r="I51" s="333" t="s">
        <v>485</v>
      </c>
      <c r="J51" s="334" t="s">
        <v>485</v>
      </c>
      <c r="K51" s="334" t="s">
        <v>485</v>
      </c>
      <c r="L51" s="334" t="s">
        <v>485</v>
      </c>
      <c r="M51" s="335" t="s">
        <v>485</v>
      </c>
    </row>
    <row r="52" spans="2:13" ht="27.75" customHeight="1" x14ac:dyDescent="0.15">
      <c r="B52" s="1173"/>
      <c r="C52" s="1174"/>
      <c r="D52" s="104"/>
      <c r="E52" s="1177" t="s">
        <v>43</v>
      </c>
      <c r="F52" s="1177"/>
      <c r="G52" s="1177"/>
      <c r="H52" s="1178"/>
      <c r="I52" s="333">
        <v>3098</v>
      </c>
      <c r="J52" s="334">
        <v>3055</v>
      </c>
      <c r="K52" s="334">
        <v>2938</v>
      </c>
      <c r="L52" s="334">
        <v>2834</v>
      </c>
      <c r="M52" s="335">
        <v>2744</v>
      </c>
    </row>
    <row r="53" spans="2:13" ht="27.75" customHeight="1" thickBot="1" x14ac:dyDescent="0.2">
      <c r="B53" s="1184" t="s">
        <v>19</v>
      </c>
      <c r="C53" s="1185"/>
      <c r="D53" s="108"/>
      <c r="E53" s="1186" t="s">
        <v>44</v>
      </c>
      <c r="F53" s="1186"/>
      <c r="G53" s="1186"/>
      <c r="H53" s="1187"/>
      <c r="I53" s="336">
        <v>661</v>
      </c>
      <c r="J53" s="337">
        <v>-440</v>
      </c>
      <c r="K53" s="337">
        <v>-968</v>
      </c>
      <c r="L53" s="337">
        <v>-1332</v>
      </c>
      <c r="M53" s="338">
        <v>-776</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yu5+WKTaK+vA9+JhmrFq7KuSz1LI1fp/8shxLuIkTyOZ0WjMszaMQAX2wOorBfX8E8tKWeHbeMjJBwS1mlMzZA==" saltValue="jh/IPD2nayTnl0/KCevRx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70" zoomScaleNormal="7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525</v>
      </c>
      <c r="G54" s="117" t="s">
        <v>526</v>
      </c>
      <c r="H54" s="118" t="s">
        <v>527</v>
      </c>
    </row>
    <row r="55" spans="2:8" ht="52.5" customHeight="1" x14ac:dyDescent="0.15">
      <c r="B55" s="119"/>
      <c r="C55" s="1196" t="s">
        <v>46</v>
      </c>
      <c r="D55" s="1196"/>
      <c r="E55" s="1197"/>
      <c r="F55" s="339">
        <v>1374</v>
      </c>
      <c r="G55" s="339">
        <v>1448</v>
      </c>
      <c r="H55" s="340">
        <v>1540</v>
      </c>
    </row>
    <row r="56" spans="2:8" ht="52.5" customHeight="1" x14ac:dyDescent="0.15">
      <c r="B56" s="120"/>
      <c r="C56" s="1198" t="s">
        <v>47</v>
      </c>
      <c r="D56" s="1198"/>
      <c r="E56" s="1199"/>
      <c r="F56" s="341">
        <v>105</v>
      </c>
      <c r="G56" s="341">
        <v>120</v>
      </c>
      <c r="H56" s="342">
        <v>132</v>
      </c>
    </row>
    <row r="57" spans="2:8" ht="53.25" customHeight="1" x14ac:dyDescent="0.15">
      <c r="B57" s="120"/>
      <c r="C57" s="1200" t="s">
        <v>48</v>
      </c>
      <c r="D57" s="1200"/>
      <c r="E57" s="1201"/>
      <c r="F57" s="343">
        <v>1162</v>
      </c>
      <c r="G57" s="343">
        <v>1325</v>
      </c>
      <c r="H57" s="344">
        <v>1496</v>
      </c>
    </row>
    <row r="58" spans="2:8" ht="45.75" customHeight="1" x14ac:dyDescent="0.15">
      <c r="B58" s="121"/>
      <c r="C58" s="1188" t="s">
        <v>552</v>
      </c>
      <c r="D58" s="1189"/>
      <c r="E58" s="1190"/>
      <c r="F58" s="345">
        <v>443</v>
      </c>
      <c r="G58" s="345">
        <v>571</v>
      </c>
      <c r="H58" s="346">
        <v>649</v>
      </c>
    </row>
    <row r="59" spans="2:8" ht="45.75" customHeight="1" x14ac:dyDescent="0.15">
      <c r="B59" s="121"/>
      <c r="C59" s="1188" t="s">
        <v>553</v>
      </c>
      <c r="D59" s="1189"/>
      <c r="E59" s="1190"/>
      <c r="F59" s="345">
        <v>482</v>
      </c>
      <c r="G59" s="345">
        <v>538</v>
      </c>
      <c r="H59" s="346">
        <v>616</v>
      </c>
    </row>
    <row r="60" spans="2:8" ht="45.75" customHeight="1" x14ac:dyDescent="0.15">
      <c r="B60" s="121"/>
      <c r="C60" s="1188" t="s">
        <v>554</v>
      </c>
      <c r="D60" s="1189"/>
      <c r="E60" s="1190"/>
      <c r="F60" s="345">
        <v>139</v>
      </c>
      <c r="G60" s="345">
        <v>139</v>
      </c>
      <c r="H60" s="346">
        <v>139</v>
      </c>
    </row>
    <row r="61" spans="2:8" ht="45.75" customHeight="1" x14ac:dyDescent="0.15">
      <c r="B61" s="121"/>
      <c r="C61" s="1188" t="s">
        <v>555</v>
      </c>
      <c r="D61" s="1189"/>
      <c r="E61" s="1190"/>
      <c r="F61" s="345">
        <v>33</v>
      </c>
      <c r="G61" s="345">
        <v>17</v>
      </c>
      <c r="H61" s="346">
        <v>39</v>
      </c>
    </row>
    <row r="62" spans="2:8" ht="45.75" customHeight="1" thickBot="1" x14ac:dyDescent="0.2">
      <c r="B62" s="122"/>
      <c r="C62" s="1191" t="s">
        <v>556</v>
      </c>
      <c r="D62" s="1192"/>
      <c r="E62" s="1193"/>
      <c r="F62" s="347">
        <v>26</v>
      </c>
      <c r="G62" s="347">
        <v>26</v>
      </c>
      <c r="H62" s="348">
        <v>26</v>
      </c>
    </row>
    <row r="63" spans="2:8" ht="52.5" customHeight="1" thickBot="1" x14ac:dyDescent="0.2">
      <c r="B63" s="123"/>
      <c r="C63" s="1194" t="s">
        <v>49</v>
      </c>
      <c r="D63" s="1194"/>
      <c r="E63" s="1195"/>
      <c r="F63" s="349">
        <v>2641</v>
      </c>
      <c r="G63" s="349">
        <v>2893</v>
      </c>
      <c r="H63" s="350">
        <v>3168</v>
      </c>
    </row>
    <row r="64" spans="2:8" x14ac:dyDescent="0.15"/>
  </sheetData>
  <sheetProtection algorithmName="SHA-512" hashValue="Pq5JTLv7M1DLXXD0mUpP5Bx18DUqp1wzoVaxUGOXrQjgu4iPlGSDSNHyCdcWj2yVTHlou/aKBUmoz2bfgV09nQ==" saltValue="AIqoiq42wUu0OaM2NrTvs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522</v>
      </c>
      <c r="G2" s="137"/>
      <c r="H2" s="138"/>
    </row>
    <row r="3" spans="1:8" x14ac:dyDescent="0.15">
      <c r="A3" s="134" t="s">
        <v>515</v>
      </c>
      <c r="B3" s="139"/>
      <c r="C3" s="140"/>
      <c r="D3" s="141">
        <v>53375</v>
      </c>
      <c r="E3" s="142"/>
      <c r="F3" s="143">
        <v>117234</v>
      </c>
      <c r="G3" s="144"/>
      <c r="H3" s="145"/>
    </row>
    <row r="4" spans="1:8" x14ac:dyDescent="0.15">
      <c r="A4" s="146"/>
      <c r="B4" s="147"/>
      <c r="C4" s="148"/>
      <c r="D4" s="149">
        <v>38435</v>
      </c>
      <c r="E4" s="150"/>
      <c r="F4" s="151">
        <v>59796</v>
      </c>
      <c r="G4" s="152"/>
      <c r="H4" s="153"/>
    </row>
    <row r="5" spans="1:8" x14ac:dyDescent="0.15">
      <c r="A5" s="134" t="s">
        <v>517</v>
      </c>
      <c r="B5" s="139"/>
      <c r="C5" s="140"/>
      <c r="D5" s="141">
        <v>47440</v>
      </c>
      <c r="E5" s="142"/>
      <c r="F5" s="143">
        <v>97758</v>
      </c>
      <c r="G5" s="144"/>
      <c r="H5" s="145"/>
    </row>
    <row r="6" spans="1:8" x14ac:dyDescent="0.15">
      <c r="A6" s="146"/>
      <c r="B6" s="147"/>
      <c r="C6" s="148"/>
      <c r="D6" s="149">
        <v>21056</v>
      </c>
      <c r="E6" s="150"/>
      <c r="F6" s="151">
        <v>45946</v>
      </c>
      <c r="G6" s="152"/>
      <c r="H6" s="153"/>
    </row>
    <row r="7" spans="1:8" x14ac:dyDescent="0.15">
      <c r="A7" s="134" t="s">
        <v>518</v>
      </c>
      <c r="B7" s="139"/>
      <c r="C7" s="140"/>
      <c r="D7" s="141">
        <v>30260</v>
      </c>
      <c r="E7" s="142"/>
      <c r="F7" s="143">
        <v>91338</v>
      </c>
      <c r="G7" s="144"/>
      <c r="H7" s="145"/>
    </row>
    <row r="8" spans="1:8" x14ac:dyDescent="0.15">
      <c r="A8" s="146"/>
      <c r="B8" s="147"/>
      <c r="C8" s="148"/>
      <c r="D8" s="149">
        <v>17565</v>
      </c>
      <c r="E8" s="150"/>
      <c r="F8" s="151">
        <v>43989</v>
      </c>
      <c r="G8" s="152"/>
      <c r="H8" s="153"/>
    </row>
    <row r="9" spans="1:8" x14ac:dyDescent="0.15">
      <c r="A9" s="134" t="s">
        <v>519</v>
      </c>
      <c r="B9" s="139"/>
      <c r="C9" s="140"/>
      <c r="D9" s="141">
        <v>32887</v>
      </c>
      <c r="E9" s="142"/>
      <c r="F9" s="143">
        <v>103975</v>
      </c>
      <c r="G9" s="144"/>
      <c r="H9" s="145"/>
    </row>
    <row r="10" spans="1:8" x14ac:dyDescent="0.15">
      <c r="A10" s="146"/>
      <c r="B10" s="147"/>
      <c r="C10" s="148"/>
      <c r="D10" s="149">
        <v>20074</v>
      </c>
      <c r="E10" s="150"/>
      <c r="F10" s="151">
        <v>52698</v>
      </c>
      <c r="G10" s="152"/>
      <c r="H10" s="153"/>
    </row>
    <row r="11" spans="1:8" x14ac:dyDescent="0.15">
      <c r="A11" s="134" t="s">
        <v>520</v>
      </c>
      <c r="B11" s="139"/>
      <c r="C11" s="140"/>
      <c r="D11" s="141">
        <v>44467</v>
      </c>
      <c r="E11" s="142"/>
      <c r="F11" s="143">
        <v>112678</v>
      </c>
      <c r="G11" s="144"/>
      <c r="H11" s="145"/>
    </row>
    <row r="12" spans="1:8" x14ac:dyDescent="0.15">
      <c r="A12" s="146"/>
      <c r="B12" s="147"/>
      <c r="C12" s="154"/>
      <c r="D12" s="149">
        <v>25216</v>
      </c>
      <c r="E12" s="150"/>
      <c r="F12" s="151">
        <v>55165</v>
      </c>
      <c r="G12" s="152"/>
      <c r="H12" s="153"/>
    </row>
    <row r="13" spans="1:8" x14ac:dyDescent="0.15">
      <c r="A13" s="134"/>
      <c r="B13" s="139"/>
      <c r="C13" s="140"/>
      <c r="D13" s="141">
        <v>41686</v>
      </c>
      <c r="E13" s="142"/>
      <c r="F13" s="143">
        <v>104597</v>
      </c>
      <c r="G13" s="155"/>
      <c r="H13" s="145"/>
    </row>
    <row r="14" spans="1:8" x14ac:dyDescent="0.15">
      <c r="A14" s="146"/>
      <c r="B14" s="147"/>
      <c r="C14" s="148"/>
      <c r="D14" s="149">
        <v>24469</v>
      </c>
      <c r="E14" s="150"/>
      <c r="F14" s="151">
        <v>51519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9.85</v>
      </c>
      <c r="C19" s="156">
        <f>ROUND(VALUE(SUBSTITUTE(実質収支比率等に係る経年分析!G$48,"▲","-")),2)</f>
        <v>7.08</v>
      </c>
      <c r="D19" s="156">
        <f>ROUND(VALUE(SUBSTITUTE(実質収支比率等に係る経年分析!H$48,"▲","-")),2)</f>
        <v>3.94</v>
      </c>
      <c r="E19" s="156">
        <f>ROUND(VALUE(SUBSTITUTE(実質収支比率等に係る経年分析!I$48,"▲","-")),2)</f>
        <v>4.4000000000000004</v>
      </c>
      <c r="F19" s="156">
        <f>ROUND(VALUE(SUBSTITUTE(実質収支比率等に係る経年分析!J$48,"▲","-")),2)</f>
        <v>4.67</v>
      </c>
    </row>
    <row r="20" spans="1:11" x14ac:dyDescent="0.15">
      <c r="A20" s="156" t="s">
        <v>53</v>
      </c>
      <c r="B20" s="156">
        <f>ROUND(VALUE(SUBSTITUTE(実質収支比率等に係る経年分析!F$47,"▲","-")),2)</f>
        <v>27.63</v>
      </c>
      <c r="C20" s="156">
        <f>ROUND(VALUE(SUBSTITUTE(実質収支比率等に係る経年分析!G$47,"▲","-")),2)</f>
        <v>37.130000000000003</v>
      </c>
      <c r="D20" s="156">
        <f>ROUND(VALUE(SUBSTITUTE(実質収支比率等に係る経年分析!H$47,"▲","-")),2)</f>
        <v>41.77</v>
      </c>
      <c r="E20" s="156">
        <f>ROUND(VALUE(SUBSTITUTE(実質収支比率等に係る経年分析!I$47,"▲","-")),2)</f>
        <v>43.12</v>
      </c>
      <c r="F20" s="156">
        <f>ROUND(VALUE(SUBSTITUTE(実質収支比率等に係る経年分析!J$47,"▲","-")),2)</f>
        <v>44.44</v>
      </c>
    </row>
    <row r="21" spans="1:11" x14ac:dyDescent="0.15">
      <c r="A21" s="156" t="s">
        <v>54</v>
      </c>
      <c r="B21" s="156">
        <f>IF(ISNUMBER(VALUE(SUBSTITUTE(実質収支比率等に係る経年分析!F$49,"▲","-"))),ROUND(VALUE(SUBSTITUTE(実質収支比率等に係る経年分析!F$49,"▲","-")),2),NA())</f>
        <v>1.29</v>
      </c>
      <c r="C21" s="156">
        <f>IF(ISNUMBER(VALUE(SUBSTITUTE(実質収支比率等に係る経年分析!G$49,"▲","-"))),ROUND(VALUE(SUBSTITUTE(実質収支比率等に係る経年分析!G$49,"▲","-")),2),NA())</f>
        <v>9.49</v>
      </c>
      <c r="D21" s="156">
        <f>IF(ISNUMBER(VALUE(SUBSTITUTE(実質収支比率等に係る経年分析!H$49,"▲","-"))),ROUND(VALUE(SUBSTITUTE(実質収支比率等に係る経年分析!H$49,"▲","-")),2),NA())</f>
        <v>0.61</v>
      </c>
      <c r="E21" s="156">
        <f>IF(ISNUMBER(VALUE(SUBSTITUTE(実質収支比率等に係る経年分析!I$49,"▲","-"))),ROUND(VALUE(SUBSTITUTE(実質収支比率等に係る経年分析!I$49,"▲","-")),2),NA())</f>
        <v>2.74</v>
      </c>
      <c r="F21" s="156">
        <f>IF(ISNUMBER(VALUE(SUBSTITUTE(実質収支比率等に係る経年分析!J$49,"▲","-"))),ROUND(VALUE(SUBSTITUTE(実質収支比率等に係る経年分析!J$49,"▲","-")),2),NA())</f>
        <v>3.05</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0.23</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0.05</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0.44</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e">
        <f>IF(連結実質赤字比率に係る赤字・黒字の構成分析!C$41="",NA(),連結実質赤字比率に係る赤字・黒字の構成分析!C$41)</f>
        <v>#N/A</v>
      </c>
      <c r="B29" s="157" t="e">
        <f>IF(ROUND(VALUE(SUBSTITUTE(連結実質赤字比率に係る赤字・黒字の構成分析!F$41,"▲", "-")), 2) &lt; 0, ABS(ROUND(VALUE(SUBSTITUTE(連結実質赤字比率に係る赤字・黒字の構成分析!F$41,"▲", "-")), 2)), NA())</f>
        <v>#VALUE!</v>
      </c>
      <c r="C29" s="157" t="e">
        <f>IF(ROUND(VALUE(SUBSTITUTE(連結実質赤字比率に係る赤字・黒字の構成分析!F$41,"▲", "-")), 2) &gt;= 0, ABS(ROUND(VALUE(SUBSTITUTE(連結実質赤字比率に係る赤字・黒字の構成分析!F$41,"▲", "-")), 2)), NA())</f>
        <v>#VALUE!</v>
      </c>
      <c r="D29" s="157" t="e">
        <f>IF(ROUND(VALUE(SUBSTITUTE(連結実質赤字比率に係る赤字・黒字の構成分析!G$41,"▲", "-")), 2) &lt; 0, ABS(ROUND(VALUE(SUBSTITUTE(連結実質赤字比率に係る赤字・黒字の構成分析!G$41,"▲", "-")), 2)), NA())</f>
        <v>#VALUE!</v>
      </c>
      <c r="E29" s="157" t="e">
        <f>IF(ROUND(VALUE(SUBSTITUTE(連結実質赤字比率に係る赤字・黒字の構成分析!G$41,"▲", "-")), 2) &gt;= 0, ABS(ROUND(VALUE(SUBSTITUTE(連結実質赤字比率に係る赤字・黒字の構成分析!G$41,"▲", "-")), 2)), NA())</f>
        <v>#VALUE!</v>
      </c>
      <c r="F29" s="157" t="e">
        <f>IF(ROUND(VALUE(SUBSTITUTE(連結実質赤字比率に係る赤字・黒字の構成分析!H$41,"▲", "-")), 2) &lt; 0, ABS(ROUND(VALUE(SUBSTITUTE(連結実質赤字比率に係る赤字・黒字の構成分析!H$41,"▲", "-")), 2)), NA())</f>
        <v>#VALUE!</v>
      </c>
      <c r="G29" s="157" t="e">
        <f>IF(ROUND(VALUE(SUBSTITUTE(連結実質赤字比率に係る赤字・黒字の構成分析!H$41,"▲", "-")), 2) &gt;= 0, ABS(ROUND(VALUE(SUBSTITUTE(連結実質赤字比率に係る赤字・黒字の構成分析!H$41,"▲", "-")), 2)), NA())</f>
        <v>#VALUE!</v>
      </c>
      <c r="H29" s="157" t="e">
        <f>IF(ROUND(VALUE(SUBSTITUTE(連結実質赤字比率に係る赤字・黒字の構成分析!I$41,"▲", "-")), 2) &lt; 0, ABS(ROUND(VALUE(SUBSTITUTE(連結実質赤字比率に係る赤字・黒字の構成分析!I$41,"▲", "-")), 2)), NA())</f>
        <v>#VALUE!</v>
      </c>
      <c r="I29" s="157" t="e">
        <f>IF(ROUND(VALUE(SUBSTITUTE(連結実質赤字比率に係る赤字・黒字の構成分析!I$41,"▲", "-")), 2) &gt;= 0, ABS(ROUND(VALUE(SUBSTITUTE(連結実質赤字比率に係る赤字・黒字の構成分析!I$41,"▲", "-")), 2)), NA())</f>
        <v>#VALUE!</v>
      </c>
      <c r="J29" s="157" t="e">
        <f>IF(ROUND(VALUE(SUBSTITUTE(連結実質赤字比率に係る赤字・黒字の構成分析!J$41,"▲", "-")), 2) &lt; 0, ABS(ROUND(VALUE(SUBSTITUTE(連結実質赤字比率に係る赤字・黒字の構成分析!J$41,"▲", "-")), 2)), NA())</f>
        <v>#VALUE!</v>
      </c>
      <c r="K29" s="157" t="e">
        <f>IF(ROUND(VALUE(SUBSTITUTE(連結実質赤字比率に係る赤字・黒字の構成分析!J$41,"▲", "-")), 2) &gt;= 0, ABS(ROUND(VALUE(SUBSTITUTE(連結実質赤字比率に係る赤字・黒字の構成分析!J$41,"▲", "-")), 2)), NA())</f>
        <v>#VALUE!</v>
      </c>
    </row>
    <row r="30" spans="1:11" x14ac:dyDescent="0.15">
      <c r="A30" s="157" t="e">
        <f>IF(連結実質赤字比率に係る赤字・黒字の構成分析!C$40="",NA(),連結実質赤字比率に係る赤字・黒字の構成分析!C$40)</f>
        <v>#N/A</v>
      </c>
      <c r="B30" s="157" t="e">
        <f>IF(ROUND(VALUE(SUBSTITUTE(連結実質赤字比率に係る赤字・黒字の構成分析!F$40,"▲", "-")), 2) &lt; 0, ABS(ROUND(VALUE(SUBSTITUTE(連結実質赤字比率に係る赤字・黒字の構成分析!F$40,"▲", "-")), 2)), NA())</f>
        <v>#VALUE!</v>
      </c>
      <c r="C30" s="157" t="e">
        <f>IF(ROUND(VALUE(SUBSTITUTE(連結実質赤字比率に係る赤字・黒字の構成分析!F$40,"▲", "-")), 2) &gt;= 0, ABS(ROUND(VALUE(SUBSTITUTE(連結実質赤字比率に係る赤字・黒字の構成分析!F$40,"▲", "-")), 2)), NA())</f>
        <v>#VALUE!</v>
      </c>
      <c r="D30" s="157" t="e">
        <f>IF(ROUND(VALUE(SUBSTITUTE(連結実質赤字比率に係る赤字・黒字の構成分析!G$40,"▲", "-")), 2) &lt; 0, ABS(ROUND(VALUE(SUBSTITUTE(連結実質赤字比率に係る赤字・黒字の構成分析!G$40,"▲", "-")), 2)), NA())</f>
        <v>#VALUE!</v>
      </c>
      <c r="E30" s="157" t="e">
        <f>IF(ROUND(VALUE(SUBSTITUTE(連結実質赤字比率に係る赤字・黒字の構成分析!G$40,"▲", "-")), 2) &gt;= 0, ABS(ROUND(VALUE(SUBSTITUTE(連結実質赤字比率に係る赤字・黒字の構成分析!G$40,"▲", "-")), 2)), NA())</f>
        <v>#VALUE!</v>
      </c>
      <c r="F30" s="157" t="e">
        <f>IF(ROUND(VALUE(SUBSTITUTE(連結実質赤字比率に係る赤字・黒字の構成分析!H$40,"▲", "-")), 2) &lt; 0, ABS(ROUND(VALUE(SUBSTITUTE(連結実質赤字比率に係る赤字・黒字の構成分析!H$40,"▲", "-")), 2)), NA())</f>
        <v>#VALUE!</v>
      </c>
      <c r="G30" s="157" t="e">
        <f>IF(ROUND(VALUE(SUBSTITUTE(連結実質赤字比率に係る赤字・黒字の構成分析!H$40,"▲", "-")), 2) &gt;= 0, ABS(ROUND(VALUE(SUBSTITUTE(連結実質赤字比率に係る赤字・黒字の構成分析!H$40,"▲", "-")), 2)), NA())</f>
        <v>#VALUE!</v>
      </c>
      <c r="H30" s="157" t="e">
        <f>IF(ROUND(VALUE(SUBSTITUTE(連結実質赤字比率に係る赤字・黒字の構成分析!I$40,"▲", "-")), 2) &lt; 0, ABS(ROUND(VALUE(SUBSTITUTE(連結実質赤字比率に係る赤字・黒字の構成分析!I$40,"▲", "-")), 2)), NA())</f>
        <v>#VALUE!</v>
      </c>
      <c r="I30" s="157" t="e">
        <f>IF(ROUND(VALUE(SUBSTITUTE(連結実質赤字比率に係る赤字・黒字の構成分析!I$40,"▲", "-")), 2) &gt;= 0, ABS(ROUND(VALUE(SUBSTITUTE(連結実質赤字比率に係る赤字・黒字の構成分析!I$40,"▲", "-")), 2)), NA())</f>
        <v>#VALUE!</v>
      </c>
      <c r="J30" s="157" t="e">
        <f>IF(ROUND(VALUE(SUBSTITUTE(連結実質赤字比率に係る赤字・黒字の構成分析!J$40,"▲", "-")), 2) &lt; 0, ABS(ROUND(VALUE(SUBSTITUTE(連結実質赤字比率に係る赤字・黒字の構成分析!J$40,"▲", "-")), 2)), NA())</f>
        <v>#VALUE!</v>
      </c>
      <c r="K30" s="157" t="e">
        <f>IF(ROUND(VALUE(SUBSTITUTE(連結実質赤字比率に係る赤字・黒字の構成分析!J$40,"▲", "-")), 2) &gt;= 0, ABS(ROUND(VALUE(SUBSTITUTE(連結実質赤字比率に係る赤字・黒字の構成分析!J$40,"▲", "-")), 2)), NA())</f>
        <v>#VALUE!</v>
      </c>
    </row>
    <row r="31" spans="1:11" x14ac:dyDescent="0.15">
      <c r="A31" s="157" t="e">
        <f>IF(連結実質赤字比率に係る赤字・黒字の構成分析!C$39="",NA(),連結実質赤字比率に係る赤字・黒字の構成分析!C$39)</f>
        <v>#N/A</v>
      </c>
      <c r="B31" s="157" t="e">
        <f>IF(ROUND(VALUE(SUBSTITUTE(連結実質赤字比率に係る赤字・黒字の構成分析!F$39,"▲", "-")), 2) &lt; 0, ABS(ROUND(VALUE(SUBSTITUTE(連結実質赤字比率に係る赤字・黒字の構成分析!F$39,"▲", "-")), 2)), NA())</f>
        <v>#VALUE!</v>
      </c>
      <c r="C31" s="157" t="e">
        <f>IF(ROUND(VALUE(SUBSTITUTE(連結実質赤字比率に係る赤字・黒字の構成分析!F$39,"▲", "-")), 2) &gt;= 0, ABS(ROUND(VALUE(SUBSTITUTE(連結実質赤字比率に係る赤字・黒字の構成分析!F$39,"▲", "-")), 2)), NA())</f>
        <v>#VALUE!</v>
      </c>
      <c r="D31" s="157" t="e">
        <f>IF(ROUND(VALUE(SUBSTITUTE(連結実質赤字比率に係る赤字・黒字の構成分析!G$39,"▲", "-")), 2) &lt; 0, ABS(ROUND(VALUE(SUBSTITUTE(連結実質赤字比率に係る赤字・黒字の構成分析!G$39,"▲", "-")), 2)), NA())</f>
        <v>#VALUE!</v>
      </c>
      <c r="E31" s="157" t="e">
        <f>IF(ROUND(VALUE(SUBSTITUTE(連結実質赤字比率に係る赤字・黒字の構成分析!G$39,"▲", "-")), 2) &gt;= 0, ABS(ROUND(VALUE(SUBSTITUTE(連結実質赤字比率に係る赤字・黒字の構成分析!G$39,"▲", "-")), 2)), NA())</f>
        <v>#VALUE!</v>
      </c>
      <c r="F31" s="157" t="e">
        <f>IF(ROUND(VALUE(SUBSTITUTE(連結実質赤字比率に係る赤字・黒字の構成分析!H$39,"▲", "-")), 2) &lt; 0, ABS(ROUND(VALUE(SUBSTITUTE(連結実質赤字比率に係る赤字・黒字の構成分析!H$39,"▲", "-")), 2)), NA())</f>
        <v>#VALUE!</v>
      </c>
      <c r="G31" s="157" t="e">
        <f>IF(ROUND(VALUE(SUBSTITUTE(連結実質赤字比率に係る赤字・黒字の構成分析!H$39,"▲", "-")), 2) &gt;= 0, ABS(ROUND(VALUE(SUBSTITUTE(連結実質赤字比率に係る赤字・黒字の構成分析!H$39,"▲", "-")), 2)), NA())</f>
        <v>#VALUE!</v>
      </c>
      <c r="H31" s="157" t="e">
        <f>IF(ROUND(VALUE(SUBSTITUTE(連結実質赤字比率に係る赤字・黒字の構成分析!I$39,"▲", "-")), 2) &lt; 0, ABS(ROUND(VALUE(SUBSTITUTE(連結実質赤字比率に係る赤字・黒字の構成分析!I$39,"▲", "-")), 2)), NA())</f>
        <v>#VALUE!</v>
      </c>
      <c r="I31" s="157" t="e">
        <f>IF(ROUND(VALUE(SUBSTITUTE(連結実質赤字比率に係る赤字・黒字の構成分析!I$39,"▲", "-")), 2) &gt;= 0, ABS(ROUND(VALUE(SUBSTITUTE(連結実質赤字比率に係る赤字・黒字の構成分析!I$39,"▲", "-")), 2)), NA())</f>
        <v>#VALUE!</v>
      </c>
      <c r="J31" s="157" t="e">
        <f>IF(ROUND(VALUE(SUBSTITUTE(連結実質赤字比率に係る赤字・黒字の構成分析!J$39,"▲", "-")), 2) &lt; 0, ABS(ROUND(VALUE(SUBSTITUTE(連結実質赤字比率に係る赤字・黒字の構成分析!J$39,"▲", "-")), 2)), NA())</f>
        <v>#VALUE!</v>
      </c>
      <c r="K31" s="157" t="e">
        <f>IF(ROUND(VALUE(SUBSTITUTE(連結実質赤字比率に係る赤字・黒字の構成分析!J$39,"▲", "-")), 2) &gt;= 0, ABS(ROUND(VALUE(SUBSTITUTE(連結実質赤字比率に係る赤字・黒字の構成分析!J$39,"▲", "-")), 2)), NA())</f>
        <v>#VALUE!</v>
      </c>
    </row>
    <row r="32" spans="1:11" x14ac:dyDescent="0.15">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0.01</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0.03</v>
      </c>
    </row>
    <row r="33" spans="1:16" x14ac:dyDescent="0.15">
      <c r="A33" s="157" t="str">
        <f>IF(連結実質赤字比率に係る赤字・黒字の構成分析!C$37="",NA(),連結実質赤字比率に係る赤字・黒字の構成分析!C$37)</f>
        <v>介護保険特別会計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1.29</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0.53</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1.04</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0.98</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0.65</v>
      </c>
    </row>
    <row r="34" spans="1:16" x14ac:dyDescent="0.15">
      <c r="A34" s="157" t="str">
        <f>IF(連結実質赤字比率に係る赤字・黒字の構成分析!C$36="",NA(),連結実質赤字比率に係る赤字・黒字の構成分析!C$36)</f>
        <v>農業集落排水事業会計</v>
      </c>
      <c r="B34" s="157" t="e">
        <f>IF(ROUND(VALUE(SUBSTITUTE(連結実質赤字比率に係る赤字・黒字の構成分析!F$36,"▲", "-")), 2) &lt; 0, ABS(ROUND(VALUE(SUBSTITUTE(連結実質赤字比率に係る赤字・黒字の構成分析!F$36,"▲", "-")), 2)), NA())</f>
        <v>#VALUE!</v>
      </c>
      <c r="C34" s="157" t="e">
        <f>IF(ROUND(VALUE(SUBSTITUTE(連結実質赤字比率に係る赤字・黒字の構成分析!F$36,"▲", "-")), 2) &gt;= 0, ABS(ROUND(VALUE(SUBSTITUTE(連結実質赤字比率に係る赤字・黒字の構成分析!F$36,"▲", "-")), 2)), NA())</f>
        <v>#VALUE!</v>
      </c>
      <c r="D34" s="157" t="e">
        <f>IF(ROUND(VALUE(SUBSTITUTE(連結実質赤字比率に係る赤字・黒字の構成分析!G$36,"▲", "-")), 2) &lt; 0, ABS(ROUND(VALUE(SUBSTITUTE(連結実質赤字比率に係る赤字・黒字の構成分析!G$36,"▲", "-")), 2)), NA())</f>
        <v>#VALUE!</v>
      </c>
      <c r="E34" s="157" t="e">
        <f>IF(ROUND(VALUE(SUBSTITUTE(連結実質赤字比率に係る赤字・黒字の構成分析!G$36,"▲", "-")), 2) &gt;= 0, ABS(ROUND(VALUE(SUBSTITUTE(連結実質赤字比率に係る赤字・黒字の構成分析!G$36,"▲", "-")), 2)), NA())</f>
        <v>#VALUE!</v>
      </c>
      <c r="F34" s="157" t="e">
        <f>IF(ROUND(VALUE(SUBSTITUTE(連結実質赤字比率に係る赤字・黒字の構成分析!H$36,"▲", "-")), 2) &lt; 0, ABS(ROUND(VALUE(SUBSTITUTE(連結実質赤字比率に係る赤字・黒字の構成分析!H$36,"▲", "-")), 2)), NA())</f>
        <v>#VALUE!</v>
      </c>
      <c r="G34" s="157" t="e">
        <f>IF(ROUND(VALUE(SUBSTITUTE(連結実質赤字比率に係る赤字・黒字の構成分析!H$36,"▲", "-")), 2) &gt;= 0, ABS(ROUND(VALUE(SUBSTITUTE(連結実質赤字比率に係る赤字・黒字の構成分析!H$36,"▲", "-")), 2)), NA())</f>
        <v>#VALUE!</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0.77</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1.1599999999999999</v>
      </c>
    </row>
    <row r="35" spans="1:16" x14ac:dyDescent="0.15">
      <c r="A35" s="157" t="str">
        <f>IF(連結実質赤字比率に係る赤字・黒字の構成分析!C$35="",NA(),連結実質赤字比率に係る赤字・黒字の構成分析!C$35)</f>
        <v>国民健康保険事業特別会計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2.69</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2.67</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3.17</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2.41</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1.93</v>
      </c>
    </row>
    <row r="36" spans="1:16" x14ac:dyDescent="0.15">
      <c r="A36" s="157" t="str">
        <f>IF(連結実質赤字比率に係る赤字・黒字の構成分析!C$34="",NA(),連結実質赤字比率に係る赤字・黒字の構成分析!C$34)</f>
        <v>一般会計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9.84</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7.61</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3.94</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4.3899999999999997</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4.67</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278</v>
      </c>
      <c r="E42" s="158"/>
      <c r="F42" s="158"/>
      <c r="G42" s="158">
        <f>'実質公債費比率（分子）の構造'!L$52</f>
        <v>277</v>
      </c>
      <c r="H42" s="158"/>
      <c r="I42" s="158"/>
      <c r="J42" s="158">
        <f>'実質公債費比率（分子）の構造'!M$52</f>
        <v>274</v>
      </c>
      <c r="K42" s="158"/>
      <c r="L42" s="158"/>
      <c r="M42" s="158">
        <f>'実質公債費比率（分子）の構造'!N$52</f>
        <v>268</v>
      </c>
      <c r="N42" s="158"/>
      <c r="O42" s="158"/>
      <c r="P42" s="158">
        <f>'実質公債費比率（分子）の構造'!O$52</f>
        <v>256</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59</v>
      </c>
      <c r="C44" s="158"/>
      <c r="D44" s="158"/>
      <c r="E44" s="158">
        <f>'実質公債費比率（分子）の構造'!L$50</f>
        <v>35</v>
      </c>
      <c r="F44" s="158"/>
      <c r="G44" s="158"/>
      <c r="H44" s="158">
        <f>'実質公債費比率（分子）の構造'!M$50</f>
        <v>13</v>
      </c>
      <c r="I44" s="158"/>
      <c r="J44" s="158"/>
      <c r="K44" s="158">
        <f>'実質公債費比率（分子）の構造'!N$50</f>
        <v>13</v>
      </c>
      <c r="L44" s="158"/>
      <c r="M44" s="158"/>
      <c r="N44" s="158">
        <f>'実質公債費比率（分子）の構造'!O$50</f>
        <v>13</v>
      </c>
      <c r="O44" s="158"/>
      <c r="P44" s="158"/>
    </row>
    <row r="45" spans="1:16" x14ac:dyDescent="0.15">
      <c r="A45" s="158" t="s">
        <v>63</v>
      </c>
      <c r="B45" s="158">
        <f>'実質公債費比率（分子）の構造'!K$49</f>
        <v>43</v>
      </c>
      <c r="C45" s="158"/>
      <c r="D45" s="158"/>
      <c r="E45" s="158">
        <f>'実質公債費比率（分子）の構造'!L$49</f>
        <v>43</v>
      </c>
      <c r="F45" s="158"/>
      <c r="G45" s="158"/>
      <c r="H45" s="158">
        <f>'実質公債費比率（分子）の構造'!M$49</f>
        <v>43</v>
      </c>
      <c r="I45" s="158"/>
      <c r="J45" s="158"/>
      <c r="K45" s="158">
        <f>'実質公債費比率（分子）の構造'!N$49</f>
        <v>56</v>
      </c>
      <c r="L45" s="158"/>
      <c r="M45" s="158"/>
      <c r="N45" s="158">
        <f>'実質公債費比率（分子）の構造'!O$49</f>
        <v>51</v>
      </c>
      <c r="O45" s="158"/>
      <c r="P45" s="158"/>
    </row>
    <row r="46" spans="1:16" x14ac:dyDescent="0.15">
      <c r="A46" s="158" t="s">
        <v>64</v>
      </c>
      <c r="B46" s="158">
        <f>'実質公債費比率（分子）の構造'!K$48</f>
        <v>20</v>
      </c>
      <c r="C46" s="158"/>
      <c r="D46" s="158"/>
      <c r="E46" s="158">
        <f>'実質公債費比率（分子）の構造'!L$48</f>
        <v>11</v>
      </c>
      <c r="F46" s="158"/>
      <c r="G46" s="158"/>
      <c r="H46" s="158">
        <f>'実質公債費比率（分子）の構造'!M$48</f>
        <v>20</v>
      </c>
      <c r="I46" s="158"/>
      <c r="J46" s="158"/>
      <c r="K46" s="158">
        <f>'実質公債費比率（分子）の構造'!N$48</f>
        <v>29</v>
      </c>
      <c r="L46" s="158"/>
      <c r="M46" s="158"/>
      <c r="N46" s="158">
        <f>'実質公債費比率（分子）の構造'!O$48</f>
        <v>19</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305</v>
      </c>
      <c r="C49" s="158"/>
      <c r="D49" s="158"/>
      <c r="E49" s="158">
        <f>'実質公債費比率（分子）の構造'!L$45</f>
        <v>310</v>
      </c>
      <c r="F49" s="158"/>
      <c r="G49" s="158"/>
      <c r="H49" s="158">
        <f>'実質公債費比率（分子）の構造'!M$45</f>
        <v>325</v>
      </c>
      <c r="I49" s="158"/>
      <c r="J49" s="158"/>
      <c r="K49" s="158">
        <f>'実質公債費比率（分子）の構造'!N$45</f>
        <v>325</v>
      </c>
      <c r="L49" s="158"/>
      <c r="M49" s="158"/>
      <c r="N49" s="158">
        <f>'実質公債費比率（分子）の構造'!O$45</f>
        <v>308</v>
      </c>
      <c r="O49" s="158"/>
      <c r="P49" s="158"/>
    </row>
    <row r="50" spans="1:16" x14ac:dyDescent="0.15">
      <c r="A50" s="158" t="s">
        <v>67</v>
      </c>
      <c r="B50" s="158" t="e">
        <f>NA()</f>
        <v>#N/A</v>
      </c>
      <c r="C50" s="158">
        <f>IF(ISNUMBER('実質公債費比率（分子）の構造'!K$53),'実質公債費比率（分子）の構造'!K$53,NA())</f>
        <v>149</v>
      </c>
      <c r="D50" s="158" t="e">
        <f>NA()</f>
        <v>#N/A</v>
      </c>
      <c r="E50" s="158" t="e">
        <f>NA()</f>
        <v>#N/A</v>
      </c>
      <c r="F50" s="158">
        <f>IF(ISNUMBER('実質公債費比率（分子）の構造'!L$53),'実質公債費比率（分子）の構造'!L$53,NA())</f>
        <v>122</v>
      </c>
      <c r="G50" s="158" t="e">
        <f>NA()</f>
        <v>#N/A</v>
      </c>
      <c r="H50" s="158" t="e">
        <f>NA()</f>
        <v>#N/A</v>
      </c>
      <c r="I50" s="158">
        <f>IF(ISNUMBER('実質公債費比率（分子）の構造'!M$53),'実質公債費比率（分子）の構造'!M$53,NA())</f>
        <v>127</v>
      </c>
      <c r="J50" s="158" t="e">
        <f>NA()</f>
        <v>#N/A</v>
      </c>
      <c r="K50" s="158" t="e">
        <f>NA()</f>
        <v>#N/A</v>
      </c>
      <c r="L50" s="158">
        <f>IF(ISNUMBER('実質公債費比率（分子）の構造'!N$53),'実質公債費比率（分子）の構造'!N$53,NA())</f>
        <v>155</v>
      </c>
      <c r="M50" s="158" t="e">
        <f>NA()</f>
        <v>#N/A</v>
      </c>
      <c r="N50" s="158" t="e">
        <f>NA()</f>
        <v>#N/A</v>
      </c>
      <c r="O50" s="158">
        <f>IF(ISNUMBER('実質公債費比率（分子）の構造'!O$53),'実質公債費比率（分子）の構造'!O$53,NA())</f>
        <v>135</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3098</v>
      </c>
      <c r="E56" s="157"/>
      <c r="F56" s="157"/>
      <c r="G56" s="157">
        <f>'将来負担比率（分子）の構造'!J$52</f>
        <v>3055</v>
      </c>
      <c r="H56" s="157"/>
      <c r="I56" s="157"/>
      <c r="J56" s="157">
        <f>'将来負担比率（分子）の構造'!K$52</f>
        <v>2938</v>
      </c>
      <c r="K56" s="157"/>
      <c r="L56" s="157"/>
      <c r="M56" s="157">
        <f>'将来負担比率（分子）の構造'!L$52</f>
        <v>2834</v>
      </c>
      <c r="N56" s="157"/>
      <c r="O56" s="157"/>
      <c r="P56" s="157">
        <f>'将来負担比率（分子）の構造'!M$52</f>
        <v>2744</v>
      </c>
    </row>
    <row r="57" spans="1:16" x14ac:dyDescent="0.15">
      <c r="A57" s="157" t="s">
        <v>42</v>
      </c>
      <c r="B57" s="157"/>
      <c r="C57" s="157"/>
      <c r="D57" s="157" t="str">
        <f>'将来負担比率（分子）の構造'!I$51</f>
        <v>-</v>
      </c>
      <c r="E57" s="157"/>
      <c r="F57" s="157"/>
      <c r="G57" s="157" t="str">
        <f>'将来負担比率（分子）の構造'!J$51</f>
        <v>-</v>
      </c>
      <c r="H57" s="157"/>
      <c r="I57" s="157"/>
      <c r="J57" s="157" t="str">
        <f>'将来負担比率（分子）の構造'!K$51</f>
        <v>-</v>
      </c>
      <c r="K57" s="157"/>
      <c r="L57" s="157"/>
      <c r="M57" s="157" t="str">
        <f>'将来負担比率（分子）の構造'!L$51</f>
        <v>-</v>
      </c>
      <c r="N57" s="157"/>
      <c r="O57" s="157"/>
      <c r="P57" s="157" t="str">
        <f>'将来負担比率（分子）の構造'!M$51</f>
        <v>-</v>
      </c>
    </row>
    <row r="58" spans="1:16" x14ac:dyDescent="0.15">
      <c r="A58" s="157" t="s">
        <v>41</v>
      </c>
      <c r="B58" s="157"/>
      <c r="C58" s="157"/>
      <c r="D58" s="157">
        <f>'将来負担比率（分子）の構造'!I$50</f>
        <v>1958</v>
      </c>
      <c r="E58" s="157"/>
      <c r="F58" s="157"/>
      <c r="G58" s="157">
        <f>'将来負担比率（分子）の構造'!J$50</f>
        <v>2665</v>
      </c>
      <c r="H58" s="157"/>
      <c r="I58" s="157"/>
      <c r="J58" s="157">
        <f>'将来負担比率（分子）の構造'!K$50</f>
        <v>3110</v>
      </c>
      <c r="K58" s="157"/>
      <c r="L58" s="157"/>
      <c r="M58" s="157">
        <f>'将来負担比率（分子）の構造'!L$50</f>
        <v>3365</v>
      </c>
      <c r="N58" s="157"/>
      <c r="O58" s="157"/>
      <c r="P58" s="157">
        <f>'将来負担比率（分子）の構造'!M$50</f>
        <v>3643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1202</v>
      </c>
      <c r="C62" s="157"/>
      <c r="D62" s="157"/>
      <c r="E62" s="157">
        <f>'将来負担比率（分子）の構造'!J$45</f>
        <v>1201</v>
      </c>
      <c r="F62" s="157"/>
      <c r="G62" s="157"/>
      <c r="H62" s="157">
        <f>'将来負担比率（分子）の構造'!K$45</f>
        <v>1139</v>
      </c>
      <c r="I62" s="157"/>
      <c r="J62" s="157"/>
      <c r="K62" s="157">
        <f>'将来負担比率（分子）の構造'!L$45</f>
        <v>1104</v>
      </c>
      <c r="L62" s="157"/>
      <c r="M62" s="157"/>
      <c r="N62" s="157">
        <f>'将来負担比率（分子）の構造'!M$45</f>
        <v>1072</v>
      </c>
      <c r="O62" s="157"/>
      <c r="P62" s="157"/>
    </row>
    <row r="63" spans="1:16" x14ac:dyDescent="0.15">
      <c r="A63" s="157" t="s">
        <v>34</v>
      </c>
      <c r="B63" s="157">
        <f>'将来負担比率（分子）の構造'!I$44</f>
        <v>332</v>
      </c>
      <c r="C63" s="157"/>
      <c r="D63" s="157"/>
      <c r="E63" s="157">
        <f>'将来負担比率（分子）の構造'!J$44</f>
        <v>328</v>
      </c>
      <c r="F63" s="157"/>
      <c r="G63" s="157"/>
      <c r="H63" s="157">
        <f>'将来負担比率（分子）の構造'!K$44</f>
        <v>370</v>
      </c>
      <c r="I63" s="157"/>
      <c r="J63" s="157"/>
      <c r="K63" s="157">
        <f>'将来負担比率（分子）の構造'!L$44</f>
        <v>379</v>
      </c>
      <c r="L63" s="157"/>
      <c r="M63" s="157"/>
      <c r="N63" s="157">
        <f>'将来負担比率（分子）の構造'!M$44</f>
        <v>417</v>
      </c>
      <c r="O63" s="157"/>
      <c r="P63" s="157"/>
    </row>
    <row r="64" spans="1:16" x14ac:dyDescent="0.15">
      <c r="A64" s="157" t="s">
        <v>33</v>
      </c>
      <c r="B64" s="157">
        <f>'将来負担比率（分子）の構造'!I$43</f>
        <v>124</v>
      </c>
      <c r="C64" s="157"/>
      <c r="D64" s="157"/>
      <c r="E64" s="157">
        <f>'将来負担比率（分子）の構造'!J$43</f>
        <v>96</v>
      </c>
      <c r="F64" s="157"/>
      <c r="G64" s="157"/>
      <c r="H64" s="157">
        <f>'将来負担比率（分子）の構造'!K$43</f>
        <v>83</v>
      </c>
      <c r="I64" s="157"/>
      <c r="J64" s="157"/>
      <c r="K64" s="157">
        <f>'将来負担比率（分子）の構造'!L$43</f>
        <v>89</v>
      </c>
      <c r="L64" s="157"/>
      <c r="M64" s="157"/>
      <c r="N64" s="157">
        <f>'将来負担比率（分子）の構造'!M$43</f>
        <v>236</v>
      </c>
      <c r="O64" s="157"/>
      <c r="P64" s="157"/>
    </row>
    <row r="65" spans="1:16" x14ac:dyDescent="0.15">
      <c r="A65" s="157" t="s">
        <v>32</v>
      </c>
      <c r="B65" s="157">
        <f>'将来負担比率（分子）の構造'!I$42</f>
        <v>602</v>
      </c>
      <c r="C65" s="157"/>
      <c r="D65" s="157"/>
      <c r="E65" s="157">
        <f>'将来負担比率（分子）の構造'!J$42</f>
        <v>115</v>
      </c>
      <c r="F65" s="157"/>
      <c r="G65" s="157"/>
      <c r="H65" s="157">
        <f>'将来負担比率（分子）の構造'!K$42</f>
        <v>102</v>
      </c>
      <c r="I65" s="157"/>
      <c r="J65" s="157"/>
      <c r="K65" s="157">
        <f>'将来負担比率（分子）の構造'!L$42</f>
        <v>89</v>
      </c>
      <c r="L65" s="157"/>
      <c r="M65" s="157"/>
      <c r="N65" s="157">
        <f>'将来負担比率（分子）の構造'!M$42</f>
        <v>747</v>
      </c>
      <c r="O65" s="157"/>
      <c r="P65" s="157"/>
    </row>
    <row r="66" spans="1:16" x14ac:dyDescent="0.15">
      <c r="A66" s="157" t="s">
        <v>31</v>
      </c>
      <c r="B66" s="157">
        <f>'将来負担比率（分子）の構造'!I$41</f>
        <v>3456</v>
      </c>
      <c r="C66" s="157"/>
      <c r="D66" s="157"/>
      <c r="E66" s="157">
        <f>'将来負担比率（分子）の構造'!J$41</f>
        <v>3539</v>
      </c>
      <c r="F66" s="157"/>
      <c r="G66" s="157"/>
      <c r="H66" s="157">
        <f>'将来負担比率（分子）の構造'!K$41</f>
        <v>3386</v>
      </c>
      <c r="I66" s="157"/>
      <c r="J66" s="157"/>
      <c r="K66" s="157">
        <f>'将来負担比率（分子）の構造'!L$41</f>
        <v>3206</v>
      </c>
      <c r="L66" s="157"/>
      <c r="M66" s="157"/>
      <c r="N66" s="157">
        <f>'将来負担比率（分子）の構造'!M$41</f>
        <v>3139</v>
      </c>
      <c r="O66" s="157"/>
      <c r="P66" s="157"/>
    </row>
    <row r="67" spans="1:16" x14ac:dyDescent="0.15">
      <c r="A67" s="157" t="s">
        <v>71</v>
      </c>
      <c r="B67" s="157" t="e">
        <f>NA()</f>
        <v>#N/A</v>
      </c>
      <c r="C67" s="157">
        <f>IF(ISNUMBER('将来負担比率（分子）の構造'!I$53), IF('将来負担比率（分子）の構造'!I$53 &lt; 0, 0, '将来負担比率（分子）の構造'!I$53), NA())</f>
        <v>661</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0</v>
      </c>
      <c r="J67" s="157" t="e">
        <f>NA()</f>
        <v>#N/A</v>
      </c>
      <c r="K67" s="157" t="e">
        <f>NA()</f>
        <v>#N/A</v>
      </c>
      <c r="L67" s="157">
        <f>IF(ISNUMBER('将来負担比率（分子）の構造'!L$53), IF('将来負担比率（分子）の構造'!L$53 &lt; 0, 0, '将来負担比率（分子）の構造'!L$53), NA())</f>
        <v>0</v>
      </c>
      <c r="M67" s="157" t="e">
        <f>NA()</f>
        <v>#N/A</v>
      </c>
      <c r="N67" s="157" t="e">
        <f>NA()</f>
        <v>#N/A</v>
      </c>
      <c r="O67" s="157">
        <f>IF(ISNUMBER('将来負担比率（分子）の構造'!M$53), IF('将来負担比率（分子）の構造'!M$53 &lt; 0, 0, '将来負担比率（分子）の構造'!M$53), NA())</f>
        <v>0</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1374</v>
      </c>
      <c r="C72" s="161">
        <f>基金残高に係る経年分析!G55</f>
        <v>1448</v>
      </c>
      <c r="D72" s="161">
        <f>基金残高に係る経年分析!H55</f>
        <v>1540</v>
      </c>
    </row>
    <row r="73" spans="1:16" x14ac:dyDescent="0.15">
      <c r="A73" s="160" t="s">
        <v>74</v>
      </c>
      <c r="B73" s="161">
        <f>基金残高に係る経年分析!F56</f>
        <v>105</v>
      </c>
      <c r="C73" s="161">
        <f>基金残高に係る経年分析!G56</f>
        <v>120</v>
      </c>
      <c r="D73" s="161">
        <f>基金残高に係る経年分析!H56</f>
        <v>132</v>
      </c>
    </row>
    <row r="74" spans="1:16" x14ac:dyDescent="0.15">
      <c r="A74" s="160" t="s">
        <v>75</v>
      </c>
      <c r="B74" s="161">
        <f>基金残高に係る経年分析!F57</f>
        <v>1162</v>
      </c>
      <c r="C74" s="161">
        <f>基金残高に係る経年分析!G57</f>
        <v>1325</v>
      </c>
      <c r="D74" s="161">
        <f>基金残高に係る経年分析!H57</f>
        <v>1496</v>
      </c>
    </row>
  </sheetData>
  <sheetProtection algorithmName="SHA-512" hashValue="zV4pwqhOKPSDTQ/J+EhhGyAr3RrREGKJ27QdshPNyY6+tV+6Ay0ComUvV/9yytFMNCkqotT/9/eVxC536KLEdQ==" saltValue="KARdAtx41M2PzV2xhYdCy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x14ac:dyDescent="0.15">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15">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15">
      <c r="B5" s="596" t="s">
        <v>215</v>
      </c>
      <c r="C5" s="597"/>
      <c r="D5" s="597"/>
      <c r="E5" s="597"/>
      <c r="F5" s="597"/>
      <c r="G5" s="597"/>
      <c r="H5" s="597"/>
      <c r="I5" s="597"/>
      <c r="J5" s="597"/>
      <c r="K5" s="597"/>
      <c r="L5" s="597"/>
      <c r="M5" s="597"/>
      <c r="N5" s="597"/>
      <c r="O5" s="597"/>
      <c r="P5" s="597"/>
      <c r="Q5" s="598"/>
      <c r="R5" s="599">
        <v>1636186</v>
      </c>
      <c r="S5" s="600"/>
      <c r="T5" s="600"/>
      <c r="U5" s="600"/>
      <c r="V5" s="600"/>
      <c r="W5" s="600"/>
      <c r="X5" s="600"/>
      <c r="Y5" s="601"/>
      <c r="Z5" s="602">
        <v>28.1</v>
      </c>
      <c r="AA5" s="602"/>
      <c r="AB5" s="602"/>
      <c r="AC5" s="602"/>
      <c r="AD5" s="603">
        <v>1636186</v>
      </c>
      <c r="AE5" s="603"/>
      <c r="AF5" s="603"/>
      <c r="AG5" s="603"/>
      <c r="AH5" s="603"/>
      <c r="AI5" s="603"/>
      <c r="AJ5" s="603"/>
      <c r="AK5" s="603"/>
      <c r="AL5" s="604">
        <v>45.4</v>
      </c>
      <c r="AM5" s="605"/>
      <c r="AN5" s="605"/>
      <c r="AO5" s="606"/>
      <c r="AP5" s="596" t="s">
        <v>216</v>
      </c>
      <c r="AQ5" s="597"/>
      <c r="AR5" s="597"/>
      <c r="AS5" s="597"/>
      <c r="AT5" s="597"/>
      <c r="AU5" s="597"/>
      <c r="AV5" s="597"/>
      <c r="AW5" s="597"/>
      <c r="AX5" s="597"/>
      <c r="AY5" s="597"/>
      <c r="AZ5" s="597"/>
      <c r="BA5" s="597"/>
      <c r="BB5" s="597"/>
      <c r="BC5" s="597"/>
      <c r="BD5" s="597"/>
      <c r="BE5" s="597"/>
      <c r="BF5" s="598"/>
      <c r="BG5" s="610">
        <v>1631358</v>
      </c>
      <c r="BH5" s="611"/>
      <c r="BI5" s="611"/>
      <c r="BJ5" s="611"/>
      <c r="BK5" s="611"/>
      <c r="BL5" s="611"/>
      <c r="BM5" s="611"/>
      <c r="BN5" s="612"/>
      <c r="BO5" s="613">
        <v>99.7</v>
      </c>
      <c r="BP5" s="613"/>
      <c r="BQ5" s="613"/>
      <c r="BR5" s="613"/>
      <c r="BS5" s="614" t="s">
        <v>121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15">
      <c r="B6" s="607" t="s">
        <v>220</v>
      </c>
      <c r="C6" s="608"/>
      <c r="D6" s="608"/>
      <c r="E6" s="608"/>
      <c r="F6" s="608"/>
      <c r="G6" s="608"/>
      <c r="H6" s="608"/>
      <c r="I6" s="608"/>
      <c r="J6" s="608"/>
      <c r="K6" s="608"/>
      <c r="L6" s="608"/>
      <c r="M6" s="608"/>
      <c r="N6" s="608"/>
      <c r="O6" s="608"/>
      <c r="P6" s="608"/>
      <c r="Q6" s="609"/>
      <c r="R6" s="610">
        <v>65131</v>
      </c>
      <c r="S6" s="611"/>
      <c r="T6" s="611"/>
      <c r="U6" s="611"/>
      <c r="V6" s="611"/>
      <c r="W6" s="611"/>
      <c r="X6" s="611"/>
      <c r="Y6" s="612"/>
      <c r="Z6" s="613">
        <v>1.1000000000000001</v>
      </c>
      <c r="AA6" s="613"/>
      <c r="AB6" s="613"/>
      <c r="AC6" s="613"/>
      <c r="AD6" s="614">
        <v>65131</v>
      </c>
      <c r="AE6" s="614"/>
      <c r="AF6" s="614"/>
      <c r="AG6" s="614"/>
      <c r="AH6" s="614"/>
      <c r="AI6" s="614"/>
      <c r="AJ6" s="614"/>
      <c r="AK6" s="614"/>
      <c r="AL6" s="615">
        <v>1.8</v>
      </c>
      <c r="AM6" s="616"/>
      <c r="AN6" s="616"/>
      <c r="AO6" s="617"/>
      <c r="AP6" s="607" t="s">
        <v>221</v>
      </c>
      <c r="AQ6" s="608"/>
      <c r="AR6" s="608"/>
      <c r="AS6" s="608"/>
      <c r="AT6" s="608"/>
      <c r="AU6" s="608"/>
      <c r="AV6" s="608"/>
      <c r="AW6" s="608"/>
      <c r="AX6" s="608"/>
      <c r="AY6" s="608"/>
      <c r="AZ6" s="608"/>
      <c r="BA6" s="608"/>
      <c r="BB6" s="608"/>
      <c r="BC6" s="608"/>
      <c r="BD6" s="608"/>
      <c r="BE6" s="608"/>
      <c r="BF6" s="609"/>
      <c r="BG6" s="610">
        <v>1631358</v>
      </c>
      <c r="BH6" s="611"/>
      <c r="BI6" s="611"/>
      <c r="BJ6" s="611"/>
      <c r="BK6" s="611"/>
      <c r="BL6" s="611"/>
      <c r="BM6" s="611"/>
      <c r="BN6" s="612"/>
      <c r="BO6" s="613">
        <v>99.7</v>
      </c>
      <c r="BP6" s="613"/>
      <c r="BQ6" s="613"/>
      <c r="BR6" s="613"/>
      <c r="BS6" s="614" t="s">
        <v>121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84320</v>
      </c>
      <c r="CS6" s="611"/>
      <c r="CT6" s="611"/>
      <c r="CU6" s="611"/>
      <c r="CV6" s="611"/>
      <c r="CW6" s="611"/>
      <c r="CX6" s="611"/>
      <c r="CY6" s="612"/>
      <c r="CZ6" s="604">
        <v>1.5</v>
      </c>
      <c r="DA6" s="605"/>
      <c r="DB6" s="605"/>
      <c r="DC6" s="621"/>
      <c r="DD6" s="619" t="s">
        <v>121</v>
      </c>
      <c r="DE6" s="611"/>
      <c r="DF6" s="611"/>
      <c r="DG6" s="611"/>
      <c r="DH6" s="611"/>
      <c r="DI6" s="611"/>
      <c r="DJ6" s="611"/>
      <c r="DK6" s="611"/>
      <c r="DL6" s="611"/>
      <c r="DM6" s="611"/>
      <c r="DN6" s="611"/>
      <c r="DO6" s="611"/>
      <c r="DP6" s="612"/>
      <c r="DQ6" s="619">
        <v>84320</v>
      </c>
      <c r="DR6" s="611"/>
      <c r="DS6" s="611"/>
      <c r="DT6" s="611"/>
      <c r="DU6" s="611"/>
      <c r="DV6" s="611"/>
      <c r="DW6" s="611"/>
      <c r="DX6" s="611"/>
      <c r="DY6" s="611"/>
      <c r="DZ6" s="611"/>
      <c r="EA6" s="611"/>
      <c r="EB6" s="611"/>
      <c r="EC6" s="620"/>
    </row>
    <row r="7" spans="2:143" ht="11.25" customHeight="1" x14ac:dyDescent="0.15">
      <c r="B7" s="607" t="s">
        <v>223</v>
      </c>
      <c r="C7" s="608"/>
      <c r="D7" s="608"/>
      <c r="E7" s="608"/>
      <c r="F7" s="608"/>
      <c r="G7" s="608"/>
      <c r="H7" s="608"/>
      <c r="I7" s="608"/>
      <c r="J7" s="608"/>
      <c r="K7" s="608"/>
      <c r="L7" s="608"/>
      <c r="M7" s="608"/>
      <c r="N7" s="608"/>
      <c r="O7" s="608"/>
      <c r="P7" s="608"/>
      <c r="Q7" s="609"/>
      <c r="R7" s="610">
        <v>878</v>
      </c>
      <c r="S7" s="611"/>
      <c r="T7" s="611"/>
      <c r="U7" s="611"/>
      <c r="V7" s="611"/>
      <c r="W7" s="611"/>
      <c r="X7" s="611"/>
      <c r="Y7" s="612"/>
      <c r="Z7" s="613">
        <v>0</v>
      </c>
      <c r="AA7" s="613"/>
      <c r="AB7" s="613"/>
      <c r="AC7" s="613"/>
      <c r="AD7" s="614">
        <v>878</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789669</v>
      </c>
      <c r="BH7" s="611"/>
      <c r="BI7" s="611"/>
      <c r="BJ7" s="611"/>
      <c r="BK7" s="611"/>
      <c r="BL7" s="611"/>
      <c r="BM7" s="611"/>
      <c r="BN7" s="612"/>
      <c r="BO7" s="613">
        <v>48.3</v>
      </c>
      <c r="BP7" s="613"/>
      <c r="BQ7" s="613"/>
      <c r="BR7" s="613"/>
      <c r="BS7" s="614" t="s">
        <v>121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1144554</v>
      </c>
      <c r="CS7" s="611"/>
      <c r="CT7" s="611"/>
      <c r="CU7" s="611"/>
      <c r="CV7" s="611"/>
      <c r="CW7" s="611"/>
      <c r="CX7" s="611"/>
      <c r="CY7" s="612"/>
      <c r="CZ7" s="613">
        <v>20.3</v>
      </c>
      <c r="DA7" s="613"/>
      <c r="DB7" s="613"/>
      <c r="DC7" s="613"/>
      <c r="DD7" s="619">
        <v>24521</v>
      </c>
      <c r="DE7" s="611"/>
      <c r="DF7" s="611"/>
      <c r="DG7" s="611"/>
      <c r="DH7" s="611"/>
      <c r="DI7" s="611"/>
      <c r="DJ7" s="611"/>
      <c r="DK7" s="611"/>
      <c r="DL7" s="611"/>
      <c r="DM7" s="611"/>
      <c r="DN7" s="611"/>
      <c r="DO7" s="611"/>
      <c r="DP7" s="612"/>
      <c r="DQ7" s="619">
        <v>853665</v>
      </c>
      <c r="DR7" s="611"/>
      <c r="DS7" s="611"/>
      <c r="DT7" s="611"/>
      <c r="DU7" s="611"/>
      <c r="DV7" s="611"/>
      <c r="DW7" s="611"/>
      <c r="DX7" s="611"/>
      <c r="DY7" s="611"/>
      <c r="DZ7" s="611"/>
      <c r="EA7" s="611"/>
      <c r="EB7" s="611"/>
      <c r="EC7" s="620"/>
    </row>
    <row r="8" spans="2:143" ht="11.25" customHeight="1" x14ac:dyDescent="0.15">
      <c r="B8" s="607" t="s">
        <v>226</v>
      </c>
      <c r="C8" s="608"/>
      <c r="D8" s="608"/>
      <c r="E8" s="608"/>
      <c r="F8" s="608"/>
      <c r="G8" s="608"/>
      <c r="H8" s="608"/>
      <c r="I8" s="608"/>
      <c r="J8" s="608"/>
      <c r="K8" s="608"/>
      <c r="L8" s="608"/>
      <c r="M8" s="608"/>
      <c r="N8" s="608"/>
      <c r="O8" s="608"/>
      <c r="P8" s="608"/>
      <c r="Q8" s="609"/>
      <c r="R8" s="610">
        <v>14914</v>
      </c>
      <c r="S8" s="611"/>
      <c r="T8" s="611"/>
      <c r="U8" s="611"/>
      <c r="V8" s="611"/>
      <c r="W8" s="611"/>
      <c r="X8" s="611"/>
      <c r="Y8" s="612"/>
      <c r="Z8" s="613">
        <v>0.3</v>
      </c>
      <c r="AA8" s="613"/>
      <c r="AB8" s="613"/>
      <c r="AC8" s="613"/>
      <c r="AD8" s="614">
        <v>14914</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21449</v>
      </c>
      <c r="BH8" s="611"/>
      <c r="BI8" s="611"/>
      <c r="BJ8" s="611"/>
      <c r="BK8" s="611"/>
      <c r="BL8" s="611"/>
      <c r="BM8" s="611"/>
      <c r="BN8" s="612"/>
      <c r="BO8" s="613">
        <v>1.3</v>
      </c>
      <c r="BP8" s="613"/>
      <c r="BQ8" s="613"/>
      <c r="BR8" s="613"/>
      <c r="BS8" s="614" t="s">
        <v>121</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1916536</v>
      </c>
      <c r="CS8" s="611"/>
      <c r="CT8" s="611"/>
      <c r="CU8" s="611"/>
      <c r="CV8" s="611"/>
      <c r="CW8" s="611"/>
      <c r="CX8" s="611"/>
      <c r="CY8" s="612"/>
      <c r="CZ8" s="613">
        <v>34</v>
      </c>
      <c r="DA8" s="613"/>
      <c r="DB8" s="613"/>
      <c r="DC8" s="613"/>
      <c r="DD8" s="619">
        <v>12269</v>
      </c>
      <c r="DE8" s="611"/>
      <c r="DF8" s="611"/>
      <c r="DG8" s="611"/>
      <c r="DH8" s="611"/>
      <c r="DI8" s="611"/>
      <c r="DJ8" s="611"/>
      <c r="DK8" s="611"/>
      <c r="DL8" s="611"/>
      <c r="DM8" s="611"/>
      <c r="DN8" s="611"/>
      <c r="DO8" s="611"/>
      <c r="DP8" s="612"/>
      <c r="DQ8" s="619">
        <v>1111570</v>
      </c>
      <c r="DR8" s="611"/>
      <c r="DS8" s="611"/>
      <c r="DT8" s="611"/>
      <c r="DU8" s="611"/>
      <c r="DV8" s="611"/>
      <c r="DW8" s="611"/>
      <c r="DX8" s="611"/>
      <c r="DY8" s="611"/>
      <c r="DZ8" s="611"/>
      <c r="EA8" s="611"/>
      <c r="EB8" s="611"/>
      <c r="EC8" s="620"/>
    </row>
    <row r="9" spans="2:143" ht="11.25" customHeight="1" x14ac:dyDescent="0.15">
      <c r="B9" s="607" t="s">
        <v>229</v>
      </c>
      <c r="C9" s="608"/>
      <c r="D9" s="608"/>
      <c r="E9" s="608"/>
      <c r="F9" s="608"/>
      <c r="G9" s="608"/>
      <c r="H9" s="608"/>
      <c r="I9" s="608"/>
      <c r="J9" s="608"/>
      <c r="K9" s="608"/>
      <c r="L9" s="608"/>
      <c r="M9" s="608"/>
      <c r="N9" s="608"/>
      <c r="O9" s="608"/>
      <c r="P9" s="608"/>
      <c r="Q9" s="609"/>
      <c r="R9" s="610">
        <v>22506</v>
      </c>
      <c r="S9" s="611"/>
      <c r="T9" s="611"/>
      <c r="U9" s="611"/>
      <c r="V9" s="611"/>
      <c r="W9" s="611"/>
      <c r="X9" s="611"/>
      <c r="Y9" s="612"/>
      <c r="Z9" s="613">
        <v>0.4</v>
      </c>
      <c r="AA9" s="613"/>
      <c r="AB9" s="613"/>
      <c r="AC9" s="613"/>
      <c r="AD9" s="614">
        <v>22506</v>
      </c>
      <c r="AE9" s="614"/>
      <c r="AF9" s="614"/>
      <c r="AG9" s="614"/>
      <c r="AH9" s="614"/>
      <c r="AI9" s="614"/>
      <c r="AJ9" s="614"/>
      <c r="AK9" s="614"/>
      <c r="AL9" s="615">
        <v>0.6</v>
      </c>
      <c r="AM9" s="616"/>
      <c r="AN9" s="616"/>
      <c r="AO9" s="617"/>
      <c r="AP9" s="607" t="s">
        <v>230</v>
      </c>
      <c r="AQ9" s="608"/>
      <c r="AR9" s="608"/>
      <c r="AS9" s="608"/>
      <c r="AT9" s="608"/>
      <c r="AU9" s="608"/>
      <c r="AV9" s="608"/>
      <c r="AW9" s="608"/>
      <c r="AX9" s="608"/>
      <c r="AY9" s="608"/>
      <c r="AZ9" s="608"/>
      <c r="BA9" s="608"/>
      <c r="BB9" s="608"/>
      <c r="BC9" s="608"/>
      <c r="BD9" s="608"/>
      <c r="BE9" s="608"/>
      <c r="BF9" s="609"/>
      <c r="BG9" s="610">
        <v>640542</v>
      </c>
      <c r="BH9" s="611"/>
      <c r="BI9" s="611"/>
      <c r="BJ9" s="611"/>
      <c r="BK9" s="611"/>
      <c r="BL9" s="611"/>
      <c r="BM9" s="611"/>
      <c r="BN9" s="612"/>
      <c r="BO9" s="613">
        <v>39.1</v>
      </c>
      <c r="BP9" s="613"/>
      <c r="BQ9" s="613"/>
      <c r="BR9" s="613"/>
      <c r="BS9" s="614" t="s">
        <v>121</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499090</v>
      </c>
      <c r="CS9" s="611"/>
      <c r="CT9" s="611"/>
      <c r="CU9" s="611"/>
      <c r="CV9" s="611"/>
      <c r="CW9" s="611"/>
      <c r="CX9" s="611"/>
      <c r="CY9" s="612"/>
      <c r="CZ9" s="613">
        <v>8.9</v>
      </c>
      <c r="DA9" s="613"/>
      <c r="DB9" s="613"/>
      <c r="DC9" s="613"/>
      <c r="DD9" s="619">
        <v>4564</v>
      </c>
      <c r="DE9" s="611"/>
      <c r="DF9" s="611"/>
      <c r="DG9" s="611"/>
      <c r="DH9" s="611"/>
      <c r="DI9" s="611"/>
      <c r="DJ9" s="611"/>
      <c r="DK9" s="611"/>
      <c r="DL9" s="611"/>
      <c r="DM9" s="611"/>
      <c r="DN9" s="611"/>
      <c r="DO9" s="611"/>
      <c r="DP9" s="612"/>
      <c r="DQ9" s="619">
        <v>449163</v>
      </c>
      <c r="DR9" s="611"/>
      <c r="DS9" s="611"/>
      <c r="DT9" s="611"/>
      <c r="DU9" s="611"/>
      <c r="DV9" s="611"/>
      <c r="DW9" s="611"/>
      <c r="DX9" s="611"/>
      <c r="DY9" s="611"/>
      <c r="DZ9" s="611"/>
      <c r="EA9" s="611"/>
      <c r="EB9" s="611"/>
      <c r="EC9" s="620"/>
    </row>
    <row r="10" spans="2:143" ht="11.25" customHeight="1" x14ac:dyDescent="0.15">
      <c r="B10" s="607" t="s">
        <v>232</v>
      </c>
      <c r="C10" s="608"/>
      <c r="D10" s="608"/>
      <c r="E10" s="608"/>
      <c r="F10" s="608"/>
      <c r="G10" s="608"/>
      <c r="H10" s="608"/>
      <c r="I10" s="608"/>
      <c r="J10" s="608"/>
      <c r="K10" s="608"/>
      <c r="L10" s="608"/>
      <c r="M10" s="608"/>
      <c r="N10" s="608"/>
      <c r="O10" s="608"/>
      <c r="P10" s="608"/>
      <c r="Q10" s="609"/>
      <c r="R10" s="610" t="s">
        <v>121</v>
      </c>
      <c r="S10" s="611"/>
      <c r="T10" s="611"/>
      <c r="U10" s="611"/>
      <c r="V10" s="611"/>
      <c r="W10" s="611"/>
      <c r="X10" s="611"/>
      <c r="Y10" s="612"/>
      <c r="Z10" s="613" t="s">
        <v>121</v>
      </c>
      <c r="AA10" s="613"/>
      <c r="AB10" s="613"/>
      <c r="AC10" s="613"/>
      <c r="AD10" s="614" t="s">
        <v>121</v>
      </c>
      <c r="AE10" s="614"/>
      <c r="AF10" s="614"/>
      <c r="AG10" s="614"/>
      <c r="AH10" s="614"/>
      <c r="AI10" s="614"/>
      <c r="AJ10" s="614"/>
      <c r="AK10" s="614"/>
      <c r="AL10" s="615" t="s">
        <v>121</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36916</v>
      </c>
      <c r="BH10" s="611"/>
      <c r="BI10" s="611"/>
      <c r="BJ10" s="611"/>
      <c r="BK10" s="611"/>
      <c r="BL10" s="611"/>
      <c r="BM10" s="611"/>
      <c r="BN10" s="612"/>
      <c r="BO10" s="613">
        <v>2.2999999999999998</v>
      </c>
      <c r="BP10" s="613"/>
      <c r="BQ10" s="613"/>
      <c r="BR10" s="613"/>
      <c r="BS10" s="614" t="s">
        <v>121</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t="s">
        <v>121</v>
      </c>
      <c r="CS10" s="611"/>
      <c r="CT10" s="611"/>
      <c r="CU10" s="611"/>
      <c r="CV10" s="611"/>
      <c r="CW10" s="611"/>
      <c r="CX10" s="611"/>
      <c r="CY10" s="612"/>
      <c r="CZ10" s="613" t="s">
        <v>121</v>
      </c>
      <c r="DA10" s="613"/>
      <c r="DB10" s="613"/>
      <c r="DC10" s="613"/>
      <c r="DD10" s="619" t="s">
        <v>121</v>
      </c>
      <c r="DE10" s="611"/>
      <c r="DF10" s="611"/>
      <c r="DG10" s="611"/>
      <c r="DH10" s="611"/>
      <c r="DI10" s="611"/>
      <c r="DJ10" s="611"/>
      <c r="DK10" s="611"/>
      <c r="DL10" s="611"/>
      <c r="DM10" s="611"/>
      <c r="DN10" s="611"/>
      <c r="DO10" s="611"/>
      <c r="DP10" s="612"/>
      <c r="DQ10" s="619" t="s">
        <v>121</v>
      </c>
      <c r="DR10" s="611"/>
      <c r="DS10" s="611"/>
      <c r="DT10" s="611"/>
      <c r="DU10" s="611"/>
      <c r="DV10" s="611"/>
      <c r="DW10" s="611"/>
      <c r="DX10" s="611"/>
      <c r="DY10" s="611"/>
      <c r="DZ10" s="611"/>
      <c r="EA10" s="611"/>
      <c r="EB10" s="611"/>
      <c r="EC10" s="620"/>
    </row>
    <row r="11" spans="2:143" ht="11.25" customHeight="1" x14ac:dyDescent="0.15">
      <c r="B11" s="607" t="s">
        <v>235</v>
      </c>
      <c r="C11" s="608"/>
      <c r="D11" s="608"/>
      <c r="E11" s="608"/>
      <c r="F11" s="608"/>
      <c r="G11" s="608"/>
      <c r="H11" s="608"/>
      <c r="I11" s="608"/>
      <c r="J11" s="608"/>
      <c r="K11" s="608"/>
      <c r="L11" s="608"/>
      <c r="M11" s="608"/>
      <c r="N11" s="608"/>
      <c r="O11" s="608"/>
      <c r="P11" s="608"/>
      <c r="Q11" s="609"/>
      <c r="R11" s="610">
        <v>287334</v>
      </c>
      <c r="S11" s="611"/>
      <c r="T11" s="611"/>
      <c r="U11" s="611"/>
      <c r="V11" s="611"/>
      <c r="W11" s="611"/>
      <c r="X11" s="611"/>
      <c r="Y11" s="612"/>
      <c r="Z11" s="615">
        <v>4.9000000000000004</v>
      </c>
      <c r="AA11" s="616"/>
      <c r="AB11" s="616"/>
      <c r="AC11" s="622"/>
      <c r="AD11" s="619">
        <v>287334</v>
      </c>
      <c r="AE11" s="611"/>
      <c r="AF11" s="611"/>
      <c r="AG11" s="611"/>
      <c r="AH11" s="611"/>
      <c r="AI11" s="611"/>
      <c r="AJ11" s="611"/>
      <c r="AK11" s="612"/>
      <c r="AL11" s="615">
        <v>8</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90762</v>
      </c>
      <c r="BH11" s="611"/>
      <c r="BI11" s="611"/>
      <c r="BJ11" s="611"/>
      <c r="BK11" s="611"/>
      <c r="BL11" s="611"/>
      <c r="BM11" s="611"/>
      <c r="BN11" s="612"/>
      <c r="BO11" s="613">
        <v>5.5</v>
      </c>
      <c r="BP11" s="613"/>
      <c r="BQ11" s="613"/>
      <c r="BR11" s="613"/>
      <c r="BS11" s="614" t="s">
        <v>121</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268865</v>
      </c>
      <c r="CS11" s="611"/>
      <c r="CT11" s="611"/>
      <c r="CU11" s="611"/>
      <c r="CV11" s="611"/>
      <c r="CW11" s="611"/>
      <c r="CX11" s="611"/>
      <c r="CY11" s="612"/>
      <c r="CZ11" s="613">
        <v>4.8</v>
      </c>
      <c r="DA11" s="613"/>
      <c r="DB11" s="613"/>
      <c r="DC11" s="613"/>
      <c r="DD11" s="619">
        <v>94307</v>
      </c>
      <c r="DE11" s="611"/>
      <c r="DF11" s="611"/>
      <c r="DG11" s="611"/>
      <c r="DH11" s="611"/>
      <c r="DI11" s="611"/>
      <c r="DJ11" s="611"/>
      <c r="DK11" s="611"/>
      <c r="DL11" s="611"/>
      <c r="DM11" s="611"/>
      <c r="DN11" s="611"/>
      <c r="DO11" s="611"/>
      <c r="DP11" s="612"/>
      <c r="DQ11" s="619">
        <v>158097</v>
      </c>
      <c r="DR11" s="611"/>
      <c r="DS11" s="611"/>
      <c r="DT11" s="611"/>
      <c r="DU11" s="611"/>
      <c r="DV11" s="611"/>
      <c r="DW11" s="611"/>
      <c r="DX11" s="611"/>
      <c r="DY11" s="611"/>
      <c r="DZ11" s="611"/>
      <c r="EA11" s="611"/>
      <c r="EB11" s="611"/>
      <c r="EC11" s="620"/>
    </row>
    <row r="12" spans="2:143" ht="11.25" customHeight="1" x14ac:dyDescent="0.15">
      <c r="B12" s="607" t="s">
        <v>238</v>
      </c>
      <c r="C12" s="608"/>
      <c r="D12" s="608"/>
      <c r="E12" s="608"/>
      <c r="F12" s="608"/>
      <c r="G12" s="608"/>
      <c r="H12" s="608"/>
      <c r="I12" s="608"/>
      <c r="J12" s="608"/>
      <c r="K12" s="608"/>
      <c r="L12" s="608"/>
      <c r="M12" s="608"/>
      <c r="N12" s="608"/>
      <c r="O12" s="608"/>
      <c r="P12" s="608"/>
      <c r="Q12" s="609"/>
      <c r="R12" s="610">
        <v>18204</v>
      </c>
      <c r="S12" s="611"/>
      <c r="T12" s="611"/>
      <c r="U12" s="611"/>
      <c r="V12" s="611"/>
      <c r="W12" s="611"/>
      <c r="X12" s="611"/>
      <c r="Y12" s="612"/>
      <c r="Z12" s="613">
        <v>0.3</v>
      </c>
      <c r="AA12" s="613"/>
      <c r="AB12" s="613"/>
      <c r="AC12" s="613"/>
      <c r="AD12" s="614">
        <v>18204</v>
      </c>
      <c r="AE12" s="614"/>
      <c r="AF12" s="614"/>
      <c r="AG12" s="614"/>
      <c r="AH12" s="614"/>
      <c r="AI12" s="614"/>
      <c r="AJ12" s="614"/>
      <c r="AK12" s="614"/>
      <c r="AL12" s="615">
        <v>0.5</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736679</v>
      </c>
      <c r="BH12" s="611"/>
      <c r="BI12" s="611"/>
      <c r="BJ12" s="611"/>
      <c r="BK12" s="611"/>
      <c r="BL12" s="611"/>
      <c r="BM12" s="611"/>
      <c r="BN12" s="612"/>
      <c r="BO12" s="613">
        <v>45</v>
      </c>
      <c r="BP12" s="613"/>
      <c r="BQ12" s="613"/>
      <c r="BR12" s="613"/>
      <c r="BS12" s="614" t="s">
        <v>121</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138488</v>
      </c>
      <c r="CS12" s="611"/>
      <c r="CT12" s="611"/>
      <c r="CU12" s="611"/>
      <c r="CV12" s="611"/>
      <c r="CW12" s="611"/>
      <c r="CX12" s="611"/>
      <c r="CY12" s="612"/>
      <c r="CZ12" s="613">
        <v>2.5</v>
      </c>
      <c r="DA12" s="613"/>
      <c r="DB12" s="613"/>
      <c r="DC12" s="613"/>
      <c r="DD12" s="619">
        <v>11049</v>
      </c>
      <c r="DE12" s="611"/>
      <c r="DF12" s="611"/>
      <c r="DG12" s="611"/>
      <c r="DH12" s="611"/>
      <c r="DI12" s="611"/>
      <c r="DJ12" s="611"/>
      <c r="DK12" s="611"/>
      <c r="DL12" s="611"/>
      <c r="DM12" s="611"/>
      <c r="DN12" s="611"/>
      <c r="DO12" s="611"/>
      <c r="DP12" s="612"/>
      <c r="DQ12" s="619">
        <v>75377</v>
      </c>
      <c r="DR12" s="611"/>
      <c r="DS12" s="611"/>
      <c r="DT12" s="611"/>
      <c r="DU12" s="611"/>
      <c r="DV12" s="611"/>
      <c r="DW12" s="611"/>
      <c r="DX12" s="611"/>
      <c r="DY12" s="611"/>
      <c r="DZ12" s="611"/>
      <c r="EA12" s="611"/>
      <c r="EB12" s="611"/>
      <c r="EC12" s="620"/>
    </row>
    <row r="13" spans="2:143" ht="11.25" customHeight="1" x14ac:dyDescent="0.15">
      <c r="B13" s="607" t="s">
        <v>241</v>
      </c>
      <c r="C13" s="608"/>
      <c r="D13" s="608"/>
      <c r="E13" s="608"/>
      <c r="F13" s="608"/>
      <c r="G13" s="608"/>
      <c r="H13" s="608"/>
      <c r="I13" s="608"/>
      <c r="J13" s="608"/>
      <c r="K13" s="608"/>
      <c r="L13" s="608"/>
      <c r="M13" s="608"/>
      <c r="N13" s="608"/>
      <c r="O13" s="608"/>
      <c r="P13" s="608"/>
      <c r="Q13" s="609"/>
      <c r="R13" s="610" t="s">
        <v>121</v>
      </c>
      <c r="S13" s="611"/>
      <c r="T13" s="611"/>
      <c r="U13" s="611"/>
      <c r="V13" s="611"/>
      <c r="W13" s="611"/>
      <c r="X13" s="611"/>
      <c r="Y13" s="612"/>
      <c r="Z13" s="613" t="s">
        <v>121</v>
      </c>
      <c r="AA13" s="613"/>
      <c r="AB13" s="613"/>
      <c r="AC13" s="613"/>
      <c r="AD13" s="614" t="s">
        <v>121</v>
      </c>
      <c r="AE13" s="614"/>
      <c r="AF13" s="614"/>
      <c r="AG13" s="614"/>
      <c r="AH13" s="614"/>
      <c r="AI13" s="614"/>
      <c r="AJ13" s="614"/>
      <c r="AK13" s="614"/>
      <c r="AL13" s="615" t="s">
        <v>121</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733501</v>
      </c>
      <c r="BH13" s="611"/>
      <c r="BI13" s="611"/>
      <c r="BJ13" s="611"/>
      <c r="BK13" s="611"/>
      <c r="BL13" s="611"/>
      <c r="BM13" s="611"/>
      <c r="BN13" s="612"/>
      <c r="BO13" s="613">
        <v>44.8</v>
      </c>
      <c r="BP13" s="613"/>
      <c r="BQ13" s="613"/>
      <c r="BR13" s="613"/>
      <c r="BS13" s="614" t="s">
        <v>121</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367750</v>
      </c>
      <c r="CS13" s="611"/>
      <c r="CT13" s="611"/>
      <c r="CU13" s="611"/>
      <c r="CV13" s="611"/>
      <c r="CW13" s="611"/>
      <c r="CX13" s="611"/>
      <c r="CY13" s="612"/>
      <c r="CZ13" s="613">
        <v>6.5</v>
      </c>
      <c r="DA13" s="613"/>
      <c r="DB13" s="613"/>
      <c r="DC13" s="613"/>
      <c r="DD13" s="619">
        <v>265648</v>
      </c>
      <c r="DE13" s="611"/>
      <c r="DF13" s="611"/>
      <c r="DG13" s="611"/>
      <c r="DH13" s="611"/>
      <c r="DI13" s="611"/>
      <c r="DJ13" s="611"/>
      <c r="DK13" s="611"/>
      <c r="DL13" s="611"/>
      <c r="DM13" s="611"/>
      <c r="DN13" s="611"/>
      <c r="DO13" s="611"/>
      <c r="DP13" s="612"/>
      <c r="DQ13" s="619">
        <v>145005</v>
      </c>
      <c r="DR13" s="611"/>
      <c r="DS13" s="611"/>
      <c r="DT13" s="611"/>
      <c r="DU13" s="611"/>
      <c r="DV13" s="611"/>
      <c r="DW13" s="611"/>
      <c r="DX13" s="611"/>
      <c r="DY13" s="611"/>
      <c r="DZ13" s="611"/>
      <c r="EA13" s="611"/>
      <c r="EB13" s="611"/>
      <c r="EC13" s="620"/>
    </row>
    <row r="14" spans="2:143" ht="11.25" customHeight="1" x14ac:dyDescent="0.15">
      <c r="B14" s="607" t="s">
        <v>244</v>
      </c>
      <c r="C14" s="608"/>
      <c r="D14" s="608"/>
      <c r="E14" s="608"/>
      <c r="F14" s="608"/>
      <c r="G14" s="608"/>
      <c r="H14" s="608"/>
      <c r="I14" s="608"/>
      <c r="J14" s="608"/>
      <c r="K14" s="608"/>
      <c r="L14" s="608"/>
      <c r="M14" s="608"/>
      <c r="N14" s="608"/>
      <c r="O14" s="608"/>
      <c r="P14" s="608"/>
      <c r="Q14" s="609"/>
      <c r="R14" s="610" t="s">
        <v>121</v>
      </c>
      <c r="S14" s="611"/>
      <c r="T14" s="611"/>
      <c r="U14" s="611"/>
      <c r="V14" s="611"/>
      <c r="W14" s="611"/>
      <c r="X14" s="611"/>
      <c r="Y14" s="612"/>
      <c r="Z14" s="613" t="s">
        <v>121</v>
      </c>
      <c r="AA14" s="613"/>
      <c r="AB14" s="613"/>
      <c r="AC14" s="613"/>
      <c r="AD14" s="614" t="s">
        <v>121</v>
      </c>
      <c r="AE14" s="614"/>
      <c r="AF14" s="614"/>
      <c r="AG14" s="614"/>
      <c r="AH14" s="614"/>
      <c r="AI14" s="614"/>
      <c r="AJ14" s="614"/>
      <c r="AK14" s="614"/>
      <c r="AL14" s="615" t="s">
        <v>121</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41824</v>
      </c>
      <c r="BH14" s="611"/>
      <c r="BI14" s="611"/>
      <c r="BJ14" s="611"/>
      <c r="BK14" s="611"/>
      <c r="BL14" s="611"/>
      <c r="BM14" s="611"/>
      <c r="BN14" s="612"/>
      <c r="BO14" s="613">
        <v>2.6</v>
      </c>
      <c r="BP14" s="613"/>
      <c r="BQ14" s="613"/>
      <c r="BR14" s="613"/>
      <c r="BS14" s="614" t="s">
        <v>121</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399344</v>
      </c>
      <c r="CS14" s="611"/>
      <c r="CT14" s="611"/>
      <c r="CU14" s="611"/>
      <c r="CV14" s="611"/>
      <c r="CW14" s="611"/>
      <c r="CX14" s="611"/>
      <c r="CY14" s="612"/>
      <c r="CZ14" s="613">
        <v>7.1</v>
      </c>
      <c r="DA14" s="613"/>
      <c r="DB14" s="613"/>
      <c r="DC14" s="613"/>
      <c r="DD14" s="619">
        <v>121715</v>
      </c>
      <c r="DE14" s="611"/>
      <c r="DF14" s="611"/>
      <c r="DG14" s="611"/>
      <c r="DH14" s="611"/>
      <c r="DI14" s="611"/>
      <c r="DJ14" s="611"/>
      <c r="DK14" s="611"/>
      <c r="DL14" s="611"/>
      <c r="DM14" s="611"/>
      <c r="DN14" s="611"/>
      <c r="DO14" s="611"/>
      <c r="DP14" s="612"/>
      <c r="DQ14" s="619">
        <v>274422</v>
      </c>
      <c r="DR14" s="611"/>
      <c r="DS14" s="611"/>
      <c r="DT14" s="611"/>
      <c r="DU14" s="611"/>
      <c r="DV14" s="611"/>
      <c r="DW14" s="611"/>
      <c r="DX14" s="611"/>
      <c r="DY14" s="611"/>
      <c r="DZ14" s="611"/>
      <c r="EA14" s="611"/>
      <c r="EB14" s="611"/>
      <c r="EC14" s="620"/>
    </row>
    <row r="15" spans="2:143" ht="11.25" customHeight="1" x14ac:dyDescent="0.15">
      <c r="B15" s="607" t="s">
        <v>247</v>
      </c>
      <c r="C15" s="608"/>
      <c r="D15" s="608"/>
      <c r="E15" s="608"/>
      <c r="F15" s="608"/>
      <c r="G15" s="608"/>
      <c r="H15" s="608"/>
      <c r="I15" s="608"/>
      <c r="J15" s="608"/>
      <c r="K15" s="608"/>
      <c r="L15" s="608"/>
      <c r="M15" s="608"/>
      <c r="N15" s="608"/>
      <c r="O15" s="608"/>
      <c r="P15" s="608"/>
      <c r="Q15" s="609"/>
      <c r="R15" s="610">
        <v>13031</v>
      </c>
      <c r="S15" s="611"/>
      <c r="T15" s="611"/>
      <c r="U15" s="611"/>
      <c r="V15" s="611"/>
      <c r="W15" s="611"/>
      <c r="X15" s="611"/>
      <c r="Y15" s="612"/>
      <c r="Z15" s="613">
        <v>0.2</v>
      </c>
      <c r="AA15" s="613"/>
      <c r="AB15" s="613"/>
      <c r="AC15" s="613"/>
      <c r="AD15" s="614">
        <v>13031</v>
      </c>
      <c r="AE15" s="614"/>
      <c r="AF15" s="614"/>
      <c r="AG15" s="614"/>
      <c r="AH15" s="614"/>
      <c r="AI15" s="614"/>
      <c r="AJ15" s="614"/>
      <c r="AK15" s="614"/>
      <c r="AL15" s="615">
        <v>0.4</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61290</v>
      </c>
      <c r="BH15" s="611"/>
      <c r="BI15" s="611"/>
      <c r="BJ15" s="611"/>
      <c r="BK15" s="611"/>
      <c r="BL15" s="611"/>
      <c r="BM15" s="611"/>
      <c r="BN15" s="612"/>
      <c r="BO15" s="613">
        <v>3.7</v>
      </c>
      <c r="BP15" s="613"/>
      <c r="BQ15" s="613"/>
      <c r="BR15" s="613"/>
      <c r="BS15" s="614" t="s">
        <v>121</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482956</v>
      </c>
      <c r="CS15" s="611"/>
      <c r="CT15" s="611"/>
      <c r="CU15" s="611"/>
      <c r="CV15" s="611"/>
      <c r="CW15" s="611"/>
      <c r="CX15" s="611"/>
      <c r="CY15" s="612"/>
      <c r="CZ15" s="613">
        <v>8.6</v>
      </c>
      <c r="DA15" s="613"/>
      <c r="DB15" s="613"/>
      <c r="DC15" s="613"/>
      <c r="DD15" s="619">
        <v>12606</v>
      </c>
      <c r="DE15" s="611"/>
      <c r="DF15" s="611"/>
      <c r="DG15" s="611"/>
      <c r="DH15" s="611"/>
      <c r="DI15" s="611"/>
      <c r="DJ15" s="611"/>
      <c r="DK15" s="611"/>
      <c r="DL15" s="611"/>
      <c r="DM15" s="611"/>
      <c r="DN15" s="611"/>
      <c r="DO15" s="611"/>
      <c r="DP15" s="612"/>
      <c r="DQ15" s="619">
        <v>408909</v>
      </c>
      <c r="DR15" s="611"/>
      <c r="DS15" s="611"/>
      <c r="DT15" s="611"/>
      <c r="DU15" s="611"/>
      <c r="DV15" s="611"/>
      <c r="DW15" s="611"/>
      <c r="DX15" s="611"/>
      <c r="DY15" s="611"/>
      <c r="DZ15" s="611"/>
      <c r="EA15" s="611"/>
      <c r="EB15" s="611"/>
      <c r="EC15" s="620"/>
    </row>
    <row r="16" spans="2:143" ht="11.25" customHeight="1" x14ac:dyDescent="0.15">
      <c r="B16" s="607" t="s">
        <v>250</v>
      </c>
      <c r="C16" s="608"/>
      <c r="D16" s="608"/>
      <c r="E16" s="608"/>
      <c r="F16" s="608"/>
      <c r="G16" s="608"/>
      <c r="H16" s="608"/>
      <c r="I16" s="608"/>
      <c r="J16" s="608"/>
      <c r="K16" s="608"/>
      <c r="L16" s="608"/>
      <c r="M16" s="608"/>
      <c r="N16" s="608"/>
      <c r="O16" s="608"/>
      <c r="P16" s="608"/>
      <c r="Q16" s="609"/>
      <c r="R16" s="610">
        <v>22232</v>
      </c>
      <c r="S16" s="611"/>
      <c r="T16" s="611"/>
      <c r="U16" s="611"/>
      <c r="V16" s="611"/>
      <c r="W16" s="611"/>
      <c r="X16" s="611"/>
      <c r="Y16" s="612"/>
      <c r="Z16" s="613">
        <v>0.4</v>
      </c>
      <c r="AA16" s="613"/>
      <c r="AB16" s="613"/>
      <c r="AC16" s="613"/>
      <c r="AD16" s="614">
        <v>22232</v>
      </c>
      <c r="AE16" s="614"/>
      <c r="AF16" s="614"/>
      <c r="AG16" s="614"/>
      <c r="AH16" s="614"/>
      <c r="AI16" s="614"/>
      <c r="AJ16" s="614"/>
      <c r="AK16" s="614"/>
      <c r="AL16" s="615">
        <v>0.6</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v>1896</v>
      </c>
      <c r="BH16" s="611"/>
      <c r="BI16" s="611"/>
      <c r="BJ16" s="611"/>
      <c r="BK16" s="611"/>
      <c r="BL16" s="611"/>
      <c r="BM16" s="611"/>
      <c r="BN16" s="612"/>
      <c r="BO16" s="613">
        <v>0.1</v>
      </c>
      <c r="BP16" s="613"/>
      <c r="BQ16" s="613"/>
      <c r="BR16" s="613"/>
      <c r="BS16" s="614" t="s">
        <v>121</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v>23892</v>
      </c>
      <c r="CS16" s="611"/>
      <c r="CT16" s="611"/>
      <c r="CU16" s="611"/>
      <c r="CV16" s="611"/>
      <c r="CW16" s="611"/>
      <c r="CX16" s="611"/>
      <c r="CY16" s="612"/>
      <c r="CZ16" s="613">
        <v>0.4</v>
      </c>
      <c r="DA16" s="613"/>
      <c r="DB16" s="613"/>
      <c r="DC16" s="613"/>
      <c r="DD16" s="619" t="s">
        <v>121</v>
      </c>
      <c r="DE16" s="611"/>
      <c r="DF16" s="611"/>
      <c r="DG16" s="611"/>
      <c r="DH16" s="611"/>
      <c r="DI16" s="611"/>
      <c r="DJ16" s="611"/>
      <c r="DK16" s="611"/>
      <c r="DL16" s="611"/>
      <c r="DM16" s="611"/>
      <c r="DN16" s="611"/>
      <c r="DO16" s="611"/>
      <c r="DP16" s="612"/>
      <c r="DQ16" s="619">
        <v>3982</v>
      </c>
      <c r="DR16" s="611"/>
      <c r="DS16" s="611"/>
      <c r="DT16" s="611"/>
      <c r="DU16" s="611"/>
      <c r="DV16" s="611"/>
      <c r="DW16" s="611"/>
      <c r="DX16" s="611"/>
      <c r="DY16" s="611"/>
      <c r="DZ16" s="611"/>
      <c r="EA16" s="611"/>
      <c r="EB16" s="611"/>
      <c r="EC16" s="620"/>
    </row>
    <row r="17" spans="2:133" ht="11.25" customHeight="1" x14ac:dyDescent="0.15">
      <c r="B17" s="607" t="s">
        <v>253</v>
      </c>
      <c r="C17" s="608"/>
      <c r="D17" s="608"/>
      <c r="E17" s="608"/>
      <c r="F17" s="608"/>
      <c r="G17" s="608"/>
      <c r="H17" s="608"/>
      <c r="I17" s="608"/>
      <c r="J17" s="608"/>
      <c r="K17" s="608"/>
      <c r="L17" s="608"/>
      <c r="M17" s="608"/>
      <c r="N17" s="608"/>
      <c r="O17" s="608"/>
      <c r="P17" s="608"/>
      <c r="Q17" s="609"/>
      <c r="R17" s="610">
        <v>64364</v>
      </c>
      <c r="S17" s="611"/>
      <c r="T17" s="611"/>
      <c r="U17" s="611"/>
      <c r="V17" s="611"/>
      <c r="W17" s="611"/>
      <c r="X17" s="611"/>
      <c r="Y17" s="612"/>
      <c r="Z17" s="613">
        <v>1.1000000000000001</v>
      </c>
      <c r="AA17" s="613"/>
      <c r="AB17" s="613"/>
      <c r="AC17" s="613"/>
      <c r="AD17" s="614">
        <v>64364</v>
      </c>
      <c r="AE17" s="614"/>
      <c r="AF17" s="614"/>
      <c r="AG17" s="614"/>
      <c r="AH17" s="614"/>
      <c r="AI17" s="614"/>
      <c r="AJ17" s="614"/>
      <c r="AK17" s="614"/>
      <c r="AL17" s="615">
        <v>1.8</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121</v>
      </c>
      <c r="BH17" s="611"/>
      <c r="BI17" s="611"/>
      <c r="BJ17" s="611"/>
      <c r="BK17" s="611"/>
      <c r="BL17" s="611"/>
      <c r="BM17" s="611"/>
      <c r="BN17" s="612"/>
      <c r="BO17" s="613" t="s">
        <v>121</v>
      </c>
      <c r="BP17" s="613"/>
      <c r="BQ17" s="613"/>
      <c r="BR17" s="613"/>
      <c r="BS17" s="614" t="s">
        <v>121</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307837</v>
      </c>
      <c r="CS17" s="611"/>
      <c r="CT17" s="611"/>
      <c r="CU17" s="611"/>
      <c r="CV17" s="611"/>
      <c r="CW17" s="611"/>
      <c r="CX17" s="611"/>
      <c r="CY17" s="612"/>
      <c r="CZ17" s="613">
        <v>5.5</v>
      </c>
      <c r="DA17" s="613"/>
      <c r="DB17" s="613"/>
      <c r="DC17" s="613"/>
      <c r="DD17" s="619" t="s">
        <v>121</v>
      </c>
      <c r="DE17" s="611"/>
      <c r="DF17" s="611"/>
      <c r="DG17" s="611"/>
      <c r="DH17" s="611"/>
      <c r="DI17" s="611"/>
      <c r="DJ17" s="611"/>
      <c r="DK17" s="611"/>
      <c r="DL17" s="611"/>
      <c r="DM17" s="611"/>
      <c r="DN17" s="611"/>
      <c r="DO17" s="611"/>
      <c r="DP17" s="612"/>
      <c r="DQ17" s="619">
        <v>307837</v>
      </c>
      <c r="DR17" s="611"/>
      <c r="DS17" s="611"/>
      <c r="DT17" s="611"/>
      <c r="DU17" s="611"/>
      <c r="DV17" s="611"/>
      <c r="DW17" s="611"/>
      <c r="DX17" s="611"/>
      <c r="DY17" s="611"/>
      <c r="DZ17" s="611"/>
      <c r="EA17" s="611"/>
      <c r="EB17" s="611"/>
      <c r="EC17" s="620"/>
    </row>
    <row r="18" spans="2:133" ht="11.25" customHeight="1" x14ac:dyDescent="0.15">
      <c r="B18" s="607" t="s">
        <v>256</v>
      </c>
      <c r="C18" s="608"/>
      <c r="D18" s="608"/>
      <c r="E18" s="608"/>
      <c r="F18" s="608"/>
      <c r="G18" s="608"/>
      <c r="H18" s="608"/>
      <c r="I18" s="608"/>
      <c r="J18" s="608"/>
      <c r="K18" s="608"/>
      <c r="L18" s="608"/>
      <c r="M18" s="608"/>
      <c r="N18" s="608"/>
      <c r="O18" s="608"/>
      <c r="P18" s="608"/>
      <c r="Q18" s="609"/>
      <c r="R18" s="610">
        <v>13488</v>
      </c>
      <c r="S18" s="611"/>
      <c r="T18" s="611"/>
      <c r="U18" s="611"/>
      <c r="V18" s="611"/>
      <c r="W18" s="611"/>
      <c r="X18" s="611"/>
      <c r="Y18" s="612"/>
      <c r="Z18" s="613">
        <v>0.2</v>
      </c>
      <c r="AA18" s="613"/>
      <c r="AB18" s="613"/>
      <c r="AC18" s="613"/>
      <c r="AD18" s="614">
        <v>13488</v>
      </c>
      <c r="AE18" s="614"/>
      <c r="AF18" s="614"/>
      <c r="AG18" s="614"/>
      <c r="AH18" s="614"/>
      <c r="AI18" s="614"/>
      <c r="AJ18" s="614"/>
      <c r="AK18" s="614"/>
      <c r="AL18" s="615">
        <v>0.4</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121</v>
      </c>
      <c r="BH18" s="611"/>
      <c r="BI18" s="611"/>
      <c r="BJ18" s="611"/>
      <c r="BK18" s="611"/>
      <c r="BL18" s="611"/>
      <c r="BM18" s="611"/>
      <c r="BN18" s="612"/>
      <c r="BO18" s="613" t="s">
        <v>121</v>
      </c>
      <c r="BP18" s="613"/>
      <c r="BQ18" s="613"/>
      <c r="BR18" s="613"/>
      <c r="BS18" s="614" t="s">
        <v>121</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121</v>
      </c>
      <c r="CS18" s="611"/>
      <c r="CT18" s="611"/>
      <c r="CU18" s="611"/>
      <c r="CV18" s="611"/>
      <c r="CW18" s="611"/>
      <c r="CX18" s="611"/>
      <c r="CY18" s="612"/>
      <c r="CZ18" s="613" t="s">
        <v>121</v>
      </c>
      <c r="DA18" s="613"/>
      <c r="DB18" s="613"/>
      <c r="DC18" s="613"/>
      <c r="DD18" s="619" t="s">
        <v>121</v>
      </c>
      <c r="DE18" s="611"/>
      <c r="DF18" s="611"/>
      <c r="DG18" s="611"/>
      <c r="DH18" s="611"/>
      <c r="DI18" s="611"/>
      <c r="DJ18" s="611"/>
      <c r="DK18" s="611"/>
      <c r="DL18" s="611"/>
      <c r="DM18" s="611"/>
      <c r="DN18" s="611"/>
      <c r="DO18" s="611"/>
      <c r="DP18" s="612"/>
      <c r="DQ18" s="619" t="s">
        <v>121</v>
      </c>
      <c r="DR18" s="611"/>
      <c r="DS18" s="611"/>
      <c r="DT18" s="611"/>
      <c r="DU18" s="611"/>
      <c r="DV18" s="611"/>
      <c r="DW18" s="611"/>
      <c r="DX18" s="611"/>
      <c r="DY18" s="611"/>
      <c r="DZ18" s="611"/>
      <c r="EA18" s="611"/>
      <c r="EB18" s="611"/>
      <c r="EC18" s="620"/>
    </row>
    <row r="19" spans="2:133" ht="11.25" customHeight="1" x14ac:dyDescent="0.15">
      <c r="B19" s="607" t="s">
        <v>259</v>
      </c>
      <c r="C19" s="608"/>
      <c r="D19" s="608"/>
      <c r="E19" s="608"/>
      <c r="F19" s="608"/>
      <c r="G19" s="608"/>
      <c r="H19" s="608"/>
      <c r="I19" s="608"/>
      <c r="J19" s="608"/>
      <c r="K19" s="608"/>
      <c r="L19" s="608"/>
      <c r="M19" s="608"/>
      <c r="N19" s="608"/>
      <c r="O19" s="608"/>
      <c r="P19" s="608"/>
      <c r="Q19" s="609"/>
      <c r="R19" s="610">
        <v>50876</v>
      </c>
      <c r="S19" s="611"/>
      <c r="T19" s="611"/>
      <c r="U19" s="611"/>
      <c r="V19" s="611"/>
      <c r="W19" s="611"/>
      <c r="X19" s="611"/>
      <c r="Y19" s="612"/>
      <c r="Z19" s="613">
        <v>0.9</v>
      </c>
      <c r="AA19" s="613"/>
      <c r="AB19" s="613"/>
      <c r="AC19" s="613"/>
      <c r="AD19" s="614">
        <v>50876</v>
      </c>
      <c r="AE19" s="614"/>
      <c r="AF19" s="614"/>
      <c r="AG19" s="614"/>
      <c r="AH19" s="614"/>
      <c r="AI19" s="614"/>
      <c r="AJ19" s="614"/>
      <c r="AK19" s="614"/>
      <c r="AL19" s="615">
        <v>1.4</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4828</v>
      </c>
      <c r="BH19" s="611"/>
      <c r="BI19" s="611"/>
      <c r="BJ19" s="611"/>
      <c r="BK19" s="611"/>
      <c r="BL19" s="611"/>
      <c r="BM19" s="611"/>
      <c r="BN19" s="612"/>
      <c r="BO19" s="613">
        <v>0.3</v>
      </c>
      <c r="BP19" s="613"/>
      <c r="BQ19" s="613"/>
      <c r="BR19" s="613"/>
      <c r="BS19" s="614" t="s">
        <v>121</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121</v>
      </c>
      <c r="CS19" s="611"/>
      <c r="CT19" s="611"/>
      <c r="CU19" s="611"/>
      <c r="CV19" s="611"/>
      <c r="CW19" s="611"/>
      <c r="CX19" s="611"/>
      <c r="CY19" s="612"/>
      <c r="CZ19" s="613" t="s">
        <v>121</v>
      </c>
      <c r="DA19" s="613"/>
      <c r="DB19" s="613"/>
      <c r="DC19" s="613"/>
      <c r="DD19" s="619" t="s">
        <v>121</v>
      </c>
      <c r="DE19" s="611"/>
      <c r="DF19" s="611"/>
      <c r="DG19" s="611"/>
      <c r="DH19" s="611"/>
      <c r="DI19" s="611"/>
      <c r="DJ19" s="611"/>
      <c r="DK19" s="611"/>
      <c r="DL19" s="611"/>
      <c r="DM19" s="611"/>
      <c r="DN19" s="611"/>
      <c r="DO19" s="611"/>
      <c r="DP19" s="612"/>
      <c r="DQ19" s="619" t="s">
        <v>121</v>
      </c>
      <c r="DR19" s="611"/>
      <c r="DS19" s="611"/>
      <c r="DT19" s="611"/>
      <c r="DU19" s="611"/>
      <c r="DV19" s="611"/>
      <c r="DW19" s="611"/>
      <c r="DX19" s="611"/>
      <c r="DY19" s="611"/>
      <c r="DZ19" s="611"/>
      <c r="EA19" s="611"/>
      <c r="EB19" s="611"/>
      <c r="EC19" s="620"/>
    </row>
    <row r="20" spans="2:133" ht="11.25" customHeight="1" x14ac:dyDescent="0.15">
      <c r="B20" s="623" t="s">
        <v>262</v>
      </c>
      <c r="C20" s="624"/>
      <c r="D20" s="624"/>
      <c r="E20" s="624"/>
      <c r="F20" s="624"/>
      <c r="G20" s="624"/>
      <c r="H20" s="624"/>
      <c r="I20" s="624"/>
      <c r="J20" s="624"/>
      <c r="K20" s="624"/>
      <c r="L20" s="624"/>
      <c r="M20" s="624"/>
      <c r="N20" s="624"/>
      <c r="O20" s="624"/>
      <c r="P20" s="624"/>
      <c r="Q20" s="625"/>
      <c r="R20" s="610" t="s">
        <v>121</v>
      </c>
      <c r="S20" s="611"/>
      <c r="T20" s="611"/>
      <c r="U20" s="611"/>
      <c r="V20" s="611"/>
      <c r="W20" s="611"/>
      <c r="X20" s="611"/>
      <c r="Y20" s="612"/>
      <c r="Z20" s="613" t="s">
        <v>121</v>
      </c>
      <c r="AA20" s="613"/>
      <c r="AB20" s="613"/>
      <c r="AC20" s="613"/>
      <c r="AD20" s="614" t="s">
        <v>121</v>
      </c>
      <c r="AE20" s="614"/>
      <c r="AF20" s="614"/>
      <c r="AG20" s="614"/>
      <c r="AH20" s="614"/>
      <c r="AI20" s="614"/>
      <c r="AJ20" s="614"/>
      <c r="AK20" s="614"/>
      <c r="AL20" s="615" t="s">
        <v>121</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4828</v>
      </c>
      <c r="BH20" s="611"/>
      <c r="BI20" s="611"/>
      <c r="BJ20" s="611"/>
      <c r="BK20" s="611"/>
      <c r="BL20" s="611"/>
      <c r="BM20" s="611"/>
      <c r="BN20" s="612"/>
      <c r="BO20" s="613">
        <v>0.3</v>
      </c>
      <c r="BP20" s="613"/>
      <c r="BQ20" s="613"/>
      <c r="BR20" s="613"/>
      <c r="BS20" s="614" t="s">
        <v>121</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5633632</v>
      </c>
      <c r="CS20" s="611"/>
      <c r="CT20" s="611"/>
      <c r="CU20" s="611"/>
      <c r="CV20" s="611"/>
      <c r="CW20" s="611"/>
      <c r="CX20" s="611"/>
      <c r="CY20" s="612"/>
      <c r="CZ20" s="613">
        <v>100</v>
      </c>
      <c r="DA20" s="613"/>
      <c r="DB20" s="613"/>
      <c r="DC20" s="613"/>
      <c r="DD20" s="619">
        <v>546679</v>
      </c>
      <c r="DE20" s="611"/>
      <c r="DF20" s="611"/>
      <c r="DG20" s="611"/>
      <c r="DH20" s="611"/>
      <c r="DI20" s="611"/>
      <c r="DJ20" s="611"/>
      <c r="DK20" s="611"/>
      <c r="DL20" s="611"/>
      <c r="DM20" s="611"/>
      <c r="DN20" s="611"/>
      <c r="DO20" s="611"/>
      <c r="DP20" s="612"/>
      <c r="DQ20" s="619">
        <v>3872347</v>
      </c>
      <c r="DR20" s="611"/>
      <c r="DS20" s="611"/>
      <c r="DT20" s="611"/>
      <c r="DU20" s="611"/>
      <c r="DV20" s="611"/>
      <c r="DW20" s="611"/>
      <c r="DX20" s="611"/>
      <c r="DY20" s="611"/>
      <c r="DZ20" s="611"/>
      <c r="EA20" s="611"/>
      <c r="EB20" s="611"/>
      <c r="EC20" s="620"/>
    </row>
    <row r="21" spans="2:133" ht="11.25" customHeight="1" x14ac:dyDescent="0.15">
      <c r="B21" s="607" t="s">
        <v>265</v>
      </c>
      <c r="C21" s="608"/>
      <c r="D21" s="608"/>
      <c r="E21" s="608"/>
      <c r="F21" s="608"/>
      <c r="G21" s="608"/>
      <c r="H21" s="608"/>
      <c r="I21" s="608"/>
      <c r="J21" s="608"/>
      <c r="K21" s="608"/>
      <c r="L21" s="608"/>
      <c r="M21" s="608"/>
      <c r="N21" s="608"/>
      <c r="O21" s="608"/>
      <c r="P21" s="608"/>
      <c r="Q21" s="609"/>
      <c r="R21" s="610">
        <v>1442857</v>
      </c>
      <c r="S21" s="611"/>
      <c r="T21" s="611"/>
      <c r="U21" s="611"/>
      <c r="V21" s="611"/>
      <c r="W21" s="611"/>
      <c r="X21" s="611"/>
      <c r="Y21" s="612"/>
      <c r="Z21" s="613">
        <v>24.8</v>
      </c>
      <c r="AA21" s="613"/>
      <c r="AB21" s="613"/>
      <c r="AC21" s="613"/>
      <c r="AD21" s="614">
        <v>1393440</v>
      </c>
      <c r="AE21" s="614"/>
      <c r="AF21" s="614"/>
      <c r="AG21" s="614"/>
      <c r="AH21" s="614"/>
      <c r="AI21" s="614"/>
      <c r="AJ21" s="614"/>
      <c r="AK21" s="614"/>
      <c r="AL21" s="615">
        <v>38.700000000000003</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4828</v>
      </c>
      <c r="BH21" s="611"/>
      <c r="BI21" s="611"/>
      <c r="BJ21" s="611"/>
      <c r="BK21" s="611"/>
      <c r="BL21" s="611"/>
      <c r="BM21" s="611"/>
      <c r="BN21" s="612"/>
      <c r="BO21" s="613">
        <v>0.3</v>
      </c>
      <c r="BP21" s="613"/>
      <c r="BQ21" s="613"/>
      <c r="BR21" s="613"/>
      <c r="BS21" s="614" t="s">
        <v>121</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15">
      <c r="B22" s="607" t="s">
        <v>267</v>
      </c>
      <c r="C22" s="608"/>
      <c r="D22" s="608"/>
      <c r="E22" s="608"/>
      <c r="F22" s="608"/>
      <c r="G22" s="608"/>
      <c r="H22" s="608"/>
      <c r="I22" s="608"/>
      <c r="J22" s="608"/>
      <c r="K22" s="608"/>
      <c r="L22" s="608"/>
      <c r="M22" s="608"/>
      <c r="N22" s="608"/>
      <c r="O22" s="608"/>
      <c r="P22" s="608"/>
      <c r="Q22" s="609"/>
      <c r="R22" s="610">
        <v>1393440</v>
      </c>
      <c r="S22" s="611"/>
      <c r="T22" s="611"/>
      <c r="U22" s="611"/>
      <c r="V22" s="611"/>
      <c r="W22" s="611"/>
      <c r="X22" s="611"/>
      <c r="Y22" s="612"/>
      <c r="Z22" s="613">
        <v>23.9</v>
      </c>
      <c r="AA22" s="613"/>
      <c r="AB22" s="613"/>
      <c r="AC22" s="613"/>
      <c r="AD22" s="614">
        <v>1393440</v>
      </c>
      <c r="AE22" s="614"/>
      <c r="AF22" s="614"/>
      <c r="AG22" s="614"/>
      <c r="AH22" s="614"/>
      <c r="AI22" s="614"/>
      <c r="AJ22" s="614"/>
      <c r="AK22" s="614"/>
      <c r="AL22" s="615">
        <v>38.700000000000003</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121</v>
      </c>
      <c r="BH22" s="611"/>
      <c r="BI22" s="611"/>
      <c r="BJ22" s="611"/>
      <c r="BK22" s="611"/>
      <c r="BL22" s="611"/>
      <c r="BM22" s="611"/>
      <c r="BN22" s="612"/>
      <c r="BO22" s="613" t="s">
        <v>121</v>
      </c>
      <c r="BP22" s="613"/>
      <c r="BQ22" s="613"/>
      <c r="BR22" s="613"/>
      <c r="BS22" s="614" t="s">
        <v>121</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15">
      <c r="B23" s="607" t="s">
        <v>270</v>
      </c>
      <c r="C23" s="608"/>
      <c r="D23" s="608"/>
      <c r="E23" s="608"/>
      <c r="F23" s="608"/>
      <c r="G23" s="608"/>
      <c r="H23" s="608"/>
      <c r="I23" s="608"/>
      <c r="J23" s="608"/>
      <c r="K23" s="608"/>
      <c r="L23" s="608"/>
      <c r="M23" s="608"/>
      <c r="N23" s="608"/>
      <c r="O23" s="608"/>
      <c r="P23" s="608"/>
      <c r="Q23" s="609"/>
      <c r="R23" s="610">
        <v>49411</v>
      </c>
      <c r="S23" s="611"/>
      <c r="T23" s="611"/>
      <c r="U23" s="611"/>
      <c r="V23" s="611"/>
      <c r="W23" s="611"/>
      <c r="X23" s="611"/>
      <c r="Y23" s="612"/>
      <c r="Z23" s="613">
        <v>0.8</v>
      </c>
      <c r="AA23" s="613"/>
      <c r="AB23" s="613"/>
      <c r="AC23" s="613"/>
      <c r="AD23" s="614" t="s">
        <v>121</v>
      </c>
      <c r="AE23" s="614"/>
      <c r="AF23" s="614"/>
      <c r="AG23" s="614"/>
      <c r="AH23" s="614"/>
      <c r="AI23" s="614"/>
      <c r="AJ23" s="614"/>
      <c r="AK23" s="614"/>
      <c r="AL23" s="615" t="s">
        <v>121</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t="s">
        <v>121</v>
      </c>
      <c r="BH23" s="611"/>
      <c r="BI23" s="611"/>
      <c r="BJ23" s="611"/>
      <c r="BK23" s="611"/>
      <c r="BL23" s="611"/>
      <c r="BM23" s="611"/>
      <c r="BN23" s="612"/>
      <c r="BO23" s="613" t="s">
        <v>121</v>
      </c>
      <c r="BP23" s="613"/>
      <c r="BQ23" s="613"/>
      <c r="BR23" s="613"/>
      <c r="BS23" s="614" t="s">
        <v>121</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15">
      <c r="B24" s="607" t="s">
        <v>277</v>
      </c>
      <c r="C24" s="608"/>
      <c r="D24" s="608"/>
      <c r="E24" s="608"/>
      <c r="F24" s="608"/>
      <c r="G24" s="608"/>
      <c r="H24" s="608"/>
      <c r="I24" s="608"/>
      <c r="J24" s="608"/>
      <c r="K24" s="608"/>
      <c r="L24" s="608"/>
      <c r="M24" s="608"/>
      <c r="N24" s="608"/>
      <c r="O24" s="608"/>
      <c r="P24" s="608"/>
      <c r="Q24" s="609"/>
      <c r="R24" s="610">
        <v>6</v>
      </c>
      <c r="S24" s="611"/>
      <c r="T24" s="611"/>
      <c r="U24" s="611"/>
      <c r="V24" s="611"/>
      <c r="W24" s="611"/>
      <c r="X24" s="611"/>
      <c r="Y24" s="612"/>
      <c r="Z24" s="613">
        <v>0</v>
      </c>
      <c r="AA24" s="613"/>
      <c r="AB24" s="613"/>
      <c r="AC24" s="613"/>
      <c r="AD24" s="614" t="s">
        <v>121</v>
      </c>
      <c r="AE24" s="614"/>
      <c r="AF24" s="614"/>
      <c r="AG24" s="614"/>
      <c r="AH24" s="614"/>
      <c r="AI24" s="614"/>
      <c r="AJ24" s="614"/>
      <c r="AK24" s="614"/>
      <c r="AL24" s="615" t="s">
        <v>121</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121</v>
      </c>
      <c r="BH24" s="611"/>
      <c r="BI24" s="611"/>
      <c r="BJ24" s="611"/>
      <c r="BK24" s="611"/>
      <c r="BL24" s="611"/>
      <c r="BM24" s="611"/>
      <c r="BN24" s="612"/>
      <c r="BO24" s="613" t="s">
        <v>121</v>
      </c>
      <c r="BP24" s="613"/>
      <c r="BQ24" s="613"/>
      <c r="BR24" s="613"/>
      <c r="BS24" s="614" t="s">
        <v>121</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2575630</v>
      </c>
      <c r="CS24" s="600"/>
      <c r="CT24" s="600"/>
      <c r="CU24" s="600"/>
      <c r="CV24" s="600"/>
      <c r="CW24" s="600"/>
      <c r="CX24" s="600"/>
      <c r="CY24" s="601"/>
      <c r="CZ24" s="604">
        <v>45.7</v>
      </c>
      <c r="DA24" s="605"/>
      <c r="DB24" s="605"/>
      <c r="DC24" s="621"/>
      <c r="DD24" s="645">
        <v>1828014</v>
      </c>
      <c r="DE24" s="600"/>
      <c r="DF24" s="600"/>
      <c r="DG24" s="600"/>
      <c r="DH24" s="600"/>
      <c r="DI24" s="600"/>
      <c r="DJ24" s="600"/>
      <c r="DK24" s="601"/>
      <c r="DL24" s="645">
        <v>1563811</v>
      </c>
      <c r="DM24" s="600"/>
      <c r="DN24" s="600"/>
      <c r="DO24" s="600"/>
      <c r="DP24" s="600"/>
      <c r="DQ24" s="600"/>
      <c r="DR24" s="600"/>
      <c r="DS24" s="600"/>
      <c r="DT24" s="600"/>
      <c r="DU24" s="600"/>
      <c r="DV24" s="601"/>
      <c r="DW24" s="604">
        <v>43.3</v>
      </c>
      <c r="DX24" s="605"/>
      <c r="DY24" s="605"/>
      <c r="DZ24" s="605"/>
      <c r="EA24" s="605"/>
      <c r="EB24" s="605"/>
      <c r="EC24" s="606"/>
    </row>
    <row r="25" spans="2:133" ht="11.25" customHeight="1" x14ac:dyDescent="0.15">
      <c r="B25" s="607" t="s">
        <v>280</v>
      </c>
      <c r="C25" s="608"/>
      <c r="D25" s="608"/>
      <c r="E25" s="608"/>
      <c r="F25" s="608"/>
      <c r="G25" s="608"/>
      <c r="H25" s="608"/>
      <c r="I25" s="608"/>
      <c r="J25" s="608"/>
      <c r="K25" s="608"/>
      <c r="L25" s="608"/>
      <c r="M25" s="608"/>
      <c r="N25" s="608"/>
      <c r="O25" s="608"/>
      <c r="P25" s="608"/>
      <c r="Q25" s="609"/>
      <c r="R25" s="610">
        <v>3587637</v>
      </c>
      <c r="S25" s="611"/>
      <c r="T25" s="611"/>
      <c r="U25" s="611"/>
      <c r="V25" s="611"/>
      <c r="W25" s="611"/>
      <c r="X25" s="611"/>
      <c r="Y25" s="612"/>
      <c r="Z25" s="613">
        <v>61.6</v>
      </c>
      <c r="AA25" s="613"/>
      <c r="AB25" s="613"/>
      <c r="AC25" s="613"/>
      <c r="AD25" s="614">
        <v>3538220</v>
      </c>
      <c r="AE25" s="614"/>
      <c r="AF25" s="614"/>
      <c r="AG25" s="614"/>
      <c r="AH25" s="614"/>
      <c r="AI25" s="614"/>
      <c r="AJ25" s="614"/>
      <c r="AK25" s="614"/>
      <c r="AL25" s="615">
        <v>98.2</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121</v>
      </c>
      <c r="BH25" s="611"/>
      <c r="BI25" s="611"/>
      <c r="BJ25" s="611"/>
      <c r="BK25" s="611"/>
      <c r="BL25" s="611"/>
      <c r="BM25" s="611"/>
      <c r="BN25" s="612"/>
      <c r="BO25" s="613" t="s">
        <v>121</v>
      </c>
      <c r="BP25" s="613"/>
      <c r="BQ25" s="613"/>
      <c r="BR25" s="613"/>
      <c r="BS25" s="614" t="s">
        <v>121</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1159168</v>
      </c>
      <c r="CS25" s="642"/>
      <c r="CT25" s="642"/>
      <c r="CU25" s="642"/>
      <c r="CV25" s="642"/>
      <c r="CW25" s="642"/>
      <c r="CX25" s="642"/>
      <c r="CY25" s="643"/>
      <c r="CZ25" s="615">
        <v>20.6</v>
      </c>
      <c r="DA25" s="640"/>
      <c r="DB25" s="640"/>
      <c r="DC25" s="644"/>
      <c r="DD25" s="619">
        <v>1090939</v>
      </c>
      <c r="DE25" s="642"/>
      <c r="DF25" s="642"/>
      <c r="DG25" s="642"/>
      <c r="DH25" s="642"/>
      <c r="DI25" s="642"/>
      <c r="DJ25" s="642"/>
      <c r="DK25" s="643"/>
      <c r="DL25" s="619">
        <v>994661</v>
      </c>
      <c r="DM25" s="642"/>
      <c r="DN25" s="642"/>
      <c r="DO25" s="642"/>
      <c r="DP25" s="642"/>
      <c r="DQ25" s="642"/>
      <c r="DR25" s="642"/>
      <c r="DS25" s="642"/>
      <c r="DT25" s="642"/>
      <c r="DU25" s="642"/>
      <c r="DV25" s="643"/>
      <c r="DW25" s="615">
        <v>27.5</v>
      </c>
      <c r="DX25" s="640"/>
      <c r="DY25" s="640"/>
      <c r="DZ25" s="640"/>
      <c r="EA25" s="640"/>
      <c r="EB25" s="640"/>
      <c r="EC25" s="641"/>
    </row>
    <row r="26" spans="2:133" ht="11.25" customHeight="1" x14ac:dyDescent="0.15">
      <c r="B26" s="607" t="s">
        <v>283</v>
      </c>
      <c r="C26" s="608"/>
      <c r="D26" s="608"/>
      <c r="E26" s="608"/>
      <c r="F26" s="608"/>
      <c r="G26" s="608"/>
      <c r="H26" s="608"/>
      <c r="I26" s="608"/>
      <c r="J26" s="608"/>
      <c r="K26" s="608"/>
      <c r="L26" s="608"/>
      <c r="M26" s="608"/>
      <c r="N26" s="608"/>
      <c r="O26" s="608"/>
      <c r="P26" s="608"/>
      <c r="Q26" s="609"/>
      <c r="R26" s="610">
        <v>1657</v>
      </c>
      <c r="S26" s="611"/>
      <c r="T26" s="611"/>
      <c r="U26" s="611"/>
      <c r="V26" s="611"/>
      <c r="W26" s="611"/>
      <c r="X26" s="611"/>
      <c r="Y26" s="612"/>
      <c r="Z26" s="613">
        <v>0</v>
      </c>
      <c r="AA26" s="613"/>
      <c r="AB26" s="613"/>
      <c r="AC26" s="613"/>
      <c r="AD26" s="614">
        <v>1657</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121</v>
      </c>
      <c r="BH26" s="611"/>
      <c r="BI26" s="611"/>
      <c r="BJ26" s="611"/>
      <c r="BK26" s="611"/>
      <c r="BL26" s="611"/>
      <c r="BM26" s="611"/>
      <c r="BN26" s="612"/>
      <c r="BO26" s="613" t="s">
        <v>121</v>
      </c>
      <c r="BP26" s="613"/>
      <c r="BQ26" s="613"/>
      <c r="BR26" s="613"/>
      <c r="BS26" s="614" t="s">
        <v>121</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707590</v>
      </c>
      <c r="CS26" s="611"/>
      <c r="CT26" s="611"/>
      <c r="CU26" s="611"/>
      <c r="CV26" s="611"/>
      <c r="CW26" s="611"/>
      <c r="CX26" s="611"/>
      <c r="CY26" s="612"/>
      <c r="CZ26" s="615">
        <v>12.6</v>
      </c>
      <c r="DA26" s="640"/>
      <c r="DB26" s="640"/>
      <c r="DC26" s="644"/>
      <c r="DD26" s="619">
        <v>649148</v>
      </c>
      <c r="DE26" s="611"/>
      <c r="DF26" s="611"/>
      <c r="DG26" s="611"/>
      <c r="DH26" s="611"/>
      <c r="DI26" s="611"/>
      <c r="DJ26" s="611"/>
      <c r="DK26" s="612"/>
      <c r="DL26" s="619" t="s">
        <v>121</v>
      </c>
      <c r="DM26" s="611"/>
      <c r="DN26" s="611"/>
      <c r="DO26" s="611"/>
      <c r="DP26" s="611"/>
      <c r="DQ26" s="611"/>
      <c r="DR26" s="611"/>
      <c r="DS26" s="611"/>
      <c r="DT26" s="611"/>
      <c r="DU26" s="611"/>
      <c r="DV26" s="612"/>
      <c r="DW26" s="615" t="s">
        <v>121</v>
      </c>
      <c r="DX26" s="640"/>
      <c r="DY26" s="640"/>
      <c r="DZ26" s="640"/>
      <c r="EA26" s="640"/>
      <c r="EB26" s="640"/>
      <c r="EC26" s="641"/>
    </row>
    <row r="27" spans="2:133" ht="11.25" customHeight="1" x14ac:dyDescent="0.15">
      <c r="B27" s="607" t="s">
        <v>286</v>
      </c>
      <c r="C27" s="608"/>
      <c r="D27" s="608"/>
      <c r="E27" s="608"/>
      <c r="F27" s="608"/>
      <c r="G27" s="608"/>
      <c r="H27" s="608"/>
      <c r="I27" s="608"/>
      <c r="J27" s="608"/>
      <c r="K27" s="608"/>
      <c r="L27" s="608"/>
      <c r="M27" s="608"/>
      <c r="N27" s="608"/>
      <c r="O27" s="608"/>
      <c r="P27" s="608"/>
      <c r="Q27" s="609"/>
      <c r="R27" s="610">
        <v>17198</v>
      </c>
      <c r="S27" s="611"/>
      <c r="T27" s="611"/>
      <c r="U27" s="611"/>
      <c r="V27" s="611"/>
      <c r="W27" s="611"/>
      <c r="X27" s="611"/>
      <c r="Y27" s="612"/>
      <c r="Z27" s="613">
        <v>0.3</v>
      </c>
      <c r="AA27" s="613"/>
      <c r="AB27" s="613"/>
      <c r="AC27" s="613"/>
      <c r="AD27" s="614" t="s">
        <v>121</v>
      </c>
      <c r="AE27" s="614"/>
      <c r="AF27" s="614"/>
      <c r="AG27" s="614"/>
      <c r="AH27" s="614"/>
      <c r="AI27" s="614"/>
      <c r="AJ27" s="614"/>
      <c r="AK27" s="614"/>
      <c r="AL27" s="615" t="s">
        <v>121</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1636186</v>
      </c>
      <c r="BH27" s="611"/>
      <c r="BI27" s="611"/>
      <c r="BJ27" s="611"/>
      <c r="BK27" s="611"/>
      <c r="BL27" s="611"/>
      <c r="BM27" s="611"/>
      <c r="BN27" s="612"/>
      <c r="BO27" s="613">
        <v>100</v>
      </c>
      <c r="BP27" s="613"/>
      <c r="BQ27" s="613"/>
      <c r="BR27" s="613"/>
      <c r="BS27" s="614" t="s">
        <v>121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1108625</v>
      </c>
      <c r="CS27" s="642"/>
      <c r="CT27" s="642"/>
      <c r="CU27" s="642"/>
      <c r="CV27" s="642"/>
      <c r="CW27" s="642"/>
      <c r="CX27" s="642"/>
      <c r="CY27" s="643"/>
      <c r="CZ27" s="615">
        <v>19.7</v>
      </c>
      <c r="DA27" s="640"/>
      <c r="DB27" s="640"/>
      <c r="DC27" s="644"/>
      <c r="DD27" s="619">
        <v>429238</v>
      </c>
      <c r="DE27" s="642"/>
      <c r="DF27" s="642"/>
      <c r="DG27" s="642"/>
      <c r="DH27" s="642"/>
      <c r="DI27" s="642"/>
      <c r="DJ27" s="642"/>
      <c r="DK27" s="643"/>
      <c r="DL27" s="619">
        <v>269743</v>
      </c>
      <c r="DM27" s="642"/>
      <c r="DN27" s="642"/>
      <c r="DO27" s="642"/>
      <c r="DP27" s="642"/>
      <c r="DQ27" s="642"/>
      <c r="DR27" s="642"/>
      <c r="DS27" s="642"/>
      <c r="DT27" s="642"/>
      <c r="DU27" s="642"/>
      <c r="DV27" s="643"/>
      <c r="DW27" s="615">
        <v>7.5</v>
      </c>
      <c r="DX27" s="640"/>
      <c r="DY27" s="640"/>
      <c r="DZ27" s="640"/>
      <c r="EA27" s="640"/>
      <c r="EB27" s="640"/>
      <c r="EC27" s="641"/>
    </row>
    <row r="28" spans="2:133" ht="11.25" customHeight="1" x14ac:dyDescent="0.15">
      <c r="B28" s="607" t="s">
        <v>289</v>
      </c>
      <c r="C28" s="608"/>
      <c r="D28" s="608"/>
      <c r="E28" s="608"/>
      <c r="F28" s="608"/>
      <c r="G28" s="608"/>
      <c r="H28" s="608"/>
      <c r="I28" s="608"/>
      <c r="J28" s="608"/>
      <c r="K28" s="608"/>
      <c r="L28" s="608"/>
      <c r="M28" s="608"/>
      <c r="N28" s="608"/>
      <c r="O28" s="608"/>
      <c r="P28" s="608"/>
      <c r="Q28" s="609"/>
      <c r="R28" s="610">
        <v>115802</v>
      </c>
      <c r="S28" s="611"/>
      <c r="T28" s="611"/>
      <c r="U28" s="611"/>
      <c r="V28" s="611"/>
      <c r="W28" s="611"/>
      <c r="X28" s="611"/>
      <c r="Y28" s="612"/>
      <c r="Z28" s="613">
        <v>2</v>
      </c>
      <c r="AA28" s="613"/>
      <c r="AB28" s="613"/>
      <c r="AC28" s="613"/>
      <c r="AD28" s="614">
        <v>59398</v>
      </c>
      <c r="AE28" s="614"/>
      <c r="AF28" s="614"/>
      <c r="AG28" s="614"/>
      <c r="AH28" s="614"/>
      <c r="AI28" s="614"/>
      <c r="AJ28" s="614"/>
      <c r="AK28" s="614"/>
      <c r="AL28" s="615">
        <v>1.6</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307837</v>
      </c>
      <c r="CS28" s="611"/>
      <c r="CT28" s="611"/>
      <c r="CU28" s="611"/>
      <c r="CV28" s="611"/>
      <c r="CW28" s="611"/>
      <c r="CX28" s="611"/>
      <c r="CY28" s="612"/>
      <c r="CZ28" s="615">
        <v>5.5</v>
      </c>
      <c r="DA28" s="640"/>
      <c r="DB28" s="640"/>
      <c r="DC28" s="644"/>
      <c r="DD28" s="619">
        <v>307837</v>
      </c>
      <c r="DE28" s="611"/>
      <c r="DF28" s="611"/>
      <c r="DG28" s="611"/>
      <c r="DH28" s="611"/>
      <c r="DI28" s="611"/>
      <c r="DJ28" s="611"/>
      <c r="DK28" s="612"/>
      <c r="DL28" s="619">
        <v>299407</v>
      </c>
      <c r="DM28" s="611"/>
      <c r="DN28" s="611"/>
      <c r="DO28" s="611"/>
      <c r="DP28" s="611"/>
      <c r="DQ28" s="611"/>
      <c r="DR28" s="611"/>
      <c r="DS28" s="611"/>
      <c r="DT28" s="611"/>
      <c r="DU28" s="611"/>
      <c r="DV28" s="612"/>
      <c r="DW28" s="615">
        <v>8.3000000000000007</v>
      </c>
      <c r="DX28" s="640"/>
      <c r="DY28" s="640"/>
      <c r="DZ28" s="640"/>
      <c r="EA28" s="640"/>
      <c r="EB28" s="640"/>
      <c r="EC28" s="641"/>
    </row>
    <row r="29" spans="2:133" ht="11.25" customHeight="1" x14ac:dyDescent="0.15">
      <c r="B29" s="607" t="s">
        <v>291</v>
      </c>
      <c r="C29" s="608"/>
      <c r="D29" s="608"/>
      <c r="E29" s="608"/>
      <c r="F29" s="608"/>
      <c r="G29" s="608"/>
      <c r="H29" s="608"/>
      <c r="I29" s="608"/>
      <c r="J29" s="608"/>
      <c r="K29" s="608"/>
      <c r="L29" s="608"/>
      <c r="M29" s="608"/>
      <c r="N29" s="608"/>
      <c r="O29" s="608"/>
      <c r="P29" s="608"/>
      <c r="Q29" s="609"/>
      <c r="R29" s="610">
        <v>6607</v>
      </c>
      <c r="S29" s="611"/>
      <c r="T29" s="611"/>
      <c r="U29" s="611"/>
      <c r="V29" s="611"/>
      <c r="W29" s="611"/>
      <c r="X29" s="611"/>
      <c r="Y29" s="612"/>
      <c r="Z29" s="613">
        <v>0.1</v>
      </c>
      <c r="AA29" s="613"/>
      <c r="AB29" s="613"/>
      <c r="AC29" s="613"/>
      <c r="AD29" s="614" t="s">
        <v>121</v>
      </c>
      <c r="AE29" s="614"/>
      <c r="AF29" s="614"/>
      <c r="AG29" s="614"/>
      <c r="AH29" s="614"/>
      <c r="AI29" s="614"/>
      <c r="AJ29" s="614"/>
      <c r="AK29" s="614"/>
      <c r="AL29" s="615" t="s">
        <v>121</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307837</v>
      </c>
      <c r="CS29" s="642"/>
      <c r="CT29" s="642"/>
      <c r="CU29" s="642"/>
      <c r="CV29" s="642"/>
      <c r="CW29" s="642"/>
      <c r="CX29" s="642"/>
      <c r="CY29" s="643"/>
      <c r="CZ29" s="615">
        <v>5.5</v>
      </c>
      <c r="DA29" s="640"/>
      <c r="DB29" s="640"/>
      <c r="DC29" s="644"/>
      <c r="DD29" s="619">
        <v>307837</v>
      </c>
      <c r="DE29" s="642"/>
      <c r="DF29" s="642"/>
      <c r="DG29" s="642"/>
      <c r="DH29" s="642"/>
      <c r="DI29" s="642"/>
      <c r="DJ29" s="642"/>
      <c r="DK29" s="643"/>
      <c r="DL29" s="619">
        <v>299407</v>
      </c>
      <c r="DM29" s="642"/>
      <c r="DN29" s="642"/>
      <c r="DO29" s="642"/>
      <c r="DP29" s="642"/>
      <c r="DQ29" s="642"/>
      <c r="DR29" s="642"/>
      <c r="DS29" s="642"/>
      <c r="DT29" s="642"/>
      <c r="DU29" s="642"/>
      <c r="DV29" s="643"/>
      <c r="DW29" s="615">
        <v>8.3000000000000007</v>
      </c>
      <c r="DX29" s="640"/>
      <c r="DY29" s="640"/>
      <c r="DZ29" s="640"/>
      <c r="EA29" s="640"/>
      <c r="EB29" s="640"/>
      <c r="EC29" s="641"/>
    </row>
    <row r="30" spans="2:133" ht="11.25" customHeight="1" x14ac:dyDescent="0.15">
      <c r="B30" s="607" t="s">
        <v>293</v>
      </c>
      <c r="C30" s="608"/>
      <c r="D30" s="608"/>
      <c r="E30" s="608"/>
      <c r="F30" s="608"/>
      <c r="G30" s="608"/>
      <c r="H30" s="608"/>
      <c r="I30" s="608"/>
      <c r="J30" s="608"/>
      <c r="K30" s="608"/>
      <c r="L30" s="608"/>
      <c r="M30" s="608"/>
      <c r="N30" s="608"/>
      <c r="O30" s="608"/>
      <c r="P30" s="608"/>
      <c r="Q30" s="609"/>
      <c r="R30" s="610">
        <v>837739</v>
      </c>
      <c r="S30" s="611"/>
      <c r="T30" s="611"/>
      <c r="U30" s="611"/>
      <c r="V30" s="611"/>
      <c r="W30" s="611"/>
      <c r="X30" s="611"/>
      <c r="Y30" s="612"/>
      <c r="Z30" s="613">
        <v>14.4</v>
      </c>
      <c r="AA30" s="613"/>
      <c r="AB30" s="613"/>
      <c r="AC30" s="613"/>
      <c r="AD30" s="614" t="s">
        <v>121</v>
      </c>
      <c r="AE30" s="614"/>
      <c r="AF30" s="614"/>
      <c r="AG30" s="614"/>
      <c r="AH30" s="614"/>
      <c r="AI30" s="614"/>
      <c r="AJ30" s="614"/>
      <c r="AK30" s="614"/>
      <c r="AL30" s="615" t="s">
        <v>121</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294586</v>
      </c>
      <c r="CS30" s="611"/>
      <c r="CT30" s="611"/>
      <c r="CU30" s="611"/>
      <c r="CV30" s="611"/>
      <c r="CW30" s="611"/>
      <c r="CX30" s="611"/>
      <c r="CY30" s="612"/>
      <c r="CZ30" s="615">
        <v>5.2</v>
      </c>
      <c r="DA30" s="640"/>
      <c r="DB30" s="640"/>
      <c r="DC30" s="644"/>
      <c r="DD30" s="619">
        <v>294586</v>
      </c>
      <c r="DE30" s="611"/>
      <c r="DF30" s="611"/>
      <c r="DG30" s="611"/>
      <c r="DH30" s="611"/>
      <c r="DI30" s="611"/>
      <c r="DJ30" s="611"/>
      <c r="DK30" s="612"/>
      <c r="DL30" s="619">
        <v>286683</v>
      </c>
      <c r="DM30" s="611"/>
      <c r="DN30" s="611"/>
      <c r="DO30" s="611"/>
      <c r="DP30" s="611"/>
      <c r="DQ30" s="611"/>
      <c r="DR30" s="611"/>
      <c r="DS30" s="611"/>
      <c r="DT30" s="611"/>
      <c r="DU30" s="611"/>
      <c r="DV30" s="612"/>
      <c r="DW30" s="615">
        <v>7.9</v>
      </c>
      <c r="DX30" s="640"/>
      <c r="DY30" s="640"/>
      <c r="DZ30" s="640"/>
      <c r="EA30" s="640"/>
      <c r="EB30" s="640"/>
      <c r="EC30" s="641"/>
    </row>
    <row r="31" spans="2:133" ht="11.25" customHeight="1" x14ac:dyDescent="0.15">
      <c r="B31" s="623" t="s">
        <v>297</v>
      </c>
      <c r="C31" s="624"/>
      <c r="D31" s="624"/>
      <c r="E31" s="624"/>
      <c r="F31" s="624"/>
      <c r="G31" s="624"/>
      <c r="H31" s="624"/>
      <c r="I31" s="624"/>
      <c r="J31" s="624"/>
      <c r="K31" s="624"/>
      <c r="L31" s="624"/>
      <c r="M31" s="624"/>
      <c r="N31" s="624"/>
      <c r="O31" s="624"/>
      <c r="P31" s="624"/>
      <c r="Q31" s="625"/>
      <c r="R31" s="610" t="s">
        <v>121</v>
      </c>
      <c r="S31" s="611"/>
      <c r="T31" s="611"/>
      <c r="U31" s="611"/>
      <c r="V31" s="611"/>
      <c r="W31" s="611"/>
      <c r="X31" s="611"/>
      <c r="Y31" s="612"/>
      <c r="Z31" s="613" t="s">
        <v>121</v>
      </c>
      <c r="AA31" s="613"/>
      <c r="AB31" s="613"/>
      <c r="AC31" s="613"/>
      <c r="AD31" s="614" t="s">
        <v>121</v>
      </c>
      <c r="AE31" s="614"/>
      <c r="AF31" s="614"/>
      <c r="AG31" s="614"/>
      <c r="AH31" s="614"/>
      <c r="AI31" s="614"/>
      <c r="AJ31" s="614"/>
      <c r="AK31" s="614"/>
      <c r="AL31" s="615" t="s">
        <v>121</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98.6</v>
      </c>
      <c r="BH31" s="654"/>
      <c r="BI31" s="654"/>
      <c r="BJ31" s="654"/>
      <c r="BK31" s="654"/>
      <c r="BL31" s="654"/>
      <c r="BM31" s="605">
        <v>96</v>
      </c>
      <c r="BN31" s="654"/>
      <c r="BO31" s="654"/>
      <c r="BP31" s="654"/>
      <c r="BQ31" s="655"/>
      <c r="BR31" s="666">
        <v>98.6</v>
      </c>
      <c r="BS31" s="654"/>
      <c r="BT31" s="654"/>
      <c r="BU31" s="654"/>
      <c r="BV31" s="654"/>
      <c r="BW31" s="654"/>
      <c r="BX31" s="605">
        <v>95.7</v>
      </c>
      <c r="BY31" s="654"/>
      <c r="BZ31" s="654"/>
      <c r="CA31" s="654"/>
      <c r="CB31" s="655"/>
      <c r="CD31" s="648"/>
      <c r="CE31" s="649"/>
      <c r="CF31" s="607" t="s">
        <v>300</v>
      </c>
      <c r="CG31" s="608"/>
      <c r="CH31" s="608"/>
      <c r="CI31" s="608"/>
      <c r="CJ31" s="608"/>
      <c r="CK31" s="608"/>
      <c r="CL31" s="608"/>
      <c r="CM31" s="608"/>
      <c r="CN31" s="608"/>
      <c r="CO31" s="608"/>
      <c r="CP31" s="608"/>
      <c r="CQ31" s="609"/>
      <c r="CR31" s="610">
        <v>13251</v>
      </c>
      <c r="CS31" s="642"/>
      <c r="CT31" s="642"/>
      <c r="CU31" s="642"/>
      <c r="CV31" s="642"/>
      <c r="CW31" s="642"/>
      <c r="CX31" s="642"/>
      <c r="CY31" s="643"/>
      <c r="CZ31" s="615">
        <v>0.2</v>
      </c>
      <c r="DA31" s="640"/>
      <c r="DB31" s="640"/>
      <c r="DC31" s="644"/>
      <c r="DD31" s="619">
        <v>13251</v>
      </c>
      <c r="DE31" s="642"/>
      <c r="DF31" s="642"/>
      <c r="DG31" s="642"/>
      <c r="DH31" s="642"/>
      <c r="DI31" s="642"/>
      <c r="DJ31" s="642"/>
      <c r="DK31" s="643"/>
      <c r="DL31" s="619">
        <v>12724</v>
      </c>
      <c r="DM31" s="642"/>
      <c r="DN31" s="642"/>
      <c r="DO31" s="642"/>
      <c r="DP31" s="642"/>
      <c r="DQ31" s="642"/>
      <c r="DR31" s="642"/>
      <c r="DS31" s="642"/>
      <c r="DT31" s="642"/>
      <c r="DU31" s="642"/>
      <c r="DV31" s="643"/>
      <c r="DW31" s="615">
        <v>0.4</v>
      </c>
      <c r="DX31" s="640"/>
      <c r="DY31" s="640"/>
      <c r="DZ31" s="640"/>
      <c r="EA31" s="640"/>
      <c r="EB31" s="640"/>
      <c r="EC31" s="641"/>
    </row>
    <row r="32" spans="2:133" ht="11.25" customHeight="1" x14ac:dyDescent="0.15">
      <c r="B32" s="607" t="s">
        <v>301</v>
      </c>
      <c r="C32" s="608"/>
      <c r="D32" s="608"/>
      <c r="E32" s="608"/>
      <c r="F32" s="608"/>
      <c r="G32" s="608"/>
      <c r="H32" s="608"/>
      <c r="I32" s="608"/>
      <c r="J32" s="608"/>
      <c r="K32" s="608"/>
      <c r="L32" s="608"/>
      <c r="M32" s="608"/>
      <c r="N32" s="608"/>
      <c r="O32" s="608"/>
      <c r="P32" s="608"/>
      <c r="Q32" s="609"/>
      <c r="R32" s="610">
        <v>419764</v>
      </c>
      <c r="S32" s="611"/>
      <c r="T32" s="611"/>
      <c r="U32" s="611"/>
      <c r="V32" s="611"/>
      <c r="W32" s="611"/>
      <c r="X32" s="611"/>
      <c r="Y32" s="612"/>
      <c r="Z32" s="613">
        <v>7.2</v>
      </c>
      <c r="AA32" s="613"/>
      <c r="AB32" s="613"/>
      <c r="AC32" s="613"/>
      <c r="AD32" s="614" t="s">
        <v>121</v>
      </c>
      <c r="AE32" s="614"/>
      <c r="AF32" s="614"/>
      <c r="AG32" s="614"/>
      <c r="AH32" s="614"/>
      <c r="AI32" s="614"/>
      <c r="AJ32" s="614"/>
      <c r="AK32" s="614"/>
      <c r="AL32" s="615" t="s">
        <v>121</v>
      </c>
      <c r="AM32" s="616"/>
      <c r="AN32" s="616"/>
      <c r="AO32" s="617"/>
      <c r="AP32" s="658"/>
      <c r="AQ32" s="659"/>
      <c r="AR32" s="659"/>
      <c r="AS32" s="659"/>
      <c r="AT32" s="663"/>
      <c r="AU32" s="196" t="s">
        <v>302</v>
      </c>
      <c r="AX32" s="607" t="s">
        <v>303</v>
      </c>
      <c r="AY32" s="608"/>
      <c r="AZ32" s="608"/>
      <c r="BA32" s="608"/>
      <c r="BB32" s="608"/>
      <c r="BC32" s="608"/>
      <c r="BD32" s="608"/>
      <c r="BE32" s="608"/>
      <c r="BF32" s="609"/>
      <c r="BG32" s="667">
        <v>98.8</v>
      </c>
      <c r="BH32" s="642"/>
      <c r="BI32" s="642"/>
      <c r="BJ32" s="642"/>
      <c r="BK32" s="642"/>
      <c r="BL32" s="642"/>
      <c r="BM32" s="616">
        <v>96.5</v>
      </c>
      <c r="BN32" s="642"/>
      <c r="BO32" s="642"/>
      <c r="BP32" s="642"/>
      <c r="BQ32" s="665"/>
      <c r="BR32" s="667">
        <v>98.7</v>
      </c>
      <c r="BS32" s="642"/>
      <c r="BT32" s="642"/>
      <c r="BU32" s="642"/>
      <c r="BV32" s="642"/>
      <c r="BW32" s="642"/>
      <c r="BX32" s="616">
        <v>96.1</v>
      </c>
      <c r="BY32" s="642"/>
      <c r="BZ32" s="642"/>
      <c r="CA32" s="642"/>
      <c r="CB32" s="665"/>
      <c r="CD32" s="650"/>
      <c r="CE32" s="651"/>
      <c r="CF32" s="607" t="s">
        <v>304</v>
      </c>
      <c r="CG32" s="608"/>
      <c r="CH32" s="608"/>
      <c r="CI32" s="608"/>
      <c r="CJ32" s="608"/>
      <c r="CK32" s="608"/>
      <c r="CL32" s="608"/>
      <c r="CM32" s="608"/>
      <c r="CN32" s="608"/>
      <c r="CO32" s="608"/>
      <c r="CP32" s="608"/>
      <c r="CQ32" s="609"/>
      <c r="CR32" s="610" t="s">
        <v>121</v>
      </c>
      <c r="CS32" s="611"/>
      <c r="CT32" s="611"/>
      <c r="CU32" s="611"/>
      <c r="CV32" s="611"/>
      <c r="CW32" s="611"/>
      <c r="CX32" s="611"/>
      <c r="CY32" s="612"/>
      <c r="CZ32" s="615" t="s">
        <v>121</v>
      </c>
      <c r="DA32" s="640"/>
      <c r="DB32" s="640"/>
      <c r="DC32" s="644"/>
      <c r="DD32" s="619" t="s">
        <v>121</v>
      </c>
      <c r="DE32" s="611"/>
      <c r="DF32" s="611"/>
      <c r="DG32" s="611"/>
      <c r="DH32" s="611"/>
      <c r="DI32" s="611"/>
      <c r="DJ32" s="611"/>
      <c r="DK32" s="612"/>
      <c r="DL32" s="619" t="s">
        <v>121</v>
      </c>
      <c r="DM32" s="611"/>
      <c r="DN32" s="611"/>
      <c r="DO32" s="611"/>
      <c r="DP32" s="611"/>
      <c r="DQ32" s="611"/>
      <c r="DR32" s="611"/>
      <c r="DS32" s="611"/>
      <c r="DT32" s="611"/>
      <c r="DU32" s="611"/>
      <c r="DV32" s="612"/>
      <c r="DW32" s="615" t="s">
        <v>121</v>
      </c>
      <c r="DX32" s="640"/>
      <c r="DY32" s="640"/>
      <c r="DZ32" s="640"/>
      <c r="EA32" s="640"/>
      <c r="EB32" s="640"/>
      <c r="EC32" s="641"/>
    </row>
    <row r="33" spans="2:133" ht="11.25" customHeight="1" x14ac:dyDescent="0.15">
      <c r="B33" s="607" t="s">
        <v>305</v>
      </c>
      <c r="C33" s="608"/>
      <c r="D33" s="608"/>
      <c r="E33" s="608"/>
      <c r="F33" s="608"/>
      <c r="G33" s="608"/>
      <c r="H33" s="608"/>
      <c r="I33" s="608"/>
      <c r="J33" s="608"/>
      <c r="K33" s="608"/>
      <c r="L33" s="608"/>
      <c r="M33" s="608"/>
      <c r="N33" s="608"/>
      <c r="O33" s="608"/>
      <c r="P33" s="608"/>
      <c r="Q33" s="609"/>
      <c r="R33" s="610">
        <v>11437</v>
      </c>
      <c r="S33" s="611"/>
      <c r="T33" s="611"/>
      <c r="U33" s="611"/>
      <c r="V33" s="611"/>
      <c r="W33" s="611"/>
      <c r="X33" s="611"/>
      <c r="Y33" s="612"/>
      <c r="Z33" s="613">
        <v>0.2</v>
      </c>
      <c r="AA33" s="613"/>
      <c r="AB33" s="613"/>
      <c r="AC33" s="613"/>
      <c r="AD33" s="614">
        <v>3554</v>
      </c>
      <c r="AE33" s="614"/>
      <c r="AF33" s="614"/>
      <c r="AG33" s="614"/>
      <c r="AH33" s="614"/>
      <c r="AI33" s="614"/>
      <c r="AJ33" s="614"/>
      <c r="AK33" s="614"/>
      <c r="AL33" s="615">
        <v>0.1</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98.2</v>
      </c>
      <c r="BH33" s="669"/>
      <c r="BI33" s="669"/>
      <c r="BJ33" s="669"/>
      <c r="BK33" s="669"/>
      <c r="BL33" s="669"/>
      <c r="BM33" s="670">
        <v>95.1</v>
      </c>
      <c r="BN33" s="669"/>
      <c r="BO33" s="669"/>
      <c r="BP33" s="669"/>
      <c r="BQ33" s="671"/>
      <c r="BR33" s="668">
        <v>98.4</v>
      </c>
      <c r="BS33" s="669"/>
      <c r="BT33" s="669"/>
      <c r="BU33" s="669"/>
      <c r="BV33" s="669"/>
      <c r="BW33" s="669"/>
      <c r="BX33" s="670">
        <v>95</v>
      </c>
      <c r="BY33" s="669"/>
      <c r="BZ33" s="669"/>
      <c r="CA33" s="669"/>
      <c r="CB33" s="671"/>
      <c r="CD33" s="607" t="s">
        <v>307</v>
      </c>
      <c r="CE33" s="608"/>
      <c r="CF33" s="608"/>
      <c r="CG33" s="608"/>
      <c r="CH33" s="608"/>
      <c r="CI33" s="608"/>
      <c r="CJ33" s="608"/>
      <c r="CK33" s="608"/>
      <c r="CL33" s="608"/>
      <c r="CM33" s="608"/>
      <c r="CN33" s="608"/>
      <c r="CO33" s="608"/>
      <c r="CP33" s="608"/>
      <c r="CQ33" s="609"/>
      <c r="CR33" s="610">
        <v>2487431</v>
      </c>
      <c r="CS33" s="642"/>
      <c r="CT33" s="642"/>
      <c r="CU33" s="642"/>
      <c r="CV33" s="642"/>
      <c r="CW33" s="642"/>
      <c r="CX33" s="642"/>
      <c r="CY33" s="643"/>
      <c r="CZ33" s="615">
        <v>44.2</v>
      </c>
      <c r="DA33" s="640"/>
      <c r="DB33" s="640"/>
      <c r="DC33" s="644"/>
      <c r="DD33" s="619">
        <v>1925879</v>
      </c>
      <c r="DE33" s="642"/>
      <c r="DF33" s="642"/>
      <c r="DG33" s="642"/>
      <c r="DH33" s="642"/>
      <c r="DI33" s="642"/>
      <c r="DJ33" s="642"/>
      <c r="DK33" s="643"/>
      <c r="DL33" s="619">
        <v>1534967</v>
      </c>
      <c r="DM33" s="642"/>
      <c r="DN33" s="642"/>
      <c r="DO33" s="642"/>
      <c r="DP33" s="642"/>
      <c r="DQ33" s="642"/>
      <c r="DR33" s="642"/>
      <c r="DS33" s="642"/>
      <c r="DT33" s="642"/>
      <c r="DU33" s="642"/>
      <c r="DV33" s="643"/>
      <c r="DW33" s="615">
        <v>42.5</v>
      </c>
      <c r="DX33" s="640"/>
      <c r="DY33" s="640"/>
      <c r="DZ33" s="640"/>
      <c r="EA33" s="640"/>
      <c r="EB33" s="640"/>
      <c r="EC33" s="641"/>
    </row>
    <row r="34" spans="2:133" ht="11.25" customHeight="1" x14ac:dyDescent="0.15">
      <c r="B34" s="607" t="s">
        <v>308</v>
      </c>
      <c r="C34" s="608"/>
      <c r="D34" s="608"/>
      <c r="E34" s="608"/>
      <c r="F34" s="608"/>
      <c r="G34" s="608"/>
      <c r="H34" s="608"/>
      <c r="I34" s="608"/>
      <c r="J34" s="608"/>
      <c r="K34" s="608"/>
      <c r="L34" s="608"/>
      <c r="M34" s="608"/>
      <c r="N34" s="608"/>
      <c r="O34" s="608"/>
      <c r="P34" s="608"/>
      <c r="Q34" s="609"/>
      <c r="R34" s="610">
        <v>227853</v>
      </c>
      <c r="S34" s="611"/>
      <c r="T34" s="611"/>
      <c r="U34" s="611"/>
      <c r="V34" s="611"/>
      <c r="W34" s="611"/>
      <c r="X34" s="611"/>
      <c r="Y34" s="612"/>
      <c r="Z34" s="613">
        <v>3.9</v>
      </c>
      <c r="AA34" s="613"/>
      <c r="AB34" s="613"/>
      <c r="AC34" s="613"/>
      <c r="AD34" s="614" t="s">
        <v>121</v>
      </c>
      <c r="AE34" s="614"/>
      <c r="AF34" s="614"/>
      <c r="AG34" s="614"/>
      <c r="AH34" s="614"/>
      <c r="AI34" s="614"/>
      <c r="AJ34" s="614"/>
      <c r="AK34" s="614"/>
      <c r="AL34" s="615" t="s">
        <v>121</v>
      </c>
      <c r="AM34" s="616"/>
      <c r="AN34" s="616"/>
      <c r="AO34" s="617"/>
      <c r="AP34" s="202"/>
      <c r="AQ34" s="203"/>
      <c r="AS34" s="200"/>
      <c r="AT34" s="200"/>
      <c r="AU34" s="200"/>
      <c r="AV34" s="200"/>
      <c r="AW34" s="200"/>
      <c r="AX34" s="200"/>
      <c r="AY34" s="200"/>
      <c r="AZ34" s="200"/>
      <c r="BA34" s="200"/>
      <c r="BB34" s="200"/>
      <c r="BC34" s="200"/>
      <c r="BD34" s="200"/>
      <c r="BE34" s="200"/>
      <c r="BF34" s="200"/>
      <c r="BG34" s="203"/>
      <c r="BH34" s="203"/>
      <c r="BI34" s="203"/>
      <c r="BJ34" s="203"/>
      <c r="BK34" s="203"/>
      <c r="BL34" s="203"/>
      <c r="BM34" s="203"/>
      <c r="BN34" s="203"/>
      <c r="BO34" s="203"/>
      <c r="BP34" s="203"/>
      <c r="BQ34" s="203"/>
      <c r="BR34" s="203"/>
      <c r="BS34" s="203"/>
      <c r="BT34" s="203"/>
      <c r="BU34" s="203"/>
      <c r="BV34" s="203"/>
      <c r="BW34" s="203"/>
      <c r="BX34" s="203"/>
      <c r="BY34" s="203"/>
      <c r="BZ34" s="203"/>
      <c r="CA34" s="203"/>
      <c r="CB34" s="203"/>
      <c r="CD34" s="607" t="s">
        <v>309</v>
      </c>
      <c r="CE34" s="608"/>
      <c r="CF34" s="608"/>
      <c r="CG34" s="608"/>
      <c r="CH34" s="608"/>
      <c r="CI34" s="608"/>
      <c r="CJ34" s="608"/>
      <c r="CK34" s="608"/>
      <c r="CL34" s="608"/>
      <c r="CM34" s="608"/>
      <c r="CN34" s="608"/>
      <c r="CO34" s="608"/>
      <c r="CP34" s="608"/>
      <c r="CQ34" s="609"/>
      <c r="CR34" s="610">
        <v>725757</v>
      </c>
      <c r="CS34" s="611"/>
      <c r="CT34" s="611"/>
      <c r="CU34" s="611"/>
      <c r="CV34" s="611"/>
      <c r="CW34" s="611"/>
      <c r="CX34" s="611"/>
      <c r="CY34" s="612"/>
      <c r="CZ34" s="615">
        <v>12.9</v>
      </c>
      <c r="DA34" s="640"/>
      <c r="DB34" s="640"/>
      <c r="DC34" s="644"/>
      <c r="DD34" s="619">
        <v>534337</v>
      </c>
      <c r="DE34" s="611"/>
      <c r="DF34" s="611"/>
      <c r="DG34" s="611"/>
      <c r="DH34" s="611"/>
      <c r="DI34" s="611"/>
      <c r="DJ34" s="611"/>
      <c r="DK34" s="612"/>
      <c r="DL34" s="619">
        <v>459579</v>
      </c>
      <c r="DM34" s="611"/>
      <c r="DN34" s="611"/>
      <c r="DO34" s="611"/>
      <c r="DP34" s="611"/>
      <c r="DQ34" s="611"/>
      <c r="DR34" s="611"/>
      <c r="DS34" s="611"/>
      <c r="DT34" s="611"/>
      <c r="DU34" s="611"/>
      <c r="DV34" s="612"/>
      <c r="DW34" s="615">
        <v>12.7</v>
      </c>
      <c r="DX34" s="640"/>
      <c r="DY34" s="640"/>
      <c r="DZ34" s="640"/>
      <c r="EA34" s="640"/>
      <c r="EB34" s="640"/>
      <c r="EC34" s="641"/>
    </row>
    <row r="35" spans="2:133" ht="11.25" customHeight="1" x14ac:dyDescent="0.15">
      <c r="B35" s="607" t="s">
        <v>310</v>
      </c>
      <c r="C35" s="608"/>
      <c r="D35" s="608"/>
      <c r="E35" s="608"/>
      <c r="F35" s="608"/>
      <c r="G35" s="608"/>
      <c r="H35" s="608"/>
      <c r="I35" s="608"/>
      <c r="J35" s="608"/>
      <c r="K35" s="608"/>
      <c r="L35" s="608"/>
      <c r="M35" s="608"/>
      <c r="N35" s="608"/>
      <c r="O35" s="608"/>
      <c r="P35" s="608"/>
      <c r="Q35" s="609"/>
      <c r="R35" s="610">
        <v>93500</v>
      </c>
      <c r="S35" s="611"/>
      <c r="T35" s="611"/>
      <c r="U35" s="611"/>
      <c r="V35" s="611"/>
      <c r="W35" s="611"/>
      <c r="X35" s="611"/>
      <c r="Y35" s="612"/>
      <c r="Z35" s="613">
        <v>1.6</v>
      </c>
      <c r="AA35" s="613"/>
      <c r="AB35" s="613"/>
      <c r="AC35" s="613"/>
      <c r="AD35" s="614" t="s">
        <v>121</v>
      </c>
      <c r="AE35" s="614"/>
      <c r="AF35" s="614"/>
      <c r="AG35" s="614"/>
      <c r="AH35" s="614"/>
      <c r="AI35" s="614"/>
      <c r="AJ35" s="614"/>
      <c r="AK35" s="614"/>
      <c r="AL35" s="615" t="s">
        <v>121</v>
      </c>
      <c r="AM35" s="616"/>
      <c r="AN35" s="616"/>
      <c r="AO35" s="617"/>
      <c r="AP35" s="204"/>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30714</v>
      </c>
      <c r="CS35" s="642"/>
      <c r="CT35" s="642"/>
      <c r="CU35" s="642"/>
      <c r="CV35" s="642"/>
      <c r="CW35" s="642"/>
      <c r="CX35" s="642"/>
      <c r="CY35" s="643"/>
      <c r="CZ35" s="615">
        <v>0.5</v>
      </c>
      <c r="DA35" s="640"/>
      <c r="DB35" s="640"/>
      <c r="DC35" s="644"/>
      <c r="DD35" s="619">
        <v>29327</v>
      </c>
      <c r="DE35" s="642"/>
      <c r="DF35" s="642"/>
      <c r="DG35" s="642"/>
      <c r="DH35" s="642"/>
      <c r="DI35" s="642"/>
      <c r="DJ35" s="642"/>
      <c r="DK35" s="643"/>
      <c r="DL35" s="619">
        <v>28117</v>
      </c>
      <c r="DM35" s="642"/>
      <c r="DN35" s="642"/>
      <c r="DO35" s="642"/>
      <c r="DP35" s="642"/>
      <c r="DQ35" s="642"/>
      <c r="DR35" s="642"/>
      <c r="DS35" s="642"/>
      <c r="DT35" s="642"/>
      <c r="DU35" s="642"/>
      <c r="DV35" s="643"/>
      <c r="DW35" s="615">
        <v>0.8</v>
      </c>
      <c r="DX35" s="640"/>
      <c r="DY35" s="640"/>
      <c r="DZ35" s="640"/>
      <c r="EA35" s="640"/>
      <c r="EB35" s="640"/>
      <c r="EC35" s="641"/>
    </row>
    <row r="36" spans="2:133" ht="11.25" customHeight="1" x14ac:dyDescent="0.15">
      <c r="B36" s="607" t="s">
        <v>314</v>
      </c>
      <c r="C36" s="608"/>
      <c r="D36" s="608"/>
      <c r="E36" s="608"/>
      <c r="F36" s="608"/>
      <c r="G36" s="608"/>
      <c r="H36" s="608"/>
      <c r="I36" s="608"/>
      <c r="J36" s="608"/>
      <c r="K36" s="608"/>
      <c r="L36" s="608"/>
      <c r="M36" s="608"/>
      <c r="N36" s="608"/>
      <c r="O36" s="608"/>
      <c r="P36" s="608"/>
      <c r="Q36" s="609"/>
      <c r="R36" s="610">
        <v>161845</v>
      </c>
      <c r="S36" s="611"/>
      <c r="T36" s="611"/>
      <c r="U36" s="611"/>
      <c r="V36" s="611"/>
      <c r="W36" s="611"/>
      <c r="X36" s="611"/>
      <c r="Y36" s="612"/>
      <c r="Z36" s="613">
        <v>2.8</v>
      </c>
      <c r="AA36" s="613"/>
      <c r="AB36" s="613"/>
      <c r="AC36" s="613"/>
      <c r="AD36" s="614" t="s">
        <v>121</v>
      </c>
      <c r="AE36" s="614"/>
      <c r="AF36" s="614"/>
      <c r="AG36" s="614"/>
      <c r="AH36" s="614"/>
      <c r="AI36" s="614"/>
      <c r="AJ36" s="614"/>
      <c r="AK36" s="614"/>
      <c r="AL36" s="615" t="s">
        <v>121</v>
      </c>
      <c r="AM36" s="616"/>
      <c r="AN36" s="616"/>
      <c r="AO36" s="617"/>
      <c r="AP36" s="204"/>
      <c r="AQ36" s="676" t="s">
        <v>315</v>
      </c>
      <c r="AR36" s="677"/>
      <c r="AS36" s="677"/>
      <c r="AT36" s="677"/>
      <c r="AU36" s="677"/>
      <c r="AV36" s="677"/>
      <c r="AW36" s="677"/>
      <c r="AX36" s="677"/>
      <c r="AY36" s="678"/>
      <c r="AZ36" s="599">
        <v>612638</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67209</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881814</v>
      </c>
      <c r="CS36" s="611"/>
      <c r="CT36" s="611"/>
      <c r="CU36" s="611"/>
      <c r="CV36" s="611"/>
      <c r="CW36" s="611"/>
      <c r="CX36" s="611"/>
      <c r="CY36" s="612"/>
      <c r="CZ36" s="615">
        <v>15.7</v>
      </c>
      <c r="DA36" s="640"/>
      <c r="DB36" s="640"/>
      <c r="DC36" s="644"/>
      <c r="DD36" s="619">
        <v>745222</v>
      </c>
      <c r="DE36" s="611"/>
      <c r="DF36" s="611"/>
      <c r="DG36" s="611"/>
      <c r="DH36" s="611"/>
      <c r="DI36" s="611"/>
      <c r="DJ36" s="611"/>
      <c r="DK36" s="612"/>
      <c r="DL36" s="619">
        <v>652244</v>
      </c>
      <c r="DM36" s="611"/>
      <c r="DN36" s="611"/>
      <c r="DO36" s="611"/>
      <c r="DP36" s="611"/>
      <c r="DQ36" s="611"/>
      <c r="DR36" s="611"/>
      <c r="DS36" s="611"/>
      <c r="DT36" s="611"/>
      <c r="DU36" s="611"/>
      <c r="DV36" s="612"/>
      <c r="DW36" s="615">
        <v>18</v>
      </c>
      <c r="DX36" s="640"/>
      <c r="DY36" s="640"/>
      <c r="DZ36" s="640"/>
      <c r="EA36" s="640"/>
      <c r="EB36" s="640"/>
      <c r="EC36" s="641"/>
    </row>
    <row r="37" spans="2:133" ht="11.25" customHeight="1" x14ac:dyDescent="0.15">
      <c r="B37" s="607" t="s">
        <v>318</v>
      </c>
      <c r="C37" s="608"/>
      <c r="D37" s="608"/>
      <c r="E37" s="608"/>
      <c r="F37" s="608"/>
      <c r="G37" s="608"/>
      <c r="H37" s="608"/>
      <c r="I37" s="608"/>
      <c r="J37" s="608"/>
      <c r="K37" s="608"/>
      <c r="L37" s="608"/>
      <c r="M37" s="608"/>
      <c r="N37" s="608"/>
      <c r="O37" s="608"/>
      <c r="P37" s="608"/>
      <c r="Q37" s="609"/>
      <c r="R37" s="610">
        <v>119546</v>
      </c>
      <c r="S37" s="611"/>
      <c r="T37" s="611"/>
      <c r="U37" s="611"/>
      <c r="V37" s="611"/>
      <c r="W37" s="611"/>
      <c r="X37" s="611"/>
      <c r="Y37" s="612"/>
      <c r="Z37" s="613">
        <v>2.1</v>
      </c>
      <c r="AA37" s="613"/>
      <c r="AB37" s="613"/>
      <c r="AC37" s="613"/>
      <c r="AD37" s="614">
        <v>448</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53317</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57990</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456314</v>
      </c>
      <c r="CS37" s="642"/>
      <c r="CT37" s="642"/>
      <c r="CU37" s="642"/>
      <c r="CV37" s="642"/>
      <c r="CW37" s="642"/>
      <c r="CX37" s="642"/>
      <c r="CY37" s="643"/>
      <c r="CZ37" s="615">
        <v>8.1</v>
      </c>
      <c r="DA37" s="640"/>
      <c r="DB37" s="640"/>
      <c r="DC37" s="644"/>
      <c r="DD37" s="619">
        <v>456314</v>
      </c>
      <c r="DE37" s="642"/>
      <c r="DF37" s="642"/>
      <c r="DG37" s="642"/>
      <c r="DH37" s="642"/>
      <c r="DI37" s="642"/>
      <c r="DJ37" s="642"/>
      <c r="DK37" s="643"/>
      <c r="DL37" s="619">
        <v>456314</v>
      </c>
      <c r="DM37" s="642"/>
      <c r="DN37" s="642"/>
      <c r="DO37" s="642"/>
      <c r="DP37" s="642"/>
      <c r="DQ37" s="642"/>
      <c r="DR37" s="642"/>
      <c r="DS37" s="642"/>
      <c r="DT37" s="642"/>
      <c r="DU37" s="642"/>
      <c r="DV37" s="643"/>
      <c r="DW37" s="615">
        <v>12.6</v>
      </c>
      <c r="DX37" s="640"/>
      <c r="DY37" s="640"/>
      <c r="DZ37" s="640"/>
      <c r="EA37" s="640"/>
      <c r="EB37" s="640"/>
      <c r="EC37" s="641"/>
    </row>
    <row r="38" spans="2:133" ht="11.25" customHeight="1" x14ac:dyDescent="0.15">
      <c r="B38" s="607" t="s">
        <v>322</v>
      </c>
      <c r="C38" s="608"/>
      <c r="D38" s="608"/>
      <c r="E38" s="608"/>
      <c r="F38" s="608"/>
      <c r="G38" s="608"/>
      <c r="H38" s="608"/>
      <c r="I38" s="608"/>
      <c r="J38" s="608"/>
      <c r="K38" s="608"/>
      <c r="L38" s="608"/>
      <c r="M38" s="608"/>
      <c r="N38" s="608"/>
      <c r="O38" s="608"/>
      <c r="P38" s="608"/>
      <c r="Q38" s="609"/>
      <c r="R38" s="610">
        <v>227900</v>
      </c>
      <c r="S38" s="611"/>
      <c r="T38" s="611"/>
      <c r="U38" s="611"/>
      <c r="V38" s="611"/>
      <c r="W38" s="611"/>
      <c r="X38" s="611"/>
      <c r="Y38" s="612"/>
      <c r="Z38" s="613">
        <v>3.9</v>
      </c>
      <c r="AA38" s="613"/>
      <c r="AB38" s="613"/>
      <c r="AC38" s="613"/>
      <c r="AD38" s="614" t="s">
        <v>121</v>
      </c>
      <c r="AE38" s="614"/>
      <c r="AF38" s="614"/>
      <c r="AG38" s="614"/>
      <c r="AH38" s="614"/>
      <c r="AI38" s="614"/>
      <c r="AJ38" s="614"/>
      <c r="AK38" s="614"/>
      <c r="AL38" s="615" t="s">
        <v>121</v>
      </c>
      <c r="AM38" s="616"/>
      <c r="AN38" s="616"/>
      <c r="AO38" s="617"/>
      <c r="AQ38" s="673" t="s">
        <v>323</v>
      </c>
      <c r="AR38" s="674"/>
      <c r="AS38" s="674"/>
      <c r="AT38" s="674"/>
      <c r="AU38" s="674"/>
      <c r="AV38" s="674"/>
      <c r="AW38" s="674"/>
      <c r="AX38" s="674"/>
      <c r="AY38" s="675"/>
      <c r="AZ38" s="610">
        <v>33803</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1849</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495222</v>
      </c>
      <c r="CS38" s="611"/>
      <c r="CT38" s="611"/>
      <c r="CU38" s="611"/>
      <c r="CV38" s="611"/>
      <c r="CW38" s="611"/>
      <c r="CX38" s="611"/>
      <c r="CY38" s="612"/>
      <c r="CZ38" s="615">
        <v>8.8000000000000007</v>
      </c>
      <c r="DA38" s="640"/>
      <c r="DB38" s="640"/>
      <c r="DC38" s="644"/>
      <c r="DD38" s="619">
        <v>405598</v>
      </c>
      <c r="DE38" s="611"/>
      <c r="DF38" s="611"/>
      <c r="DG38" s="611"/>
      <c r="DH38" s="611"/>
      <c r="DI38" s="611"/>
      <c r="DJ38" s="611"/>
      <c r="DK38" s="612"/>
      <c r="DL38" s="619">
        <v>395027</v>
      </c>
      <c r="DM38" s="611"/>
      <c r="DN38" s="611"/>
      <c r="DO38" s="611"/>
      <c r="DP38" s="611"/>
      <c r="DQ38" s="611"/>
      <c r="DR38" s="611"/>
      <c r="DS38" s="611"/>
      <c r="DT38" s="611"/>
      <c r="DU38" s="611"/>
      <c r="DV38" s="612"/>
      <c r="DW38" s="615">
        <v>10.9</v>
      </c>
      <c r="DX38" s="640"/>
      <c r="DY38" s="640"/>
      <c r="DZ38" s="640"/>
      <c r="EA38" s="640"/>
      <c r="EB38" s="640"/>
      <c r="EC38" s="641"/>
    </row>
    <row r="39" spans="2:133" ht="11.25" customHeight="1" x14ac:dyDescent="0.15">
      <c r="B39" s="607" t="s">
        <v>326</v>
      </c>
      <c r="C39" s="608"/>
      <c r="D39" s="608"/>
      <c r="E39" s="608"/>
      <c r="F39" s="608"/>
      <c r="G39" s="608"/>
      <c r="H39" s="608"/>
      <c r="I39" s="608"/>
      <c r="J39" s="608"/>
      <c r="K39" s="608"/>
      <c r="L39" s="608"/>
      <c r="M39" s="608"/>
      <c r="N39" s="608"/>
      <c r="O39" s="608"/>
      <c r="P39" s="608"/>
      <c r="Q39" s="609"/>
      <c r="R39" s="610" t="s">
        <v>121</v>
      </c>
      <c r="S39" s="611"/>
      <c r="T39" s="611"/>
      <c r="U39" s="611"/>
      <c r="V39" s="611"/>
      <c r="W39" s="611"/>
      <c r="X39" s="611"/>
      <c r="Y39" s="612"/>
      <c r="Z39" s="613" t="s">
        <v>121</v>
      </c>
      <c r="AA39" s="613"/>
      <c r="AB39" s="613"/>
      <c r="AC39" s="613"/>
      <c r="AD39" s="614" t="s">
        <v>121</v>
      </c>
      <c r="AE39" s="614"/>
      <c r="AF39" s="614"/>
      <c r="AG39" s="614"/>
      <c r="AH39" s="614"/>
      <c r="AI39" s="614"/>
      <c r="AJ39" s="614"/>
      <c r="AK39" s="614"/>
      <c r="AL39" s="615" t="s">
        <v>121</v>
      </c>
      <c r="AM39" s="616"/>
      <c r="AN39" s="616"/>
      <c r="AO39" s="617"/>
      <c r="AQ39" s="673" t="s">
        <v>327</v>
      </c>
      <c r="AR39" s="674"/>
      <c r="AS39" s="674"/>
      <c r="AT39" s="674"/>
      <c r="AU39" s="674"/>
      <c r="AV39" s="674"/>
      <c r="AW39" s="674"/>
      <c r="AX39" s="674"/>
      <c r="AY39" s="675"/>
      <c r="AZ39" s="610">
        <v>30296</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2863</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353924</v>
      </c>
      <c r="CS39" s="642"/>
      <c r="CT39" s="642"/>
      <c r="CU39" s="642"/>
      <c r="CV39" s="642"/>
      <c r="CW39" s="642"/>
      <c r="CX39" s="642"/>
      <c r="CY39" s="643"/>
      <c r="CZ39" s="615">
        <v>6.3</v>
      </c>
      <c r="DA39" s="640"/>
      <c r="DB39" s="640"/>
      <c r="DC39" s="644"/>
      <c r="DD39" s="619">
        <v>211395</v>
      </c>
      <c r="DE39" s="642"/>
      <c r="DF39" s="642"/>
      <c r="DG39" s="642"/>
      <c r="DH39" s="642"/>
      <c r="DI39" s="642"/>
      <c r="DJ39" s="642"/>
      <c r="DK39" s="643"/>
      <c r="DL39" s="619" t="s">
        <v>121</v>
      </c>
      <c r="DM39" s="642"/>
      <c r="DN39" s="642"/>
      <c r="DO39" s="642"/>
      <c r="DP39" s="642"/>
      <c r="DQ39" s="642"/>
      <c r="DR39" s="642"/>
      <c r="DS39" s="642"/>
      <c r="DT39" s="642"/>
      <c r="DU39" s="642"/>
      <c r="DV39" s="643"/>
      <c r="DW39" s="615" t="s">
        <v>121</v>
      </c>
      <c r="DX39" s="640"/>
      <c r="DY39" s="640"/>
      <c r="DZ39" s="640"/>
      <c r="EA39" s="640"/>
      <c r="EB39" s="640"/>
      <c r="EC39" s="641"/>
    </row>
    <row r="40" spans="2:133" ht="11.25" customHeight="1" x14ac:dyDescent="0.15">
      <c r="B40" s="607" t="s">
        <v>330</v>
      </c>
      <c r="C40" s="608"/>
      <c r="D40" s="608"/>
      <c r="E40" s="608"/>
      <c r="F40" s="608"/>
      <c r="G40" s="608"/>
      <c r="H40" s="608"/>
      <c r="I40" s="608"/>
      <c r="J40" s="608"/>
      <c r="K40" s="608"/>
      <c r="L40" s="608"/>
      <c r="M40" s="608"/>
      <c r="N40" s="608"/>
      <c r="O40" s="608"/>
      <c r="P40" s="608"/>
      <c r="Q40" s="609"/>
      <c r="R40" s="610">
        <v>12000</v>
      </c>
      <c r="S40" s="611"/>
      <c r="T40" s="611"/>
      <c r="U40" s="611"/>
      <c r="V40" s="611"/>
      <c r="W40" s="611"/>
      <c r="X40" s="611"/>
      <c r="Y40" s="612"/>
      <c r="Z40" s="613">
        <v>0.2</v>
      </c>
      <c r="AA40" s="613"/>
      <c r="AB40" s="613"/>
      <c r="AC40" s="613"/>
      <c r="AD40" s="614" t="s">
        <v>121</v>
      </c>
      <c r="AE40" s="614"/>
      <c r="AF40" s="614"/>
      <c r="AG40" s="614"/>
      <c r="AH40" s="614"/>
      <c r="AI40" s="614"/>
      <c r="AJ40" s="614"/>
      <c r="AK40" s="614"/>
      <c r="AL40" s="615" t="s">
        <v>121</v>
      </c>
      <c r="AM40" s="616"/>
      <c r="AN40" s="616"/>
      <c r="AO40" s="617"/>
      <c r="AQ40" s="673" t="s">
        <v>331</v>
      </c>
      <c r="AR40" s="674"/>
      <c r="AS40" s="674"/>
      <c r="AT40" s="674"/>
      <c r="AU40" s="674"/>
      <c r="AV40" s="674"/>
      <c r="AW40" s="674"/>
      <c r="AX40" s="674"/>
      <c r="AY40" s="675"/>
      <c r="AZ40" s="610" t="s">
        <v>121</v>
      </c>
      <c r="BA40" s="611"/>
      <c r="BB40" s="611"/>
      <c r="BC40" s="611"/>
      <c r="BD40" s="642"/>
      <c r="BE40" s="642"/>
      <c r="BF40" s="665"/>
      <c r="BG40" s="658" t="s">
        <v>332</v>
      </c>
      <c r="BH40" s="659"/>
      <c r="BI40" s="659"/>
      <c r="BJ40" s="659"/>
      <c r="BK40" s="659"/>
      <c r="BL40" s="205"/>
      <c r="BM40" s="608" t="s">
        <v>333</v>
      </c>
      <c r="BN40" s="608"/>
      <c r="BO40" s="608"/>
      <c r="BP40" s="608"/>
      <c r="BQ40" s="608"/>
      <c r="BR40" s="608"/>
      <c r="BS40" s="608"/>
      <c r="BT40" s="608"/>
      <c r="BU40" s="609"/>
      <c r="BV40" s="610">
        <v>105</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t="s">
        <v>121</v>
      </c>
      <c r="CS40" s="611"/>
      <c r="CT40" s="611"/>
      <c r="CU40" s="611"/>
      <c r="CV40" s="611"/>
      <c r="CW40" s="611"/>
      <c r="CX40" s="611"/>
      <c r="CY40" s="612"/>
      <c r="CZ40" s="615" t="s">
        <v>121</v>
      </c>
      <c r="DA40" s="640"/>
      <c r="DB40" s="640"/>
      <c r="DC40" s="644"/>
      <c r="DD40" s="619" t="s">
        <v>121</v>
      </c>
      <c r="DE40" s="611"/>
      <c r="DF40" s="611"/>
      <c r="DG40" s="611"/>
      <c r="DH40" s="611"/>
      <c r="DI40" s="611"/>
      <c r="DJ40" s="611"/>
      <c r="DK40" s="612"/>
      <c r="DL40" s="619" t="s">
        <v>121</v>
      </c>
      <c r="DM40" s="611"/>
      <c r="DN40" s="611"/>
      <c r="DO40" s="611"/>
      <c r="DP40" s="611"/>
      <c r="DQ40" s="611"/>
      <c r="DR40" s="611"/>
      <c r="DS40" s="611"/>
      <c r="DT40" s="611"/>
      <c r="DU40" s="611"/>
      <c r="DV40" s="612"/>
      <c r="DW40" s="615" t="s">
        <v>121</v>
      </c>
      <c r="DX40" s="640"/>
      <c r="DY40" s="640"/>
      <c r="DZ40" s="640"/>
      <c r="EA40" s="640"/>
      <c r="EB40" s="640"/>
      <c r="EC40" s="641"/>
    </row>
    <row r="41" spans="2:133" ht="11.25" customHeight="1" x14ac:dyDescent="0.15">
      <c r="B41" s="631" t="s">
        <v>335</v>
      </c>
      <c r="C41" s="632"/>
      <c r="D41" s="632"/>
      <c r="E41" s="632"/>
      <c r="F41" s="632"/>
      <c r="G41" s="632"/>
      <c r="H41" s="632"/>
      <c r="I41" s="632"/>
      <c r="J41" s="632"/>
      <c r="K41" s="632"/>
      <c r="L41" s="632"/>
      <c r="M41" s="632"/>
      <c r="N41" s="632"/>
      <c r="O41" s="632"/>
      <c r="P41" s="632"/>
      <c r="Q41" s="633"/>
      <c r="R41" s="682">
        <v>5828485</v>
      </c>
      <c r="S41" s="683"/>
      <c r="T41" s="683"/>
      <c r="U41" s="683"/>
      <c r="V41" s="683"/>
      <c r="W41" s="683"/>
      <c r="X41" s="683"/>
      <c r="Y41" s="687"/>
      <c r="Z41" s="688">
        <v>100</v>
      </c>
      <c r="AA41" s="688"/>
      <c r="AB41" s="688"/>
      <c r="AC41" s="688"/>
      <c r="AD41" s="689">
        <v>3603277</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115769</v>
      </c>
      <c r="BA41" s="611"/>
      <c r="BB41" s="611"/>
      <c r="BC41" s="611"/>
      <c r="BD41" s="642"/>
      <c r="BE41" s="642"/>
      <c r="BF41" s="665"/>
      <c r="BG41" s="658"/>
      <c r="BH41" s="659"/>
      <c r="BI41" s="659"/>
      <c r="BJ41" s="659"/>
      <c r="BK41" s="659"/>
      <c r="BL41" s="205"/>
      <c r="BM41" s="608" t="s">
        <v>337</v>
      </c>
      <c r="BN41" s="608"/>
      <c r="BO41" s="608"/>
      <c r="BP41" s="608"/>
      <c r="BQ41" s="608"/>
      <c r="BR41" s="608"/>
      <c r="BS41" s="608"/>
      <c r="BT41" s="608"/>
      <c r="BU41" s="609"/>
      <c r="BV41" s="610" t="s">
        <v>121</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121</v>
      </c>
      <c r="CS41" s="642"/>
      <c r="CT41" s="642"/>
      <c r="CU41" s="642"/>
      <c r="CV41" s="642"/>
      <c r="CW41" s="642"/>
      <c r="CX41" s="642"/>
      <c r="CY41" s="643"/>
      <c r="CZ41" s="615" t="s">
        <v>121</v>
      </c>
      <c r="DA41" s="640"/>
      <c r="DB41" s="640"/>
      <c r="DC41" s="644"/>
      <c r="DD41" s="619" t="s">
        <v>121</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15">
      <c r="AQ42" s="679" t="s">
        <v>339</v>
      </c>
      <c r="AR42" s="680"/>
      <c r="AS42" s="680"/>
      <c r="AT42" s="680"/>
      <c r="AU42" s="680"/>
      <c r="AV42" s="680"/>
      <c r="AW42" s="680"/>
      <c r="AX42" s="680"/>
      <c r="AY42" s="681"/>
      <c r="AZ42" s="682">
        <v>379453</v>
      </c>
      <c r="BA42" s="683"/>
      <c r="BB42" s="683"/>
      <c r="BC42" s="683"/>
      <c r="BD42" s="669"/>
      <c r="BE42" s="669"/>
      <c r="BF42" s="671"/>
      <c r="BG42" s="660"/>
      <c r="BH42" s="661"/>
      <c r="BI42" s="661"/>
      <c r="BJ42" s="661"/>
      <c r="BK42" s="661"/>
      <c r="BL42" s="206"/>
      <c r="BM42" s="632" t="s">
        <v>340</v>
      </c>
      <c r="BN42" s="632"/>
      <c r="BO42" s="632"/>
      <c r="BP42" s="632"/>
      <c r="BQ42" s="632"/>
      <c r="BR42" s="632"/>
      <c r="BS42" s="632"/>
      <c r="BT42" s="632"/>
      <c r="BU42" s="633"/>
      <c r="BV42" s="682">
        <v>299</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570571</v>
      </c>
      <c r="CS42" s="642"/>
      <c r="CT42" s="642"/>
      <c r="CU42" s="642"/>
      <c r="CV42" s="642"/>
      <c r="CW42" s="642"/>
      <c r="CX42" s="642"/>
      <c r="CY42" s="643"/>
      <c r="CZ42" s="615">
        <v>10.1</v>
      </c>
      <c r="DA42" s="640"/>
      <c r="DB42" s="640"/>
      <c r="DC42" s="644"/>
      <c r="DD42" s="619">
        <v>118454</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15">
      <c r="B43" s="196" t="s">
        <v>342</v>
      </c>
      <c r="CD43" s="607" t="s">
        <v>343</v>
      </c>
      <c r="CE43" s="608"/>
      <c r="CF43" s="608"/>
      <c r="CG43" s="608"/>
      <c r="CH43" s="608"/>
      <c r="CI43" s="608"/>
      <c r="CJ43" s="608"/>
      <c r="CK43" s="608"/>
      <c r="CL43" s="608"/>
      <c r="CM43" s="608"/>
      <c r="CN43" s="608"/>
      <c r="CO43" s="608"/>
      <c r="CP43" s="608"/>
      <c r="CQ43" s="609"/>
      <c r="CR43" s="610">
        <v>21194</v>
      </c>
      <c r="CS43" s="642"/>
      <c r="CT43" s="642"/>
      <c r="CU43" s="642"/>
      <c r="CV43" s="642"/>
      <c r="CW43" s="642"/>
      <c r="CX43" s="642"/>
      <c r="CY43" s="643"/>
      <c r="CZ43" s="615">
        <v>0.4</v>
      </c>
      <c r="DA43" s="640"/>
      <c r="DB43" s="640"/>
      <c r="DC43" s="644"/>
      <c r="DD43" s="619">
        <v>21194</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15">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546679</v>
      </c>
      <c r="CS44" s="611"/>
      <c r="CT44" s="611"/>
      <c r="CU44" s="611"/>
      <c r="CV44" s="611"/>
      <c r="CW44" s="611"/>
      <c r="CX44" s="611"/>
      <c r="CY44" s="612"/>
      <c r="CZ44" s="615">
        <v>9.6999999999999993</v>
      </c>
      <c r="DA44" s="616"/>
      <c r="DB44" s="616"/>
      <c r="DC44" s="622"/>
      <c r="DD44" s="619">
        <v>114472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15">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226089</v>
      </c>
      <c r="CS45" s="642"/>
      <c r="CT45" s="642"/>
      <c r="CU45" s="642"/>
      <c r="CV45" s="642"/>
      <c r="CW45" s="642"/>
      <c r="CX45" s="642"/>
      <c r="CY45" s="643"/>
      <c r="CZ45" s="615">
        <v>4</v>
      </c>
      <c r="DA45" s="640"/>
      <c r="DB45" s="640"/>
      <c r="DC45" s="644"/>
      <c r="DD45" s="619">
        <v>4079</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15">
      <c r="B46" s="207"/>
      <c r="CD46" s="648"/>
      <c r="CE46" s="649"/>
      <c r="CF46" s="607" t="s">
        <v>348</v>
      </c>
      <c r="CG46" s="608"/>
      <c r="CH46" s="608"/>
      <c r="CI46" s="608"/>
      <c r="CJ46" s="608"/>
      <c r="CK46" s="608"/>
      <c r="CL46" s="608"/>
      <c r="CM46" s="608"/>
      <c r="CN46" s="608"/>
      <c r="CO46" s="608"/>
      <c r="CP46" s="608"/>
      <c r="CQ46" s="609"/>
      <c r="CR46" s="610">
        <v>310005</v>
      </c>
      <c r="CS46" s="611"/>
      <c r="CT46" s="611"/>
      <c r="CU46" s="611"/>
      <c r="CV46" s="611"/>
      <c r="CW46" s="611"/>
      <c r="CX46" s="611"/>
      <c r="CY46" s="612"/>
      <c r="CZ46" s="615">
        <v>5.5</v>
      </c>
      <c r="DA46" s="616"/>
      <c r="DB46" s="616"/>
      <c r="DC46" s="622"/>
      <c r="DD46" s="619">
        <v>110045</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15">
      <c r="B47" s="207"/>
      <c r="CD47" s="648"/>
      <c r="CE47" s="649"/>
      <c r="CF47" s="607" t="s">
        <v>349</v>
      </c>
      <c r="CG47" s="608"/>
      <c r="CH47" s="608"/>
      <c r="CI47" s="608"/>
      <c r="CJ47" s="608"/>
      <c r="CK47" s="608"/>
      <c r="CL47" s="608"/>
      <c r="CM47" s="608"/>
      <c r="CN47" s="608"/>
      <c r="CO47" s="608"/>
      <c r="CP47" s="608"/>
      <c r="CQ47" s="609"/>
      <c r="CR47" s="610">
        <v>23892</v>
      </c>
      <c r="CS47" s="642"/>
      <c r="CT47" s="642"/>
      <c r="CU47" s="642"/>
      <c r="CV47" s="642"/>
      <c r="CW47" s="642"/>
      <c r="CX47" s="642"/>
      <c r="CY47" s="643"/>
      <c r="CZ47" s="615">
        <v>0.4</v>
      </c>
      <c r="DA47" s="640"/>
      <c r="DB47" s="640"/>
      <c r="DC47" s="644"/>
      <c r="DD47" s="619">
        <v>3982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x14ac:dyDescent="0.15">
      <c r="B48" s="207"/>
      <c r="CD48" s="650"/>
      <c r="CE48" s="651"/>
      <c r="CF48" s="607" t="s">
        <v>350</v>
      </c>
      <c r="CG48" s="608"/>
      <c r="CH48" s="608"/>
      <c r="CI48" s="608"/>
      <c r="CJ48" s="608"/>
      <c r="CK48" s="608"/>
      <c r="CL48" s="608"/>
      <c r="CM48" s="608"/>
      <c r="CN48" s="608"/>
      <c r="CO48" s="608"/>
      <c r="CP48" s="608"/>
      <c r="CQ48" s="609"/>
      <c r="CR48" s="610" t="s">
        <v>121</v>
      </c>
      <c r="CS48" s="611"/>
      <c r="CT48" s="611"/>
      <c r="CU48" s="611"/>
      <c r="CV48" s="611"/>
      <c r="CW48" s="611"/>
      <c r="CX48" s="611"/>
      <c r="CY48" s="612"/>
      <c r="CZ48" s="615" t="s">
        <v>121</v>
      </c>
      <c r="DA48" s="616"/>
      <c r="DB48" s="616"/>
      <c r="DC48" s="622"/>
      <c r="DD48" s="619" t="s">
        <v>121</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15">
      <c r="B49" s="207"/>
      <c r="CD49" s="631" t="s">
        <v>351</v>
      </c>
      <c r="CE49" s="632"/>
      <c r="CF49" s="632"/>
      <c r="CG49" s="632"/>
      <c r="CH49" s="632"/>
      <c r="CI49" s="632"/>
      <c r="CJ49" s="632"/>
      <c r="CK49" s="632"/>
      <c r="CL49" s="632"/>
      <c r="CM49" s="632"/>
      <c r="CN49" s="632"/>
      <c r="CO49" s="632"/>
      <c r="CP49" s="632"/>
      <c r="CQ49" s="633"/>
      <c r="CR49" s="682">
        <v>5633632</v>
      </c>
      <c r="CS49" s="669"/>
      <c r="CT49" s="669"/>
      <c r="CU49" s="669"/>
      <c r="CV49" s="669"/>
      <c r="CW49" s="669"/>
      <c r="CX49" s="669"/>
      <c r="CY49" s="698"/>
      <c r="CZ49" s="690">
        <v>100</v>
      </c>
      <c r="DA49" s="699"/>
      <c r="DB49" s="699"/>
      <c r="DC49" s="700"/>
      <c r="DD49" s="701">
        <v>3872347</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VfU4w+tuKrw2lQmwY4RQEobrIlucjXvAfRFzSsyE7Fgja+zJ6LtQWnwr+1gylP1MKo3Wg3Tlqnv5m0QJdMUrlA==" saltValue="QbcJweVnKoYMA/7dvFX24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4"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7" customFormat="1" ht="26.25" customHeight="1" thickBot="1" x14ac:dyDescent="0.2">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6"/>
    </row>
    <row r="5" spans="1:131" s="217" customFormat="1" ht="26.25" customHeight="1" x14ac:dyDescent="0.15">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6"/>
    </row>
    <row r="6" spans="1:131" s="217" customFormat="1" ht="26.25" customHeight="1" thickBot="1" x14ac:dyDescent="0.2">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6"/>
    </row>
    <row r="7" spans="1:131" s="217" customFormat="1" ht="26.25" customHeight="1" thickTop="1" x14ac:dyDescent="0.15">
      <c r="A7" s="218">
        <v>1</v>
      </c>
      <c r="B7" s="736" t="s">
        <v>374</v>
      </c>
      <c r="C7" s="737"/>
      <c r="D7" s="737"/>
      <c r="E7" s="737"/>
      <c r="F7" s="737"/>
      <c r="G7" s="737"/>
      <c r="H7" s="737"/>
      <c r="I7" s="737"/>
      <c r="J7" s="737"/>
      <c r="K7" s="737"/>
      <c r="L7" s="737"/>
      <c r="M7" s="737"/>
      <c r="N7" s="737"/>
      <c r="O7" s="737"/>
      <c r="P7" s="738"/>
      <c r="Q7" s="739">
        <v>5845</v>
      </c>
      <c r="R7" s="740"/>
      <c r="S7" s="740"/>
      <c r="T7" s="740"/>
      <c r="U7" s="740"/>
      <c r="V7" s="740">
        <v>5650</v>
      </c>
      <c r="W7" s="740"/>
      <c r="X7" s="740"/>
      <c r="Y7" s="740"/>
      <c r="Z7" s="740"/>
      <c r="AA7" s="740">
        <v>195</v>
      </c>
      <c r="AB7" s="740"/>
      <c r="AC7" s="740"/>
      <c r="AD7" s="740"/>
      <c r="AE7" s="741"/>
      <c r="AF7" s="742">
        <v>162</v>
      </c>
      <c r="AG7" s="743"/>
      <c r="AH7" s="743"/>
      <c r="AI7" s="743"/>
      <c r="AJ7" s="744"/>
      <c r="AK7" s="745">
        <v>94</v>
      </c>
      <c r="AL7" s="746"/>
      <c r="AM7" s="746"/>
      <c r="AN7" s="746"/>
      <c r="AO7" s="746"/>
      <c r="AP7" s="746">
        <v>3139</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8">
        <v>1</v>
      </c>
      <c r="BR7" s="219"/>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16"/>
    </row>
    <row r="8" spans="1:131" s="217" customFormat="1" ht="26.25" customHeight="1" x14ac:dyDescent="0.15">
      <c r="A8" s="220">
        <v>2</v>
      </c>
      <c r="B8" s="767"/>
      <c r="C8" s="768"/>
      <c r="D8" s="768"/>
      <c r="E8" s="768"/>
      <c r="F8" s="768"/>
      <c r="G8" s="768"/>
      <c r="H8" s="768"/>
      <c r="I8" s="768"/>
      <c r="J8" s="768"/>
      <c r="K8" s="768"/>
      <c r="L8" s="768"/>
      <c r="M8" s="768"/>
      <c r="N8" s="768"/>
      <c r="O8" s="768"/>
      <c r="P8" s="769"/>
      <c r="Q8" s="770"/>
      <c r="R8" s="771"/>
      <c r="S8" s="771"/>
      <c r="T8" s="771"/>
      <c r="U8" s="771"/>
      <c r="V8" s="771"/>
      <c r="W8" s="771"/>
      <c r="X8" s="771"/>
      <c r="Y8" s="771"/>
      <c r="Z8" s="771"/>
      <c r="AA8" s="771"/>
      <c r="AB8" s="771"/>
      <c r="AC8" s="771"/>
      <c r="AD8" s="771"/>
      <c r="AE8" s="772"/>
      <c r="AF8" s="773"/>
      <c r="AG8" s="774"/>
      <c r="AH8" s="774"/>
      <c r="AI8" s="774"/>
      <c r="AJ8" s="775"/>
      <c r="AK8" s="756"/>
      <c r="AL8" s="757"/>
      <c r="AM8" s="757"/>
      <c r="AN8" s="757"/>
      <c r="AO8" s="757"/>
      <c r="AP8" s="757"/>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0">
        <v>2</v>
      </c>
      <c r="BR8" s="221"/>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16"/>
    </row>
    <row r="9" spans="1:131" s="217" customFormat="1" ht="26.25" customHeight="1" x14ac:dyDescent="0.15">
      <c r="A9" s="220">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0">
        <v>3</v>
      </c>
      <c r="BR9" s="221"/>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6"/>
    </row>
    <row r="10" spans="1:131" s="217" customFormat="1" ht="26.25" customHeight="1" x14ac:dyDescent="0.15">
      <c r="A10" s="220">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0">
        <v>4</v>
      </c>
      <c r="BR10" s="221"/>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6"/>
    </row>
    <row r="11" spans="1:131" s="217" customFormat="1" ht="26.25" customHeight="1" x14ac:dyDescent="0.15">
      <c r="A11" s="220">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0">
        <v>5</v>
      </c>
      <c r="BR11" s="221"/>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6"/>
    </row>
    <row r="12" spans="1:131" s="217" customFormat="1" ht="26.25" customHeight="1" x14ac:dyDescent="0.15">
      <c r="A12" s="220">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0">
        <v>6</v>
      </c>
      <c r="BR12" s="221"/>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6"/>
    </row>
    <row r="13" spans="1:131" s="217" customFormat="1" ht="26.25" customHeight="1" x14ac:dyDescent="0.15">
      <c r="A13" s="220">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0">
        <v>7</v>
      </c>
      <c r="BR13" s="221"/>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6"/>
    </row>
    <row r="14" spans="1:131" s="217" customFormat="1" ht="26.25" customHeight="1" x14ac:dyDescent="0.15">
      <c r="A14" s="220">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0">
        <v>8</v>
      </c>
      <c r="BR14" s="221"/>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6"/>
    </row>
    <row r="15" spans="1:131" s="217" customFormat="1" ht="26.25" customHeight="1" x14ac:dyDescent="0.15">
      <c r="A15" s="220">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0">
        <v>9</v>
      </c>
      <c r="BR15" s="221"/>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6"/>
    </row>
    <row r="16" spans="1:131" s="217" customFormat="1" ht="26.25" customHeight="1" x14ac:dyDescent="0.15">
      <c r="A16" s="220">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0">
        <v>10</v>
      </c>
      <c r="BR16" s="221"/>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6"/>
    </row>
    <row r="17" spans="1:131" s="217" customFormat="1" ht="26.25" customHeight="1" x14ac:dyDescent="0.15">
      <c r="A17" s="220">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0">
        <v>11</v>
      </c>
      <c r="BR17" s="221"/>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6"/>
    </row>
    <row r="18" spans="1:131" s="217" customFormat="1" ht="26.25" customHeight="1" x14ac:dyDescent="0.15">
      <c r="A18" s="220">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0">
        <v>12</v>
      </c>
      <c r="BR18" s="221"/>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6"/>
    </row>
    <row r="19" spans="1:131" s="217" customFormat="1" ht="26.25" customHeight="1" x14ac:dyDescent="0.15">
      <c r="A19" s="220">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0">
        <v>13</v>
      </c>
      <c r="BR19" s="221"/>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6"/>
    </row>
    <row r="20" spans="1:131" s="217" customFormat="1" ht="26.25" customHeight="1" x14ac:dyDescent="0.15">
      <c r="A20" s="220">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0">
        <v>14</v>
      </c>
      <c r="BR20" s="221"/>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6"/>
    </row>
    <row r="21" spans="1:131" s="217" customFormat="1" ht="26.25" customHeight="1" thickBot="1" x14ac:dyDescent="0.2">
      <c r="A21" s="220">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0">
        <v>15</v>
      </c>
      <c r="BR21" s="221"/>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6"/>
    </row>
    <row r="22" spans="1:131" s="217" customFormat="1" ht="26.25" customHeight="1" x14ac:dyDescent="0.15">
      <c r="A22" s="220">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375</v>
      </c>
      <c r="BA22" s="793"/>
      <c r="BB22" s="793"/>
      <c r="BC22" s="793"/>
      <c r="BD22" s="794"/>
      <c r="BE22" s="215"/>
      <c r="BF22" s="215"/>
      <c r="BG22" s="215"/>
      <c r="BH22" s="215"/>
      <c r="BI22" s="215"/>
      <c r="BJ22" s="215"/>
      <c r="BK22" s="215"/>
      <c r="BL22" s="215"/>
      <c r="BM22" s="215"/>
      <c r="BN22" s="215"/>
      <c r="BO22" s="215"/>
      <c r="BP22" s="215"/>
      <c r="BQ22" s="220">
        <v>16</v>
      </c>
      <c r="BR22" s="221"/>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6"/>
    </row>
    <row r="23" spans="1:131" s="217" customFormat="1" ht="26.25" customHeight="1" thickBot="1" x14ac:dyDescent="0.2">
      <c r="A23" s="222" t="s">
        <v>376</v>
      </c>
      <c r="B23" s="776" t="s">
        <v>377</v>
      </c>
      <c r="C23" s="777"/>
      <c r="D23" s="777"/>
      <c r="E23" s="777"/>
      <c r="F23" s="777"/>
      <c r="G23" s="777"/>
      <c r="H23" s="777"/>
      <c r="I23" s="777"/>
      <c r="J23" s="777"/>
      <c r="K23" s="777"/>
      <c r="L23" s="777"/>
      <c r="M23" s="777"/>
      <c r="N23" s="777"/>
      <c r="O23" s="777"/>
      <c r="P23" s="778"/>
      <c r="Q23" s="779">
        <v>5828</v>
      </c>
      <c r="R23" s="780"/>
      <c r="S23" s="780"/>
      <c r="T23" s="780"/>
      <c r="U23" s="780"/>
      <c r="V23" s="780">
        <v>5633</v>
      </c>
      <c r="W23" s="780"/>
      <c r="X23" s="780"/>
      <c r="Y23" s="780"/>
      <c r="Z23" s="780"/>
      <c r="AA23" s="780">
        <v>195</v>
      </c>
      <c r="AB23" s="780"/>
      <c r="AC23" s="780"/>
      <c r="AD23" s="780"/>
      <c r="AE23" s="781"/>
      <c r="AF23" s="782">
        <v>162</v>
      </c>
      <c r="AG23" s="780"/>
      <c r="AH23" s="780"/>
      <c r="AI23" s="780"/>
      <c r="AJ23" s="783"/>
      <c r="AK23" s="784"/>
      <c r="AL23" s="785"/>
      <c r="AM23" s="785"/>
      <c r="AN23" s="785"/>
      <c r="AO23" s="785"/>
      <c r="AP23" s="780">
        <v>3139</v>
      </c>
      <c r="AQ23" s="780"/>
      <c r="AR23" s="780"/>
      <c r="AS23" s="780"/>
      <c r="AT23" s="780"/>
      <c r="AU23" s="796"/>
      <c r="AV23" s="796"/>
      <c r="AW23" s="796"/>
      <c r="AX23" s="796"/>
      <c r="AY23" s="797"/>
      <c r="AZ23" s="798" t="s">
        <v>121</v>
      </c>
      <c r="BA23" s="799"/>
      <c r="BB23" s="799"/>
      <c r="BC23" s="799"/>
      <c r="BD23" s="800"/>
      <c r="BE23" s="215"/>
      <c r="BF23" s="215"/>
      <c r="BG23" s="215"/>
      <c r="BH23" s="215"/>
      <c r="BI23" s="215"/>
      <c r="BJ23" s="215"/>
      <c r="BK23" s="215"/>
      <c r="BL23" s="215"/>
      <c r="BM23" s="215"/>
      <c r="BN23" s="215"/>
      <c r="BO23" s="215"/>
      <c r="BP23" s="215"/>
      <c r="BQ23" s="220">
        <v>17</v>
      </c>
      <c r="BR23" s="221"/>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6"/>
    </row>
    <row r="24" spans="1:131" s="217" customFormat="1" ht="26.25" customHeight="1" x14ac:dyDescent="0.15">
      <c r="A24" s="795" t="s">
        <v>378</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0">
        <v>18</v>
      </c>
      <c r="BR24" s="221"/>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6"/>
    </row>
    <row r="25" spans="1:131" ht="26.25" customHeight="1" thickBot="1" x14ac:dyDescent="0.2">
      <c r="A25" s="712" t="s">
        <v>379</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3"/>
      <c r="BP25" s="223"/>
      <c r="BQ25" s="220">
        <v>19</v>
      </c>
      <c r="BR25" s="221"/>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x14ac:dyDescent="0.15">
      <c r="A26" s="714" t="s">
        <v>357</v>
      </c>
      <c r="B26" s="715"/>
      <c r="C26" s="715"/>
      <c r="D26" s="715"/>
      <c r="E26" s="715"/>
      <c r="F26" s="715"/>
      <c r="G26" s="715"/>
      <c r="H26" s="715"/>
      <c r="I26" s="715"/>
      <c r="J26" s="715"/>
      <c r="K26" s="715"/>
      <c r="L26" s="715"/>
      <c r="M26" s="715"/>
      <c r="N26" s="715"/>
      <c r="O26" s="715"/>
      <c r="P26" s="716"/>
      <c r="Q26" s="720" t="s">
        <v>380</v>
      </c>
      <c r="R26" s="721"/>
      <c r="S26" s="721"/>
      <c r="T26" s="721"/>
      <c r="U26" s="722"/>
      <c r="V26" s="720" t="s">
        <v>381</v>
      </c>
      <c r="W26" s="721"/>
      <c r="X26" s="721"/>
      <c r="Y26" s="721"/>
      <c r="Z26" s="722"/>
      <c r="AA26" s="720" t="s">
        <v>382</v>
      </c>
      <c r="AB26" s="721"/>
      <c r="AC26" s="721"/>
      <c r="AD26" s="721"/>
      <c r="AE26" s="721"/>
      <c r="AF26" s="801" t="s">
        <v>383</v>
      </c>
      <c r="AG26" s="802"/>
      <c r="AH26" s="802"/>
      <c r="AI26" s="802"/>
      <c r="AJ26" s="803"/>
      <c r="AK26" s="721" t="s">
        <v>384</v>
      </c>
      <c r="AL26" s="721"/>
      <c r="AM26" s="721"/>
      <c r="AN26" s="721"/>
      <c r="AO26" s="722"/>
      <c r="AP26" s="720" t="s">
        <v>385</v>
      </c>
      <c r="AQ26" s="721"/>
      <c r="AR26" s="721"/>
      <c r="AS26" s="721"/>
      <c r="AT26" s="722"/>
      <c r="AU26" s="720" t="s">
        <v>386</v>
      </c>
      <c r="AV26" s="721"/>
      <c r="AW26" s="721"/>
      <c r="AX26" s="721"/>
      <c r="AY26" s="722"/>
      <c r="AZ26" s="720" t="s">
        <v>387</v>
      </c>
      <c r="BA26" s="721"/>
      <c r="BB26" s="721"/>
      <c r="BC26" s="721"/>
      <c r="BD26" s="722"/>
      <c r="BE26" s="720" t="s">
        <v>364</v>
      </c>
      <c r="BF26" s="721"/>
      <c r="BG26" s="721"/>
      <c r="BH26" s="721"/>
      <c r="BI26" s="727"/>
      <c r="BJ26" s="214"/>
      <c r="BK26" s="214"/>
      <c r="BL26" s="214"/>
      <c r="BM26" s="214"/>
      <c r="BN26" s="214"/>
      <c r="BO26" s="223"/>
      <c r="BP26" s="223"/>
      <c r="BQ26" s="220">
        <v>20</v>
      </c>
      <c r="BR26" s="221"/>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x14ac:dyDescent="0.2">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3"/>
      <c r="BP27" s="223"/>
      <c r="BQ27" s="220">
        <v>21</v>
      </c>
      <c r="BR27" s="221"/>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x14ac:dyDescent="0.15">
      <c r="A28" s="224">
        <v>1</v>
      </c>
      <c r="B28" s="736" t="s">
        <v>388</v>
      </c>
      <c r="C28" s="737"/>
      <c r="D28" s="737"/>
      <c r="E28" s="737"/>
      <c r="F28" s="737"/>
      <c r="G28" s="737"/>
      <c r="H28" s="737"/>
      <c r="I28" s="737"/>
      <c r="J28" s="737"/>
      <c r="K28" s="737"/>
      <c r="L28" s="737"/>
      <c r="M28" s="737"/>
      <c r="N28" s="737"/>
      <c r="O28" s="737"/>
      <c r="P28" s="738"/>
      <c r="Q28" s="809">
        <v>1395</v>
      </c>
      <c r="R28" s="810"/>
      <c r="S28" s="810"/>
      <c r="T28" s="810"/>
      <c r="U28" s="810"/>
      <c r="V28" s="810">
        <v>1328</v>
      </c>
      <c r="W28" s="810"/>
      <c r="X28" s="810"/>
      <c r="Y28" s="810"/>
      <c r="Z28" s="810"/>
      <c r="AA28" s="810">
        <v>67</v>
      </c>
      <c r="AB28" s="810"/>
      <c r="AC28" s="810"/>
      <c r="AD28" s="810"/>
      <c r="AE28" s="811"/>
      <c r="AF28" s="812">
        <v>67</v>
      </c>
      <c r="AG28" s="810"/>
      <c r="AH28" s="810"/>
      <c r="AI28" s="810"/>
      <c r="AJ28" s="813"/>
      <c r="AK28" s="814">
        <v>132</v>
      </c>
      <c r="AL28" s="815"/>
      <c r="AM28" s="815"/>
      <c r="AN28" s="815"/>
      <c r="AO28" s="815"/>
      <c r="AP28" s="815" t="s">
        <v>540</v>
      </c>
      <c r="AQ28" s="815"/>
      <c r="AR28" s="815"/>
      <c r="AS28" s="815"/>
      <c r="AT28" s="815"/>
      <c r="AU28" s="815" t="s">
        <v>540</v>
      </c>
      <c r="AV28" s="815"/>
      <c r="AW28" s="815"/>
      <c r="AX28" s="815"/>
      <c r="AY28" s="815"/>
      <c r="AZ28" s="816" t="s">
        <v>540</v>
      </c>
      <c r="BA28" s="816"/>
      <c r="BB28" s="816"/>
      <c r="BC28" s="816"/>
      <c r="BD28" s="816"/>
      <c r="BE28" s="807"/>
      <c r="BF28" s="807"/>
      <c r="BG28" s="807"/>
      <c r="BH28" s="807"/>
      <c r="BI28" s="808"/>
      <c r="BJ28" s="214"/>
      <c r="BK28" s="214"/>
      <c r="BL28" s="214"/>
      <c r="BM28" s="214"/>
      <c r="BN28" s="214"/>
      <c r="BO28" s="223"/>
      <c r="BP28" s="223"/>
      <c r="BQ28" s="220">
        <v>22</v>
      </c>
      <c r="BR28" s="221"/>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x14ac:dyDescent="0.15">
      <c r="A29" s="224">
        <v>2</v>
      </c>
      <c r="B29" s="767" t="s">
        <v>389</v>
      </c>
      <c r="C29" s="768"/>
      <c r="D29" s="768"/>
      <c r="E29" s="768"/>
      <c r="F29" s="768"/>
      <c r="G29" s="768"/>
      <c r="H29" s="768"/>
      <c r="I29" s="768"/>
      <c r="J29" s="768"/>
      <c r="K29" s="768"/>
      <c r="L29" s="768"/>
      <c r="M29" s="768"/>
      <c r="N29" s="768"/>
      <c r="O29" s="768"/>
      <c r="P29" s="769"/>
      <c r="Q29" s="770">
        <v>1115</v>
      </c>
      <c r="R29" s="771"/>
      <c r="S29" s="771"/>
      <c r="T29" s="771"/>
      <c r="U29" s="771"/>
      <c r="V29" s="771">
        <v>1092</v>
      </c>
      <c r="W29" s="771"/>
      <c r="X29" s="771"/>
      <c r="Y29" s="771"/>
      <c r="Z29" s="771"/>
      <c r="AA29" s="771">
        <v>23</v>
      </c>
      <c r="AB29" s="771"/>
      <c r="AC29" s="771"/>
      <c r="AD29" s="771"/>
      <c r="AE29" s="772"/>
      <c r="AF29" s="773">
        <v>23</v>
      </c>
      <c r="AG29" s="774"/>
      <c r="AH29" s="774"/>
      <c r="AI29" s="774"/>
      <c r="AJ29" s="775"/>
      <c r="AK29" s="821">
        <v>186</v>
      </c>
      <c r="AL29" s="817"/>
      <c r="AM29" s="817"/>
      <c r="AN29" s="817"/>
      <c r="AO29" s="817"/>
      <c r="AP29" s="817" t="s">
        <v>540</v>
      </c>
      <c r="AQ29" s="817"/>
      <c r="AR29" s="817"/>
      <c r="AS29" s="817"/>
      <c r="AT29" s="817"/>
      <c r="AU29" s="817" t="s">
        <v>540</v>
      </c>
      <c r="AV29" s="817"/>
      <c r="AW29" s="817"/>
      <c r="AX29" s="817"/>
      <c r="AY29" s="817"/>
      <c r="AZ29" s="818" t="s">
        <v>540</v>
      </c>
      <c r="BA29" s="818"/>
      <c r="BB29" s="818"/>
      <c r="BC29" s="818"/>
      <c r="BD29" s="818"/>
      <c r="BE29" s="819"/>
      <c r="BF29" s="819"/>
      <c r="BG29" s="819"/>
      <c r="BH29" s="819"/>
      <c r="BI29" s="820"/>
      <c r="BJ29" s="214"/>
      <c r="BK29" s="214"/>
      <c r="BL29" s="214"/>
      <c r="BM29" s="214"/>
      <c r="BN29" s="214"/>
      <c r="BO29" s="223"/>
      <c r="BP29" s="223"/>
      <c r="BQ29" s="220">
        <v>23</v>
      </c>
      <c r="BR29" s="221"/>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x14ac:dyDescent="0.15">
      <c r="A30" s="224">
        <v>3</v>
      </c>
      <c r="B30" s="767" t="s">
        <v>390</v>
      </c>
      <c r="C30" s="768"/>
      <c r="D30" s="768"/>
      <c r="E30" s="768"/>
      <c r="F30" s="768"/>
      <c r="G30" s="768"/>
      <c r="H30" s="768"/>
      <c r="I30" s="768"/>
      <c r="J30" s="768"/>
      <c r="K30" s="768"/>
      <c r="L30" s="768"/>
      <c r="M30" s="768"/>
      <c r="N30" s="768"/>
      <c r="O30" s="768"/>
      <c r="P30" s="769"/>
      <c r="Q30" s="770">
        <v>212</v>
      </c>
      <c r="R30" s="771"/>
      <c r="S30" s="771"/>
      <c r="T30" s="771"/>
      <c r="U30" s="771"/>
      <c r="V30" s="771">
        <v>211</v>
      </c>
      <c r="W30" s="771"/>
      <c r="X30" s="771"/>
      <c r="Y30" s="771"/>
      <c r="Z30" s="771"/>
      <c r="AA30" s="771">
        <v>1</v>
      </c>
      <c r="AB30" s="771"/>
      <c r="AC30" s="771"/>
      <c r="AD30" s="771"/>
      <c r="AE30" s="772"/>
      <c r="AF30" s="773">
        <v>1</v>
      </c>
      <c r="AG30" s="774"/>
      <c r="AH30" s="774"/>
      <c r="AI30" s="774"/>
      <c r="AJ30" s="775"/>
      <c r="AK30" s="821">
        <v>45</v>
      </c>
      <c r="AL30" s="817"/>
      <c r="AM30" s="817"/>
      <c r="AN30" s="817"/>
      <c r="AO30" s="817"/>
      <c r="AP30" s="817" t="s">
        <v>540</v>
      </c>
      <c r="AQ30" s="817"/>
      <c r="AR30" s="817"/>
      <c r="AS30" s="817"/>
      <c r="AT30" s="817"/>
      <c r="AU30" s="817" t="s">
        <v>540</v>
      </c>
      <c r="AV30" s="817"/>
      <c r="AW30" s="817"/>
      <c r="AX30" s="817"/>
      <c r="AY30" s="817"/>
      <c r="AZ30" s="818" t="s">
        <v>540</v>
      </c>
      <c r="BA30" s="818"/>
      <c r="BB30" s="818"/>
      <c r="BC30" s="818"/>
      <c r="BD30" s="818"/>
      <c r="BE30" s="819"/>
      <c r="BF30" s="819"/>
      <c r="BG30" s="819"/>
      <c r="BH30" s="819"/>
      <c r="BI30" s="820"/>
      <c r="BJ30" s="214"/>
      <c r="BK30" s="214"/>
      <c r="BL30" s="214"/>
      <c r="BM30" s="214"/>
      <c r="BN30" s="214"/>
      <c r="BO30" s="223"/>
      <c r="BP30" s="223"/>
      <c r="BQ30" s="220">
        <v>24</v>
      </c>
      <c r="BR30" s="221"/>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x14ac:dyDescent="0.15">
      <c r="A31" s="224">
        <v>4</v>
      </c>
      <c r="B31" s="767" t="s">
        <v>391</v>
      </c>
      <c r="C31" s="768"/>
      <c r="D31" s="768"/>
      <c r="E31" s="768"/>
      <c r="F31" s="768"/>
      <c r="G31" s="768"/>
      <c r="H31" s="768"/>
      <c r="I31" s="768"/>
      <c r="J31" s="768"/>
      <c r="K31" s="768"/>
      <c r="L31" s="768"/>
      <c r="M31" s="768"/>
      <c r="N31" s="768"/>
      <c r="O31" s="768"/>
      <c r="P31" s="769"/>
      <c r="Q31" s="770">
        <v>141</v>
      </c>
      <c r="R31" s="771"/>
      <c r="S31" s="771"/>
      <c r="T31" s="771"/>
      <c r="U31" s="771"/>
      <c r="V31" s="771">
        <v>147</v>
      </c>
      <c r="W31" s="771"/>
      <c r="X31" s="771"/>
      <c r="Y31" s="771"/>
      <c r="Z31" s="771"/>
      <c r="AA31" s="771">
        <v>-6</v>
      </c>
      <c r="AB31" s="771"/>
      <c r="AC31" s="771"/>
      <c r="AD31" s="771"/>
      <c r="AE31" s="772"/>
      <c r="AF31" s="773">
        <v>40</v>
      </c>
      <c r="AG31" s="774"/>
      <c r="AH31" s="774"/>
      <c r="AI31" s="774"/>
      <c r="AJ31" s="775"/>
      <c r="AK31" s="821">
        <v>14</v>
      </c>
      <c r="AL31" s="817"/>
      <c r="AM31" s="817"/>
      <c r="AN31" s="817"/>
      <c r="AO31" s="817"/>
      <c r="AP31" s="817">
        <v>325</v>
      </c>
      <c r="AQ31" s="817"/>
      <c r="AR31" s="817"/>
      <c r="AS31" s="817"/>
      <c r="AT31" s="817"/>
      <c r="AU31" s="817">
        <v>236</v>
      </c>
      <c r="AV31" s="817"/>
      <c r="AW31" s="817"/>
      <c r="AX31" s="817"/>
      <c r="AY31" s="817"/>
      <c r="AZ31" s="818" t="s">
        <v>540</v>
      </c>
      <c r="BA31" s="818"/>
      <c r="BB31" s="818"/>
      <c r="BC31" s="818"/>
      <c r="BD31" s="818"/>
      <c r="BE31" s="819" t="s">
        <v>392</v>
      </c>
      <c r="BF31" s="819"/>
      <c r="BG31" s="819"/>
      <c r="BH31" s="819"/>
      <c r="BI31" s="820"/>
      <c r="BJ31" s="214"/>
      <c r="BK31" s="214"/>
      <c r="BL31" s="214"/>
      <c r="BM31" s="214"/>
      <c r="BN31" s="214"/>
      <c r="BO31" s="223"/>
      <c r="BP31" s="223"/>
      <c r="BQ31" s="220">
        <v>25</v>
      </c>
      <c r="BR31" s="221"/>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x14ac:dyDescent="0.15">
      <c r="A32" s="224">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14"/>
      <c r="BK32" s="214"/>
      <c r="BL32" s="214"/>
      <c r="BM32" s="214"/>
      <c r="BN32" s="214"/>
      <c r="BO32" s="223"/>
      <c r="BP32" s="223"/>
      <c r="BQ32" s="220">
        <v>26</v>
      </c>
      <c r="BR32" s="221"/>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x14ac:dyDescent="0.15">
      <c r="A33" s="224">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14"/>
      <c r="BK33" s="214"/>
      <c r="BL33" s="214"/>
      <c r="BM33" s="214"/>
      <c r="BN33" s="214"/>
      <c r="BO33" s="223"/>
      <c r="BP33" s="223"/>
      <c r="BQ33" s="220">
        <v>27</v>
      </c>
      <c r="BR33" s="221"/>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x14ac:dyDescent="0.15">
      <c r="A34" s="224">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3"/>
      <c r="BP34" s="223"/>
      <c r="BQ34" s="220">
        <v>28</v>
      </c>
      <c r="BR34" s="221"/>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x14ac:dyDescent="0.15">
      <c r="A35" s="224">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3"/>
      <c r="BP35" s="223"/>
      <c r="BQ35" s="220">
        <v>29</v>
      </c>
      <c r="BR35" s="221"/>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x14ac:dyDescent="0.15">
      <c r="A36" s="224">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3"/>
      <c r="BP36" s="223"/>
      <c r="BQ36" s="220">
        <v>30</v>
      </c>
      <c r="BR36" s="221"/>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x14ac:dyDescent="0.15">
      <c r="A37" s="224">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3"/>
      <c r="BP37" s="223"/>
      <c r="BQ37" s="220">
        <v>31</v>
      </c>
      <c r="BR37" s="221"/>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x14ac:dyDescent="0.15">
      <c r="A38" s="224">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3"/>
      <c r="BP38" s="223"/>
      <c r="BQ38" s="220">
        <v>32</v>
      </c>
      <c r="BR38" s="221"/>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x14ac:dyDescent="0.15">
      <c r="A39" s="224">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3"/>
      <c r="BP39" s="223"/>
      <c r="BQ39" s="220">
        <v>33</v>
      </c>
      <c r="BR39" s="221"/>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x14ac:dyDescent="0.15">
      <c r="A40" s="220">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3"/>
      <c r="BP40" s="223"/>
      <c r="BQ40" s="220">
        <v>34</v>
      </c>
      <c r="BR40" s="221"/>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x14ac:dyDescent="0.15">
      <c r="A41" s="220">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3"/>
      <c r="BP41" s="223"/>
      <c r="BQ41" s="220">
        <v>35</v>
      </c>
      <c r="BR41" s="221"/>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x14ac:dyDescent="0.15">
      <c r="A42" s="220">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3"/>
      <c r="BP42" s="223"/>
      <c r="BQ42" s="220">
        <v>36</v>
      </c>
      <c r="BR42" s="221"/>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x14ac:dyDescent="0.15">
      <c r="A43" s="220">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3"/>
      <c r="BP43" s="223"/>
      <c r="BQ43" s="220">
        <v>37</v>
      </c>
      <c r="BR43" s="221"/>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x14ac:dyDescent="0.15">
      <c r="A44" s="220">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3"/>
      <c r="BP44" s="223"/>
      <c r="BQ44" s="220">
        <v>38</v>
      </c>
      <c r="BR44" s="221"/>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x14ac:dyDescent="0.15">
      <c r="A45" s="220">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3"/>
      <c r="BP45" s="223"/>
      <c r="BQ45" s="220">
        <v>39</v>
      </c>
      <c r="BR45" s="221"/>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x14ac:dyDescent="0.15">
      <c r="A46" s="220">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3"/>
      <c r="BP46" s="223"/>
      <c r="BQ46" s="220">
        <v>40</v>
      </c>
      <c r="BR46" s="221"/>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x14ac:dyDescent="0.15">
      <c r="A47" s="220">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3"/>
      <c r="BP47" s="223"/>
      <c r="BQ47" s="220">
        <v>41</v>
      </c>
      <c r="BR47" s="221"/>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x14ac:dyDescent="0.15">
      <c r="A48" s="220">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3"/>
      <c r="BP48" s="223"/>
      <c r="BQ48" s="220">
        <v>42</v>
      </c>
      <c r="BR48" s="221"/>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x14ac:dyDescent="0.15">
      <c r="A49" s="220">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3"/>
      <c r="BP49" s="223"/>
      <c r="BQ49" s="220">
        <v>43</v>
      </c>
      <c r="BR49" s="221"/>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x14ac:dyDescent="0.15">
      <c r="A50" s="220">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3"/>
      <c r="BP50" s="223"/>
      <c r="BQ50" s="220">
        <v>44</v>
      </c>
      <c r="BR50" s="221"/>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x14ac:dyDescent="0.15">
      <c r="A51" s="220">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3"/>
      <c r="BP51" s="223"/>
      <c r="BQ51" s="220">
        <v>45</v>
      </c>
      <c r="BR51" s="221"/>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x14ac:dyDescent="0.15">
      <c r="A52" s="220">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3"/>
      <c r="BP52" s="223"/>
      <c r="BQ52" s="220">
        <v>46</v>
      </c>
      <c r="BR52" s="221"/>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x14ac:dyDescent="0.15">
      <c r="A53" s="220">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3"/>
      <c r="BP53" s="223"/>
      <c r="BQ53" s="220">
        <v>47</v>
      </c>
      <c r="BR53" s="221"/>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x14ac:dyDescent="0.15">
      <c r="A54" s="220">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3"/>
      <c r="BP54" s="223"/>
      <c r="BQ54" s="220">
        <v>48</v>
      </c>
      <c r="BR54" s="221"/>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x14ac:dyDescent="0.15">
      <c r="A55" s="220">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3"/>
      <c r="BP55" s="223"/>
      <c r="BQ55" s="220">
        <v>49</v>
      </c>
      <c r="BR55" s="221"/>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x14ac:dyDescent="0.15">
      <c r="A56" s="220">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3"/>
      <c r="BP56" s="223"/>
      <c r="BQ56" s="220">
        <v>50</v>
      </c>
      <c r="BR56" s="221"/>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x14ac:dyDescent="0.15">
      <c r="A57" s="220">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3"/>
      <c r="BP57" s="223"/>
      <c r="BQ57" s="220">
        <v>51</v>
      </c>
      <c r="BR57" s="221"/>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x14ac:dyDescent="0.15">
      <c r="A58" s="220">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3"/>
      <c r="BP58" s="223"/>
      <c r="BQ58" s="220">
        <v>52</v>
      </c>
      <c r="BR58" s="221"/>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x14ac:dyDescent="0.15">
      <c r="A59" s="220">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3"/>
      <c r="BP59" s="223"/>
      <c r="BQ59" s="220">
        <v>53</v>
      </c>
      <c r="BR59" s="221"/>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x14ac:dyDescent="0.15">
      <c r="A60" s="220">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3"/>
      <c r="BP60" s="223"/>
      <c r="BQ60" s="220">
        <v>54</v>
      </c>
      <c r="BR60" s="221"/>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x14ac:dyDescent="0.2">
      <c r="A61" s="220">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3"/>
      <c r="BP61" s="223"/>
      <c r="BQ61" s="220">
        <v>55</v>
      </c>
      <c r="BR61" s="221"/>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x14ac:dyDescent="0.15">
      <c r="A62" s="220">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393</v>
      </c>
      <c r="BK62" s="793"/>
      <c r="BL62" s="793"/>
      <c r="BM62" s="793"/>
      <c r="BN62" s="794"/>
      <c r="BO62" s="223"/>
      <c r="BP62" s="223"/>
      <c r="BQ62" s="220">
        <v>56</v>
      </c>
      <c r="BR62" s="221"/>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x14ac:dyDescent="0.2">
      <c r="A63" s="222" t="s">
        <v>376</v>
      </c>
      <c r="B63" s="776" t="s">
        <v>394</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131</v>
      </c>
      <c r="AG63" s="831"/>
      <c r="AH63" s="831"/>
      <c r="AI63" s="831"/>
      <c r="AJ63" s="832"/>
      <c r="AK63" s="833"/>
      <c r="AL63" s="828"/>
      <c r="AM63" s="828"/>
      <c r="AN63" s="828"/>
      <c r="AO63" s="828"/>
      <c r="AP63" s="831">
        <v>325</v>
      </c>
      <c r="AQ63" s="831"/>
      <c r="AR63" s="831"/>
      <c r="AS63" s="831"/>
      <c r="AT63" s="831"/>
      <c r="AU63" s="831">
        <v>236</v>
      </c>
      <c r="AV63" s="831"/>
      <c r="AW63" s="831"/>
      <c r="AX63" s="831"/>
      <c r="AY63" s="831"/>
      <c r="AZ63" s="835"/>
      <c r="BA63" s="835"/>
      <c r="BB63" s="835"/>
      <c r="BC63" s="835"/>
      <c r="BD63" s="835"/>
      <c r="BE63" s="836"/>
      <c r="BF63" s="836"/>
      <c r="BG63" s="836"/>
      <c r="BH63" s="836"/>
      <c r="BI63" s="837"/>
      <c r="BJ63" s="838" t="s">
        <v>121</v>
      </c>
      <c r="BK63" s="839"/>
      <c r="BL63" s="839"/>
      <c r="BM63" s="839"/>
      <c r="BN63" s="840"/>
      <c r="BO63" s="223"/>
      <c r="BP63" s="223"/>
      <c r="BQ63" s="220">
        <v>57</v>
      </c>
      <c r="BR63" s="221"/>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x14ac:dyDescent="0.15">
      <c r="A64" s="223"/>
      <c r="B64" s="223"/>
      <c r="C64" s="223"/>
      <c r="D64" s="223"/>
      <c r="E64" s="223"/>
      <c r="F64" s="223"/>
      <c r="G64" s="223"/>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3"/>
      <c r="AF64" s="223"/>
      <c r="AG64" s="223"/>
      <c r="AH64" s="223"/>
      <c r="AI64" s="223"/>
      <c r="AJ64" s="223"/>
      <c r="AK64" s="223"/>
      <c r="AL64" s="223"/>
      <c r="AM64" s="223"/>
      <c r="AN64" s="223"/>
      <c r="AO64" s="223"/>
      <c r="AP64" s="223"/>
      <c r="AQ64" s="223"/>
      <c r="AR64" s="223"/>
      <c r="AS64" s="223"/>
      <c r="AT64" s="223"/>
      <c r="AU64" s="223"/>
      <c r="AV64" s="223"/>
      <c r="AW64" s="223"/>
      <c r="AX64" s="223"/>
      <c r="AY64" s="223"/>
      <c r="AZ64" s="223"/>
      <c r="BA64" s="223"/>
      <c r="BB64" s="223"/>
      <c r="BC64" s="223"/>
      <c r="BD64" s="223"/>
      <c r="BE64" s="223"/>
      <c r="BF64" s="223"/>
      <c r="BG64" s="223"/>
      <c r="BH64" s="223"/>
      <c r="BI64" s="223"/>
      <c r="BJ64" s="223"/>
      <c r="BK64" s="223"/>
      <c r="BL64" s="223"/>
      <c r="BM64" s="223"/>
      <c r="BN64" s="223"/>
      <c r="BO64" s="223"/>
      <c r="BP64" s="223"/>
      <c r="BQ64" s="220">
        <v>58</v>
      </c>
      <c r="BR64" s="221"/>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x14ac:dyDescent="0.2">
      <c r="A65" s="214" t="s">
        <v>395</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3"/>
      <c r="BF65" s="223"/>
      <c r="BG65" s="223"/>
      <c r="BH65" s="223"/>
      <c r="BI65" s="223"/>
      <c r="BJ65" s="223"/>
      <c r="BK65" s="223"/>
      <c r="BL65" s="223"/>
      <c r="BM65" s="223"/>
      <c r="BN65" s="223"/>
      <c r="BO65" s="223"/>
      <c r="BP65" s="223"/>
      <c r="BQ65" s="220">
        <v>59</v>
      </c>
      <c r="BR65" s="221"/>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x14ac:dyDescent="0.15">
      <c r="A66" s="714" t="s">
        <v>396</v>
      </c>
      <c r="B66" s="715"/>
      <c r="C66" s="715"/>
      <c r="D66" s="715"/>
      <c r="E66" s="715"/>
      <c r="F66" s="715"/>
      <c r="G66" s="715"/>
      <c r="H66" s="715"/>
      <c r="I66" s="715"/>
      <c r="J66" s="715"/>
      <c r="K66" s="715"/>
      <c r="L66" s="715"/>
      <c r="M66" s="715"/>
      <c r="N66" s="715"/>
      <c r="O66" s="715"/>
      <c r="P66" s="716"/>
      <c r="Q66" s="720" t="s">
        <v>380</v>
      </c>
      <c r="R66" s="721"/>
      <c r="S66" s="721"/>
      <c r="T66" s="721"/>
      <c r="U66" s="722"/>
      <c r="V66" s="720" t="s">
        <v>381</v>
      </c>
      <c r="W66" s="721"/>
      <c r="X66" s="721"/>
      <c r="Y66" s="721"/>
      <c r="Z66" s="722"/>
      <c r="AA66" s="720" t="s">
        <v>382</v>
      </c>
      <c r="AB66" s="721"/>
      <c r="AC66" s="721"/>
      <c r="AD66" s="721"/>
      <c r="AE66" s="722"/>
      <c r="AF66" s="841" t="s">
        <v>383</v>
      </c>
      <c r="AG66" s="802"/>
      <c r="AH66" s="802"/>
      <c r="AI66" s="802"/>
      <c r="AJ66" s="842"/>
      <c r="AK66" s="720" t="s">
        <v>384</v>
      </c>
      <c r="AL66" s="715"/>
      <c r="AM66" s="715"/>
      <c r="AN66" s="715"/>
      <c r="AO66" s="716"/>
      <c r="AP66" s="720" t="s">
        <v>385</v>
      </c>
      <c r="AQ66" s="721"/>
      <c r="AR66" s="721"/>
      <c r="AS66" s="721"/>
      <c r="AT66" s="722"/>
      <c r="AU66" s="720" t="s">
        <v>397</v>
      </c>
      <c r="AV66" s="721"/>
      <c r="AW66" s="721"/>
      <c r="AX66" s="721"/>
      <c r="AY66" s="722"/>
      <c r="AZ66" s="720" t="s">
        <v>364</v>
      </c>
      <c r="BA66" s="721"/>
      <c r="BB66" s="721"/>
      <c r="BC66" s="721"/>
      <c r="BD66" s="727"/>
      <c r="BE66" s="223"/>
      <c r="BF66" s="223"/>
      <c r="BG66" s="223"/>
      <c r="BH66" s="223"/>
      <c r="BI66" s="223"/>
      <c r="BJ66" s="223"/>
      <c r="BK66" s="223"/>
      <c r="BL66" s="223"/>
      <c r="BM66" s="223"/>
      <c r="BN66" s="223"/>
      <c r="BO66" s="223"/>
      <c r="BP66" s="223"/>
      <c r="BQ66" s="220">
        <v>60</v>
      </c>
      <c r="BR66" s="225"/>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x14ac:dyDescent="0.2">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3"/>
      <c r="BF67" s="223"/>
      <c r="BG67" s="223"/>
      <c r="BH67" s="223"/>
      <c r="BI67" s="223"/>
      <c r="BJ67" s="223"/>
      <c r="BK67" s="223"/>
      <c r="BL67" s="223"/>
      <c r="BM67" s="223"/>
      <c r="BN67" s="223"/>
      <c r="BO67" s="223"/>
      <c r="BP67" s="223"/>
      <c r="BQ67" s="220">
        <v>61</v>
      </c>
      <c r="BR67" s="225"/>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x14ac:dyDescent="0.15">
      <c r="A68" s="218">
        <v>1</v>
      </c>
      <c r="B68" s="856" t="s">
        <v>541</v>
      </c>
      <c r="C68" s="857"/>
      <c r="D68" s="857"/>
      <c r="E68" s="857"/>
      <c r="F68" s="857"/>
      <c r="G68" s="857"/>
      <c r="H68" s="857"/>
      <c r="I68" s="857"/>
      <c r="J68" s="857"/>
      <c r="K68" s="857"/>
      <c r="L68" s="857"/>
      <c r="M68" s="857"/>
      <c r="N68" s="857"/>
      <c r="O68" s="857"/>
      <c r="P68" s="858"/>
      <c r="Q68" s="859">
        <v>22955</v>
      </c>
      <c r="R68" s="853"/>
      <c r="S68" s="853"/>
      <c r="T68" s="853"/>
      <c r="U68" s="853"/>
      <c r="V68" s="853">
        <v>21287</v>
      </c>
      <c r="W68" s="853"/>
      <c r="X68" s="853"/>
      <c r="Y68" s="853"/>
      <c r="Z68" s="853"/>
      <c r="AA68" s="853">
        <v>1669</v>
      </c>
      <c r="AB68" s="853"/>
      <c r="AC68" s="853"/>
      <c r="AD68" s="853"/>
      <c r="AE68" s="853"/>
      <c r="AF68" s="853">
        <v>1669</v>
      </c>
      <c r="AG68" s="853"/>
      <c r="AH68" s="853"/>
      <c r="AI68" s="853"/>
      <c r="AJ68" s="853"/>
      <c r="AK68" s="853">
        <v>162</v>
      </c>
      <c r="AL68" s="853"/>
      <c r="AM68" s="853"/>
      <c r="AN68" s="853"/>
      <c r="AO68" s="853"/>
      <c r="AP68" s="853" t="s">
        <v>540</v>
      </c>
      <c r="AQ68" s="853"/>
      <c r="AR68" s="853"/>
      <c r="AS68" s="853"/>
      <c r="AT68" s="853"/>
      <c r="AU68" s="853" t="s">
        <v>540</v>
      </c>
      <c r="AV68" s="853"/>
      <c r="AW68" s="853"/>
      <c r="AX68" s="853"/>
      <c r="AY68" s="853"/>
      <c r="AZ68" s="854"/>
      <c r="BA68" s="854"/>
      <c r="BB68" s="854"/>
      <c r="BC68" s="854"/>
      <c r="BD68" s="855"/>
      <c r="BE68" s="223"/>
      <c r="BF68" s="223"/>
      <c r="BG68" s="223"/>
      <c r="BH68" s="223"/>
      <c r="BI68" s="223"/>
      <c r="BJ68" s="223"/>
      <c r="BK68" s="223"/>
      <c r="BL68" s="223"/>
      <c r="BM68" s="223"/>
      <c r="BN68" s="223"/>
      <c r="BO68" s="223"/>
      <c r="BP68" s="223"/>
      <c r="BQ68" s="220">
        <v>62</v>
      </c>
      <c r="BR68" s="225"/>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x14ac:dyDescent="0.15">
      <c r="A69" s="220">
        <v>2</v>
      </c>
      <c r="B69" s="860" t="s">
        <v>542</v>
      </c>
      <c r="C69" s="861"/>
      <c r="D69" s="861"/>
      <c r="E69" s="861"/>
      <c r="F69" s="861"/>
      <c r="G69" s="861"/>
      <c r="H69" s="861"/>
      <c r="I69" s="861"/>
      <c r="J69" s="861"/>
      <c r="K69" s="861"/>
      <c r="L69" s="861"/>
      <c r="M69" s="861"/>
      <c r="N69" s="861"/>
      <c r="O69" s="861"/>
      <c r="P69" s="862"/>
      <c r="Q69" s="863">
        <v>167</v>
      </c>
      <c r="R69" s="817"/>
      <c r="S69" s="817"/>
      <c r="T69" s="817"/>
      <c r="U69" s="817"/>
      <c r="V69" s="817">
        <v>117</v>
      </c>
      <c r="W69" s="817"/>
      <c r="X69" s="817"/>
      <c r="Y69" s="817"/>
      <c r="Z69" s="817"/>
      <c r="AA69" s="817">
        <v>50</v>
      </c>
      <c r="AB69" s="817"/>
      <c r="AC69" s="817"/>
      <c r="AD69" s="817"/>
      <c r="AE69" s="817"/>
      <c r="AF69" s="817">
        <v>50</v>
      </c>
      <c r="AG69" s="817"/>
      <c r="AH69" s="817"/>
      <c r="AI69" s="817"/>
      <c r="AJ69" s="817"/>
      <c r="AK69" s="817" t="s">
        <v>540</v>
      </c>
      <c r="AL69" s="817"/>
      <c r="AM69" s="817"/>
      <c r="AN69" s="817"/>
      <c r="AO69" s="817"/>
      <c r="AP69" s="817" t="s">
        <v>540</v>
      </c>
      <c r="AQ69" s="817"/>
      <c r="AR69" s="817"/>
      <c r="AS69" s="817"/>
      <c r="AT69" s="817"/>
      <c r="AU69" s="817" t="s">
        <v>540</v>
      </c>
      <c r="AV69" s="817"/>
      <c r="AW69" s="817"/>
      <c r="AX69" s="817"/>
      <c r="AY69" s="817"/>
      <c r="AZ69" s="819"/>
      <c r="BA69" s="819"/>
      <c r="BB69" s="819"/>
      <c r="BC69" s="819"/>
      <c r="BD69" s="820"/>
      <c r="BE69" s="223"/>
      <c r="BF69" s="223"/>
      <c r="BG69" s="223"/>
      <c r="BH69" s="223"/>
      <c r="BI69" s="223"/>
      <c r="BJ69" s="223"/>
      <c r="BK69" s="223"/>
      <c r="BL69" s="223"/>
      <c r="BM69" s="223"/>
      <c r="BN69" s="223"/>
      <c r="BO69" s="223"/>
      <c r="BP69" s="223"/>
      <c r="BQ69" s="220">
        <v>63</v>
      </c>
      <c r="BR69" s="225"/>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x14ac:dyDescent="0.15">
      <c r="A70" s="220">
        <v>3</v>
      </c>
      <c r="B70" s="860" t="s">
        <v>543</v>
      </c>
      <c r="C70" s="861"/>
      <c r="D70" s="861"/>
      <c r="E70" s="861"/>
      <c r="F70" s="861"/>
      <c r="G70" s="861"/>
      <c r="H70" s="861"/>
      <c r="I70" s="861"/>
      <c r="J70" s="861"/>
      <c r="K70" s="861"/>
      <c r="L70" s="861"/>
      <c r="M70" s="861"/>
      <c r="N70" s="861"/>
      <c r="O70" s="861"/>
      <c r="P70" s="862"/>
      <c r="Q70" s="863">
        <v>104</v>
      </c>
      <c r="R70" s="817"/>
      <c r="S70" s="817"/>
      <c r="T70" s="817"/>
      <c r="U70" s="817"/>
      <c r="V70" s="817">
        <v>98</v>
      </c>
      <c r="W70" s="817"/>
      <c r="X70" s="817"/>
      <c r="Y70" s="817"/>
      <c r="Z70" s="817"/>
      <c r="AA70" s="817">
        <v>6</v>
      </c>
      <c r="AB70" s="817"/>
      <c r="AC70" s="817"/>
      <c r="AD70" s="817"/>
      <c r="AE70" s="817"/>
      <c r="AF70" s="817">
        <v>6</v>
      </c>
      <c r="AG70" s="817"/>
      <c r="AH70" s="817"/>
      <c r="AI70" s="817"/>
      <c r="AJ70" s="817"/>
      <c r="AK70" s="817">
        <v>2</v>
      </c>
      <c r="AL70" s="817"/>
      <c r="AM70" s="817"/>
      <c r="AN70" s="817"/>
      <c r="AO70" s="817"/>
      <c r="AP70" s="817" t="s">
        <v>540</v>
      </c>
      <c r="AQ70" s="817"/>
      <c r="AR70" s="817"/>
      <c r="AS70" s="817"/>
      <c r="AT70" s="817"/>
      <c r="AU70" s="817" t="s">
        <v>540</v>
      </c>
      <c r="AV70" s="817"/>
      <c r="AW70" s="817"/>
      <c r="AX70" s="817"/>
      <c r="AY70" s="817"/>
      <c r="AZ70" s="819"/>
      <c r="BA70" s="819"/>
      <c r="BB70" s="819"/>
      <c r="BC70" s="819"/>
      <c r="BD70" s="820"/>
      <c r="BE70" s="223"/>
      <c r="BF70" s="223"/>
      <c r="BG70" s="223"/>
      <c r="BH70" s="223"/>
      <c r="BI70" s="223"/>
      <c r="BJ70" s="223"/>
      <c r="BK70" s="223"/>
      <c r="BL70" s="223"/>
      <c r="BM70" s="223"/>
      <c r="BN70" s="223"/>
      <c r="BO70" s="223"/>
      <c r="BP70" s="223"/>
      <c r="BQ70" s="220">
        <v>64</v>
      </c>
      <c r="BR70" s="225"/>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x14ac:dyDescent="0.15">
      <c r="A71" s="220">
        <v>4</v>
      </c>
      <c r="B71" s="860" t="s">
        <v>544</v>
      </c>
      <c r="C71" s="861"/>
      <c r="D71" s="861"/>
      <c r="E71" s="861"/>
      <c r="F71" s="861"/>
      <c r="G71" s="861"/>
      <c r="H71" s="861"/>
      <c r="I71" s="861"/>
      <c r="J71" s="861"/>
      <c r="K71" s="861"/>
      <c r="L71" s="861"/>
      <c r="M71" s="861"/>
      <c r="N71" s="861"/>
      <c r="O71" s="861"/>
      <c r="P71" s="862"/>
      <c r="Q71" s="863">
        <v>92</v>
      </c>
      <c r="R71" s="817"/>
      <c r="S71" s="817"/>
      <c r="T71" s="817"/>
      <c r="U71" s="817"/>
      <c r="V71" s="817">
        <v>56</v>
      </c>
      <c r="W71" s="817"/>
      <c r="X71" s="817"/>
      <c r="Y71" s="817"/>
      <c r="Z71" s="817"/>
      <c r="AA71" s="817">
        <v>36</v>
      </c>
      <c r="AB71" s="817"/>
      <c r="AC71" s="817"/>
      <c r="AD71" s="817"/>
      <c r="AE71" s="817"/>
      <c r="AF71" s="817">
        <v>36</v>
      </c>
      <c r="AG71" s="817"/>
      <c r="AH71" s="817"/>
      <c r="AI71" s="817"/>
      <c r="AJ71" s="817"/>
      <c r="AK71" s="817" t="s">
        <v>540</v>
      </c>
      <c r="AL71" s="817"/>
      <c r="AM71" s="817"/>
      <c r="AN71" s="817"/>
      <c r="AO71" s="817"/>
      <c r="AP71" s="817" t="s">
        <v>540</v>
      </c>
      <c r="AQ71" s="817"/>
      <c r="AR71" s="817"/>
      <c r="AS71" s="817"/>
      <c r="AT71" s="817"/>
      <c r="AU71" s="817" t="s">
        <v>540</v>
      </c>
      <c r="AV71" s="817"/>
      <c r="AW71" s="817"/>
      <c r="AX71" s="817"/>
      <c r="AY71" s="817"/>
      <c r="AZ71" s="819"/>
      <c r="BA71" s="819"/>
      <c r="BB71" s="819"/>
      <c r="BC71" s="819"/>
      <c r="BD71" s="820"/>
      <c r="BE71" s="223"/>
      <c r="BF71" s="223"/>
      <c r="BG71" s="223"/>
      <c r="BH71" s="223"/>
      <c r="BI71" s="223"/>
      <c r="BJ71" s="223"/>
      <c r="BK71" s="223"/>
      <c r="BL71" s="223"/>
      <c r="BM71" s="223"/>
      <c r="BN71" s="223"/>
      <c r="BO71" s="223"/>
      <c r="BP71" s="223"/>
      <c r="BQ71" s="220">
        <v>65</v>
      </c>
      <c r="BR71" s="225"/>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x14ac:dyDescent="0.15">
      <c r="A72" s="220">
        <v>5</v>
      </c>
      <c r="B72" s="860" t="s">
        <v>545</v>
      </c>
      <c r="C72" s="861"/>
      <c r="D72" s="861"/>
      <c r="E72" s="861"/>
      <c r="F72" s="861"/>
      <c r="G72" s="861"/>
      <c r="H72" s="861"/>
      <c r="I72" s="861"/>
      <c r="J72" s="861"/>
      <c r="K72" s="861"/>
      <c r="L72" s="861"/>
      <c r="M72" s="861"/>
      <c r="N72" s="861"/>
      <c r="O72" s="861"/>
      <c r="P72" s="862"/>
      <c r="Q72" s="863">
        <v>3319</v>
      </c>
      <c r="R72" s="817"/>
      <c r="S72" s="817"/>
      <c r="T72" s="817"/>
      <c r="U72" s="817"/>
      <c r="V72" s="817">
        <v>2789</v>
      </c>
      <c r="W72" s="817"/>
      <c r="X72" s="817"/>
      <c r="Y72" s="817"/>
      <c r="Z72" s="817"/>
      <c r="AA72" s="817">
        <v>530</v>
      </c>
      <c r="AB72" s="817"/>
      <c r="AC72" s="817"/>
      <c r="AD72" s="817"/>
      <c r="AE72" s="817"/>
      <c r="AF72" s="817">
        <v>530</v>
      </c>
      <c r="AG72" s="817"/>
      <c r="AH72" s="817"/>
      <c r="AI72" s="817"/>
      <c r="AJ72" s="817"/>
      <c r="AK72" s="817">
        <v>238</v>
      </c>
      <c r="AL72" s="817"/>
      <c r="AM72" s="817"/>
      <c r="AN72" s="817"/>
      <c r="AO72" s="817"/>
      <c r="AP72" s="817" t="s">
        <v>540</v>
      </c>
      <c r="AQ72" s="817"/>
      <c r="AR72" s="817"/>
      <c r="AS72" s="817"/>
      <c r="AT72" s="817"/>
      <c r="AU72" s="817" t="s">
        <v>540</v>
      </c>
      <c r="AV72" s="817"/>
      <c r="AW72" s="817"/>
      <c r="AX72" s="817"/>
      <c r="AY72" s="817"/>
      <c r="AZ72" s="819"/>
      <c r="BA72" s="819"/>
      <c r="BB72" s="819"/>
      <c r="BC72" s="819"/>
      <c r="BD72" s="820"/>
      <c r="BE72" s="223"/>
      <c r="BF72" s="223"/>
      <c r="BG72" s="223"/>
      <c r="BH72" s="223"/>
      <c r="BI72" s="223"/>
      <c r="BJ72" s="223"/>
      <c r="BK72" s="223"/>
      <c r="BL72" s="223"/>
      <c r="BM72" s="223"/>
      <c r="BN72" s="223"/>
      <c r="BO72" s="223"/>
      <c r="BP72" s="223"/>
      <c r="BQ72" s="220">
        <v>66</v>
      </c>
      <c r="BR72" s="225"/>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x14ac:dyDescent="0.15">
      <c r="A73" s="220">
        <v>6</v>
      </c>
      <c r="B73" s="860" t="s">
        <v>546</v>
      </c>
      <c r="C73" s="861"/>
      <c r="D73" s="861"/>
      <c r="E73" s="861"/>
      <c r="F73" s="861"/>
      <c r="G73" s="861"/>
      <c r="H73" s="861"/>
      <c r="I73" s="861"/>
      <c r="J73" s="861"/>
      <c r="K73" s="861"/>
      <c r="L73" s="861"/>
      <c r="M73" s="861"/>
      <c r="N73" s="861"/>
      <c r="O73" s="861"/>
      <c r="P73" s="862"/>
      <c r="Q73" s="863">
        <v>798483</v>
      </c>
      <c r="R73" s="817"/>
      <c r="S73" s="817"/>
      <c r="T73" s="817"/>
      <c r="U73" s="817"/>
      <c r="V73" s="817">
        <v>787972</v>
      </c>
      <c r="W73" s="817"/>
      <c r="X73" s="817"/>
      <c r="Y73" s="817"/>
      <c r="Z73" s="817"/>
      <c r="AA73" s="817">
        <v>10511</v>
      </c>
      <c r="AB73" s="817"/>
      <c r="AC73" s="817"/>
      <c r="AD73" s="817"/>
      <c r="AE73" s="817"/>
      <c r="AF73" s="817">
        <v>10511</v>
      </c>
      <c r="AG73" s="817"/>
      <c r="AH73" s="817"/>
      <c r="AI73" s="817"/>
      <c r="AJ73" s="817"/>
      <c r="AK73" s="817">
        <v>8050</v>
      </c>
      <c r="AL73" s="817"/>
      <c r="AM73" s="817"/>
      <c r="AN73" s="817"/>
      <c r="AO73" s="817"/>
      <c r="AP73" s="817" t="s">
        <v>540</v>
      </c>
      <c r="AQ73" s="817"/>
      <c r="AR73" s="817"/>
      <c r="AS73" s="817"/>
      <c r="AT73" s="817"/>
      <c r="AU73" s="817" t="s">
        <v>540</v>
      </c>
      <c r="AV73" s="817"/>
      <c r="AW73" s="817"/>
      <c r="AX73" s="817"/>
      <c r="AY73" s="817"/>
      <c r="AZ73" s="819"/>
      <c r="BA73" s="819"/>
      <c r="BB73" s="819"/>
      <c r="BC73" s="819"/>
      <c r="BD73" s="820"/>
      <c r="BE73" s="223"/>
      <c r="BF73" s="223"/>
      <c r="BG73" s="223"/>
      <c r="BH73" s="223"/>
      <c r="BI73" s="223"/>
      <c r="BJ73" s="223"/>
      <c r="BK73" s="223"/>
      <c r="BL73" s="223"/>
      <c r="BM73" s="223"/>
      <c r="BN73" s="223"/>
      <c r="BO73" s="223"/>
      <c r="BP73" s="223"/>
      <c r="BQ73" s="220">
        <v>67</v>
      </c>
      <c r="BR73" s="225"/>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x14ac:dyDescent="0.15">
      <c r="A74" s="220">
        <v>7</v>
      </c>
      <c r="B74" s="860" t="s">
        <v>547</v>
      </c>
      <c r="C74" s="861"/>
      <c r="D74" s="861"/>
      <c r="E74" s="861"/>
      <c r="F74" s="861"/>
      <c r="G74" s="861"/>
      <c r="H74" s="861"/>
      <c r="I74" s="861"/>
      <c r="J74" s="861"/>
      <c r="K74" s="861"/>
      <c r="L74" s="861"/>
      <c r="M74" s="861"/>
      <c r="N74" s="861"/>
      <c r="O74" s="861"/>
      <c r="P74" s="862"/>
      <c r="Q74" s="863">
        <v>7891</v>
      </c>
      <c r="R74" s="817"/>
      <c r="S74" s="817"/>
      <c r="T74" s="817"/>
      <c r="U74" s="817"/>
      <c r="V74" s="817">
        <v>7645</v>
      </c>
      <c r="W74" s="817"/>
      <c r="X74" s="817"/>
      <c r="Y74" s="817"/>
      <c r="Z74" s="817"/>
      <c r="AA74" s="817">
        <v>246</v>
      </c>
      <c r="AB74" s="817"/>
      <c r="AC74" s="817"/>
      <c r="AD74" s="817"/>
      <c r="AE74" s="817"/>
      <c r="AF74" s="817">
        <v>234</v>
      </c>
      <c r="AG74" s="817"/>
      <c r="AH74" s="817"/>
      <c r="AI74" s="817"/>
      <c r="AJ74" s="817"/>
      <c r="AK74" s="817" t="s">
        <v>540</v>
      </c>
      <c r="AL74" s="817"/>
      <c r="AM74" s="817"/>
      <c r="AN74" s="817"/>
      <c r="AO74" s="817"/>
      <c r="AP74" s="817">
        <v>4857</v>
      </c>
      <c r="AQ74" s="817"/>
      <c r="AR74" s="817"/>
      <c r="AS74" s="817"/>
      <c r="AT74" s="817"/>
      <c r="AU74" s="817">
        <v>306</v>
      </c>
      <c r="AV74" s="817"/>
      <c r="AW74" s="817"/>
      <c r="AX74" s="817"/>
      <c r="AY74" s="817"/>
      <c r="AZ74" s="819"/>
      <c r="BA74" s="819"/>
      <c r="BB74" s="819"/>
      <c r="BC74" s="819"/>
      <c r="BD74" s="820"/>
      <c r="BE74" s="223"/>
      <c r="BF74" s="223"/>
      <c r="BG74" s="223"/>
      <c r="BH74" s="223"/>
      <c r="BI74" s="223"/>
      <c r="BJ74" s="223"/>
      <c r="BK74" s="223"/>
      <c r="BL74" s="223"/>
      <c r="BM74" s="223"/>
      <c r="BN74" s="223"/>
      <c r="BO74" s="223"/>
      <c r="BP74" s="223"/>
      <c r="BQ74" s="220">
        <v>68</v>
      </c>
      <c r="BR74" s="225"/>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x14ac:dyDescent="0.15">
      <c r="A75" s="220">
        <v>8</v>
      </c>
      <c r="B75" s="860" t="s">
        <v>548</v>
      </c>
      <c r="C75" s="861"/>
      <c r="D75" s="861"/>
      <c r="E75" s="861"/>
      <c r="F75" s="861"/>
      <c r="G75" s="861"/>
      <c r="H75" s="861"/>
      <c r="I75" s="861"/>
      <c r="J75" s="861"/>
      <c r="K75" s="861"/>
      <c r="L75" s="861"/>
      <c r="M75" s="861"/>
      <c r="N75" s="861"/>
      <c r="O75" s="861"/>
      <c r="P75" s="862"/>
      <c r="Q75" s="864">
        <v>4690</v>
      </c>
      <c r="R75" s="865"/>
      <c r="S75" s="865"/>
      <c r="T75" s="865"/>
      <c r="U75" s="821"/>
      <c r="V75" s="866">
        <v>4443</v>
      </c>
      <c r="W75" s="865"/>
      <c r="X75" s="865"/>
      <c r="Y75" s="865"/>
      <c r="Z75" s="821"/>
      <c r="AA75" s="866">
        <v>247</v>
      </c>
      <c r="AB75" s="865"/>
      <c r="AC75" s="865"/>
      <c r="AD75" s="865"/>
      <c r="AE75" s="821"/>
      <c r="AF75" s="866">
        <v>1664</v>
      </c>
      <c r="AG75" s="865"/>
      <c r="AH75" s="865"/>
      <c r="AI75" s="865"/>
      <c r="AJ75" s="821"/>
      <c r="AK75" s="866" t="s">
        <v>540</v>
      </c>
      <c r="AL75" s="865"/>
      <c r="AM75" s="865"/>
      <c r="AN75" s="865"/>
      <c r="AO75" s="821"/>
      <c r="AP75" s="866">
        <v>10081</v>
      </c>
      <c r="AQ75" s="865"/>
      <c r="AR75" s="865"/>
      <c r="AS75" s="865"/>
      <c r="AT75" s="821"/>
      <c r="AU75" s="866">
        <v>71</v>
      </c>
      <c r="AV75" s="865"/>
      <c r="AW75" s="865"/>
      <c r="AX75" s="865"/>
      <c r="AY75" s="821"/>
      <c r="AZ75" s="819" t="s">
        <v>557</v>
      </c>
      <c r="BA75" s="819"/>
      <c r="BB75" s="819"/>
      <c r="BC75" s="819"/>
      <c r="BD75" s="820"/>
      <c r="BE75" s="223"/>
      <c r="BF75" s="223"/>
      <c r="BG75" s="223"/>
      <c r="BH75" s="223"/>
      <c r="BI75" s="223"/>
      <c r="BJ75" s="223"/>
      <c r="BK75" s="223"/>
      <c r="BL75" s="223"/>
      <c r="BM75" s="223"/>
      <c r="BN75" s="223"/>
      <c r="BO75" s="223"/>
      <c r="BP75" s="223"/>
      <c r="BQ75" s="220">
        <v>69</v>
      </c>
      <c r="BR75" s="225"/>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x14ac:dyDescent="0.15">
      <c r="A76" s="220">
        <v>9</v>
      </c>
      <c r="B76" s="860" t="s">
        <v>549</v>
      </c>
      <c r="C76" s="861"/>
      <c r="D76" s="861"/>
      <c r="E76" s="861"/>
      <c r="F76" s="861"/>
      <c r="G76" s="861"/>
      <c r="H76" s="861"/>
      <c r="I76" s="861"/>
      <c r="J76" s="861"/>
      <c r="K76" s="861"/>
      <c r="L76" s="861"/>
      <c r="M76" s="861"/>
      <c r="N76" s="861"/>
      <c r="O76" s="861"/>
      <c r="P76" s="862"/>
      <c r="Q76" s="864">
        <v>3566</v>
      </c>
      <c r="R76" s="865"/>
      <c r="S76" s="865"/>
      <c r="T76" s="865"/>
      <c r="U76" s="821"/>
      <c r="V76" s="866">
        <v>3594</v>
      </c>
      <c r="W76" s="865"/>
      <c r="X76" s="865"/>
      <c r="Y76" s="865"/>
      <c r="Z76" s="821"/>
      <c r="AA76" s="866">
        <v>-28</v>
      </c>
      <c r="AB76" s="865"/>
      <c r="AC76" s="865"/>
      <c r="AD76" s="865"/>
      <c r="AE76" s="821"/>
      <c r="AF76" s="866">
        <v>1108</v>
      </c>
      <c r="AG76" s="865"/>
      <c r="AH76" s="865"/>
      <c r="AI76" s="865"/>
      <c r="AJ76" s="821"/>
      <c r="AK76" s="866" t="s">
        <v>540</v>
      </c>
      <c r="AL76" s="865"/>
      <c r="AM76" s="865"/>
      <c r="AN76" s="865"/>
      <c r="AO76" s="821"/>
      <c r="AP76" s="866">
        <v>1052</v>
      </c>
      <c r="AQ76" s="865"/>
      <c r="AR76" s="865"/>
      <c r="AS76" s="865"/>
      <c r="AT76" s="821"/>
      <c r="AU76" s="866">
        <v>40</v>
      </c>
      <c r="AV76" s="865"/>
      <c r="AW76" s="865"/>
      <c r="AX76" s="865"/>
      <c r="AY76" s="821"/>
      <c r="AZ76" s="819" t="s">
        <v>557</v>
      </c>
      <c r="BA76" s="819"/>
      <c r="BB76" s="819"/>
      <c r="BC76" s="819"/>
      <c r="BD76" s="820"/>
      <c r="BE76" s="223"/>
      <c r="BF76" s="223"/>
      <c r="BG76" s="223"/>
      <c r="BH76" s="223"/>
      <c r="BI76" s="223"/>
      <c r="BJ76" s="223"/>
      <c r="BK76" s="223"/>
      <c r="BL76" s="223"/>
      <c r="BM76" s="223"/>
      <c r="BN76" s="223"/>
      <c r="BO76" s="223"/>
      <c r="BP76" s="223"/>
      <c r="BQ76" s="220">
        <v>70</v>
      </c>
      <c r="BR76" s="225"/>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x14ac:dyDescent="0.15">
      <c r="A77" s="220">
        <v>10</v>
      </c>
      <c r="B77" s="860" t="s">
        <v>558</v>
      </c>
      <c r="C77" s="861"/>
      <c r="D77" s="861"/>
      <c r="E77" s="861"/>
      <c r="F77" s="861"/>
      <c r="G77" s="861"/>
      <c r="H77" s="861"/>
      <c r="I77" s="861"/>
      <c r="J77" s="861"/>
      <c r="K77" s="861"/>
      <c r="L77" s="861"/>
      <c r="M77" s="861"/>
      <c r="N77" s="861"/>
      <c r="O77" s="861"/>
      <c r="P77" s="862"/>
      <c r="Q77" s="864">
        <v>194</v>
      </c>
      <c r="R77" s="865"/>
      <c r="S77" s="865"/>
      <c r="T77" s="865"/>
      <c r="U77" s="821"/>
      <c r="V77" s="866">
        <v>178</v>
      </c>
      <c r="W77" s="865"/>
      <c r="X77" s="865"/>
      <c r="Y77" s="865"/>
      <c r="Z77" s="821"/>
      <c r="AA77" s="866">
        <v>16</v>
      </c>
      <c r="AB77" s="865"/>
      <c r="AC77" s="865"/>
      <c r="AD77" s="865"/>
      <c r="AE77" s="821"/>
      <c r="AF77" s="866">
        <v>5</v>
      </c>
      <c r="AG77" s="865"/>
      <c r="AH77" s="865"/>
      <c r="AI77" s="865"/>
      <c r="AJ77" s="821"/>
      <c r="AK77" s="866" t="s">
        <v>485</v>
      </c>
      <c r="AL77" s="865"/>
      <c r="AM77" s="865"/>
      <c r="AN77" s="865"/>
      <c r="AO77" s="821"/>
      <c r="AP77" s="866" t="s">
        <v>485</v>
      </c>
      <c r="AQ77" s="865"/>
      <c r="AR77" s="865"/>
      <c r="AS77" s="865"/>
      <c r="AT77" s="821"/>
      <c r="AU77" s="866" t="s">
        <v>485</v>
      </c>
      <c r="AV77" s="865"/>
      <c r="AW77" s="865"/>
      <c r="AX77" s="865"/>
      <c r="AY77" s="821"/>
      <c r="AZ77" s="819"/>
      <c r="BA77" s="819"/>
      <c r="BB77" s="819"/>
      <c r="BC77" s="819"/>
      <c r="BD77" s="820"/>
      <c r="BE77" s="223"/>
      <c r="BF77" s="223"/>
      <c r="BG77" s="223"/>
      <c r="BH77" s="223"/>
      <c r="BI77" s="223"/>
      <c r="BJ77" s="223"/>
      <c r="BK77" s="223"/>
      <c r="BL77" s="223"/>
      <c r="BM77" s="223"/>
      <c r="BN77" s="223"/>
      <c r="BO77" s="223"/>
      <c r="BP77" s="223"/>
      <c r="BQ77" s="220">
        <v>71</v>
      </c>
      <c r="BR77" s="225"/>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x14ac:dyDescent="0.15">
      <c r="A78" s="220">
        <v>11</v>
      </c>
      <c r="B78" s="860" t="s">
        <v>550</v>
      </c>
      <c r="C78" s="861"/>
      <c r="D78" s="861"/>
      <c r="E78" s="861"/>
      <c r="F78" s="861"/>
      <c r="G78" s="861"/>
      <c r="H78" s="861"/>
      <c r="I78" s="861"/>
      <c r="J78" s="861"/>
      <c r="K78" s="861"/>
      <c r="L78" s="861"/>
      <c r="M78" s="861"/>
      <c r="N78" s="861"/>
      <c r="O78" s="861"/>
      <c r="P78" s="862"/>
      <c r="Q78" s="863">
        <v>6255</v>
      </c>
      <c r="R78" s="817"/>
      <c r="S78" s="817"/>
      <c r="T78" s="817"/>
      <c r="U78" s="817"/>
      <c r="V78" s="817">
        <v>5926</v>
      </c>
      <c r="W78" s="817"/>
      <c r="X78" s="817"/>
      <c r="Y78" s="817"/>
      <c r="Z78" s="817"/>
      <c r="AA78" s="817">
        <v>329</v>
      </c>
      <c r="AB78" s="817"/>
      <c r="AC78" s="817"/>
      <c r="AD78" s="817"/>
      <c r="AE78" s="817"/>
      <c r="AF78" s="817">
        <v>6433</v>
      </c>
      <c r="AG78" s="817"/>
      <c r="AH78" s="817"/>
      <c r="AI78" s="817"/>
      <c r="AJ78" s="817"/>
      <c r="AK78" s="817" t="s">
        <v>485</v>
      </c>
      <c r="AL78" s="817"/>
      <c r="AM78" s="817"/>
      <c r="AN78" s="817"/>
      <c r="AO78" s="817"/>
      <c r="AP78" s="817">
        <v>3218</v>
      </c>
      <c r="AQ78" s="817"/>
      <c r="AR78" s="817"/>
      <c r="AS78" s="817"/>
      <c r="AT78" s="817"/>
      <c r="AU78" s="817" t="s">
        <v>485</v>
      </c>
      <c r="AV78" s="817"/>
      <c r="AW78" s="817"/>
      <c r="AX78" s="817"/>
      <c r="AY78" s="817"/>
      <c r="AZ78" s="819" t="s">
        <v>557</v>
      </c>
      <c r="BA78" s="819"/>
      <c r="BB78" s="819"/>
      <c r="BC78" s="819"/>
      <c r="BD78" s="820"/>
      <c r="BE78" s="223"/>
      <c r="BF78" s="223"/>
      <c r="BG78" s="223"/>
      <c r="BH78" s="223"/>
      <c r="BI78" s="223"/>
      <c r="BJ78" s="212"/>
      <c r="BK78" s="212"/>
      <c r="BL78" s="212"/>
      <c r="BM78" s="212"/>
      <c r="BN78" s="212"/>
      <c r="BO78" s="223"/>
      <c r="BP78" s="223"/>
      <c r="BQ78" s="220">
        <v>72</v>
      </c>
      <c r="BR78" s="225"/>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x14ac:dyDescent="0.15">
      <c r="A79" s="220">
        <v>12</v>
      </c>
      <c r="B79" s="860" t="s">
        <v>551</v>
      </c>
      <c r="C79" s="861"/>
      <c r="D79" s="861"/>
      <c r="E79" s="861"/>
      <c r="F79" s="861"/>
      <c r="G79" s="861"/>
      <c r="H79" s="861"/>
      <c r="I79" s="861"/>
      <c r="J79" s="861"/>
      <c r="K79" s="861"/>
      <c r="L79" s="861"/>
      <c r="M79" s="861"/>
      <c r="N79" s="861"/>
      <c r="O79" s="861"/>
      <c r="P79" s="862"/>
      <c r="Q79" s="863">
        <v>48</v>
      </c>
      <c r="R79" s="817"/>
      <c r="S79" s="817"/>
      <c r="T79" s="817"/>
      <c r="U79" s="817"/>
      <c r="V79" s="817">
        <v>45</v>
      </c>
      <c r="W79" s="817"/>
      <c r="X79" s="817"/>
      <c r="Y79" s="817"/>
      <c r="Z79" s="817"/>
      <c r="AA79" s="817">
        <v>3</v>
      </c>
      <c r="AB79" s="817"/>
      <c r="AC79" s="817"/>
      <c r="AD79" s="817"/>
      <c r="AE79" s="817"/>
      <c r="AF79" s="817">
        <v>3</v>
      </c>
      <c r="AG79" s="817"/>
      <c r="AH79" s="817"/>
      <c r="AI79" s="817"/>
      <c r="AJ79" s="817"/>
      <c r="AK79" s="817" t="s">
        <v>485</v>
      </c>
      <c r="AL79" s="817"/>
      <c r="AM79" s="817"/>
      <c r="AN79" s="817"/>
      <c r="AO79" s="817"/>
      <c r="AP79" s="817" t="s">
        <v>485</v>
      </c>
      <c r="AQ79" s="817"/>
      <c r="AR79" s="817"/>
      <c r="AS79" s="817"/>
      <c r="AT79" s="817"/>
      <c r="AU79" s="817" t="s">
        <v>485</v>
      </c>
      <c r="AV79" s="817"/>
      <c r="AW79" s="817"/>
      <c r="AX79" s="817"/>
      <c r="AY79" s="817"/>
      <c r="AZ79" s="819"/>
      <c r="BA79" s="819"/>
      <c r="BB79" s="819"/>
      <c r="BC79" s="819"/>
      <c r="BD79" s="820"/>
      <c r="BE79" s="223"/>
      <c r="BF79" s="223"/>
      <c r="BG79" s="223"/>
      <c r="BH79" s="223"/>
      <c r="BI79" s="223"/>
      <c r="BJ79" s="212"/>
      <c r="BK79" s="212"/>
      <c r="BL79" s="212"/>
      <c r="BM79" s="212"/>
      <c r="BN79" s="212"/>
      <c r="BO79" s="223"/>
      <c r="BP79" s="223"/>
      <c r="BQ79" s="220">
        <v>73</v>
      </c>
      <c r="BR79" s="225"/>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x14ac:dyDescent="0.15">
      <c r="A80" s="220">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3"/>
      <c r="BF80" s="223"/>
      <c r="BG80" s="223"/>
      <c r="BH80" s="223"/>
      <c r="BI80" s="223"/>
      <c r="BJ80" s="223"/>
      <c r="BK80" s="223"/>
      <c r="BL80" s="223"/>
      <c r="BM80" s="223"/>
      <c r="BN80" s="223"/>
      <c r="BO80" s="223"/>
      <c r="BP80" s="223"/>
      <c r="BQ80" s="220">
        <v>74</v>
      </c>
      <c r="BR80" s="225"/>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x14ac:dyDescent="0.15">
      <c r="A81" s="220">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3"/>
      <c r="BF81" s="223"/>
      <c r="BG81" s="223"/>
      <c r="BH81" s="223"/>
      <c r="BI81" s="223"/>
      <c r="BJ81" s="223"/>
      <c r="BK81" s="223"/>
      <c r="BL81" s="223"/>
      <c r="BM81" s="223"/>
      <c r="BN81" s="223"/>
      <c r="BO81" s="223"/>
      <c r="BP81" s="223"/>
      <c r="BQ81" s="220">
        <v>75</v>
      </c>
      <c r="BR81" s="225"/>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x14ac:dyDescent="0.15">
      <c r="A82" s="220">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3"/>
      <c r="BF82" s="223"/>
      <c r="BG82" s="223"/>
      <c r="BH82" s="223"/>
      <c r="BI82" s="223"/>
      <c r="BJ82" s="223"/>
      <c r="BK82" s="223"/>
      <c r="BL82" s="223"/>
      <c r="BM82" s="223"/>
      <c r="BN82" s="223"/>
      <c r="BO82" s="223"/>
      <c r="BP82" s="223"/>
      <c r="BQ82" s="220">
        <v>76</v>
      </c>
      <c r="BR82" s="225"/>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x14ac:dyDescent="0.15">
      <c r="A83" s="220">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3"/>
      <c r="BF83" s="223"/>
      <c r="BG83" s="223"/>
      <c r="BH83" s="223"/>
      <c r="BI83" s="223"/>
      <c r="BJ83" s="223"/>
      <c r="BK83" s="223"/>
      <c r="BL83" s="223"/>
      <c r="BM83" s="223"/>
      <c r="BN83" s="223"/>
      <c r="BO83" s="223"/>
      <c r="BP83" s="223"/>
      <c r="BQ83" s="220">
        <v>77</v>
      </c>
      <c r="BR83" s="225"/>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x14ac:dyDescent="0.15">
      <c r="A84" s="220">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3"/>
      <c r="BF84" s="223"/>
      <c r="BG84" s="223"/>
      <c r="BH84" s="223"/>
      <c r="BI84" s="223"/>
      <c r="BJ84" s="223"/>
      <c r="BK84" s="223"/>
      <c r="BL84" s="223"/>
      <c r="BM84" s="223"/>
      <c r="BN84" s="223"/>
      <c r="BO84" s="223"/>
      <c r="BP84" s="223"/>
      <c r="BQ84" s="220">
        <v>78</v>
      </c>
      <c r="BR84" s="225"/>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x14ac:dyDescent="0.15">
      <c r="A85" s="220">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3"/>
      <c r="BF85" s="223"/>
      <c r="BG85" s="223"/>
      <c r="BH85" s="223"/>
      <c r="BI85" s="223"/>
      <c r="BJ85" s="223"/>
      <c r="BK85" s="223"/>
      <c r="BL85" s="223"/>
      <c r="BM85" s="223"/>
      <c r="BN85" s="223"/>
      <c r="BO85" s="223"/>
      <c r="BP85" s="223"/>
      <c r="BQ85" s="220">
        <v>79</v>
      </c>
      <c r="BR85" s="225"/>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x14ac:dyDescent="0.15">
      <c r="A86" s="220">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3"/>
      <c r="BF86" s="223"/>
      <c r="BG86" s="223"/>
      <c r="BH86" s="223"/>
      <c r="BI86" s="223"/>
      <c r="BJ86" s="223"/>
      <c r="BK86" s="223"/>
      <c r="BL86" s="223"/>
      <c r="BM86" s="223"/>
      <c r="BN86" s="223"/>
      <c r="BO86" s="223"/>
      <c r="BP86" s="223"/>
      <c r="BQ86" s="220">
        <v>80</v>
      </c>
      <c r="BR86" s="225"/>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x14ac:dyDescent="0.15">
      <c r="A87" s="226">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3"/>
      <c r="BF87" s="223"/>
      <c r="BG87" s="223"/>
      <c r="BH87" s="223"/>
      <c r="BI87" s="223"/>
      <c r="BJ87" s="223"/>
      <c r="BK87" s="223"/>
      <c r="BL87" s="223"/>
      <c r="BM87" s="223"/>
      <c r="BN87" s="223"/>
      <c r="BO87" s="223"/>
      <c r="BP87" s="223"/>
      <c r="BQ87" s="220">
        <v>81</v>
      </c>
      <c r="BR87" s="225"/>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x14ac:dyDescent="0.2">
      <c r="A88" s="222" t="s">
        <v>376</v>
      </c>
      <c r="B88" s="776" t="s">
        <v>398</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v>22249</v>
      </c>
      <c r="AG88" s="831"/>
      <c r="AH88" s="831"/>
      <c r="AI88" s="831"/>
      <c r="AJ88" s="831"/>
      <c r="AK88" s="828"/>
      <c r="AL88" s="828"/>
      <c r="AM88" s="828"/>
      <c r="AN88" s="828"/>
      <c r="AO88" s="828"/>
      <c r="AP88" s="831">
        <v>19208</v>
      </c>
      <c r="AQ88" s="831"/>
      <c r="AR88" s="831"/>
      <c r="AS88" s="831"/>
      <c r="AT88" s="831"/>
      <c r="AU88" s="831">
        <v>417</v>
      </c>
      <c r="AV88" s="831"/>
      <c r="AW88" s="831"/>
      <c r="AX88" s="831"/>
      <c r="AY88" s="831"/>
      <c r="AZ88" s="836"/>
      <c r="BA88" s="836"/>
      <c r="BB88" s="836"/>
      <c r="BC88" s="836"/>
      <c r="BD88" s="837"/>
      <c r="BE88" s="223"/>
      <c r="BF88" s="223"/>
      <c r="BG88" s="223"/>
      <c r="BH88" s="223"/>
      <c r="BI88" s="223"/>
      <c r="BJ88" s="223"/>
      <c r="BK88" s="223"/>
      <c r="BL88" s="223"/>
      <c r="BM88" s="223"/>
      <c r="BN88" s="223"/>
      <c r="BO88" s="223"/>
      <c r="BP88" s="223"/>
      <c r="BQ88" s="220">
        <v>82</v>
      </c>
      <c r="BR88" s="225"/>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x14ac:dyDescent="0.15">
      <c r="A89" s="227"/>
      <c r="B89" s="228"/>
      <c r="C89" s="228"/>
      <c r="D89" s="228"/>
      <c r="E89" s="228"/>
      <c r="F89" s="228"/>
      <c r="G89" s="228"/>
      <c r="H89" s="228"/>
      <c r="I89" s="228"/>
      <c r="J89" s="228"/>
      <c r="K89" s="228"/>
      <c r="L89" s="228"/>
      <c r="M89" s="228"/>
      <c r="N89" s="228"/>
      <c r="O89" s="228"/>
      <c r="P89" s="228"/>
      <c r="Q89" s="229"/>
      <c r="R89" s="229"/>
      <c r="S89" s="229"/>
      <c r="T89" s="229"/>
      <c r="U89" s="229"/>
      <c r="V89" s="229"/>
      <c r="W89" s="229"/>
      <c r="X89" s="229"/>
      <c r="Y89" s="229"/>
      <c r="Z89" s="229"/>
      <c r="AA89" s="229"/>
      <c r="AB89" s="229"/>
      <c r="AC89" s="229"/>
      <c r="AD89" s="229"/>
      <c r="AE89" s="229"/>
      <c r="AF89" s="229"/>
      <c r="AG89" s="229"/>
      <c r="AH89" s="229"/>
      <c r="AI89" s="229"/>
      <c r="AJ89" s="229"/>
      <c r="AK89" s="229"/>
      <c r="AL89" s="229"/>
      <c r="AM89" s="229"/>
      <c r="AN89" s="229"/>
      <c r="AO89" s="229"/>
      <c r="AP89" s="229"/>
      <c r="AQ89" s="229"/>
      <c r="AR89" s="229"/>
      <c r="AS89" s="229"/>
      <c r="AT89" s="229"/>
      <c r="AU89" s="229"/>
      <c r="AV89" s="229"/>
      <c r="AW89" s="229"/>
      <c r="AX89" s="229"/>
      <c r="AY89" s="229"/>
      <c r="AZ89" s="230"/>
      <c r="BA89" s="230"/>
      <c r="BB89" s="230"/>
      <c r="BC89" s="230"/>
      <c r="BD89" s="230"/>
      <c r="BE89" s="223"/>
      <c r="BF89" s="223"/>
      <c r="BG89" s="223"/>
      <c r="BH89" s="223"/>
      <c r="BI89" s="223"/>
      <c r="BJ89" s="223"/>
      <c r="BK89" s="223"/>
      <c r="BL89" s="223"/>
      <c r="BM89" s="223"/>
      <c r="BN89" s="223"/>
      <c r="BO89" s="223"/>
      <c r="BP89" s="223"/>
      <c r="BQ89" s="220">
        <v>83</v>
      </c>
      <c r="BR89" s="225"/>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x14ac:dyDescent="0.15">
      <c r="A90" s="227"/>
      <c r="B90" s="228"/>
      <c r="C90" s="228"/>
      <c r="D90" s="228"/>
      <c r="E90" s="228"/>
      <c r="F90" s="228"/>
      <c r="G90" s="228"/>
      <c r="H90" s="228"/>
      <c r="I90" s="228"/>
      <c r="J90" s="228"/>
      <c r="K90" s="228"/>
      <c r="L90" s="228"/>
      <c r="M90" s="228"/>
      <c r="N90" s="228"/>
      <c r="O90" s="228"/>
      <c r="P90" s="228"/>
      <c r="Q90" s="229"/>
      <c r="R90" s="229"/>
      <c r="S90" s="229"/>
      <c r="T90" s="229"/>
      <c r="U90" s="229"/>
      <c r="V90" s="229"/>
      <c r="W90" s="229"/>
      <c r="X90" s="229"/>
      <c r="Y90" s="229"/>
      <c r="Z90" s="229"/>
      <c r="AA90" s="229"/>
      <c r="AB90" s="229"/>
      <c r="AC90" s="229"/>
      <c r="AD90" s="229"/>
      <c r="AE90" s="229"/>
      <c r="AF90" s="229"/>
      <c r="AG90" s="229"/>
      <c r="AH90" s="229"/>
      <c r="AI90" s="229"/>
      <c r="AJ90" s="229"/>
      <c r="AK90" s="229"/>
      <c r="AL90" s="229"/>
      <c r="AM90" s="229"/>
      <c r="AN90" s="229"/>
      <c r="AO90" s="229"/>
      <c r="AP90" s="229"/>
      <c r="AQ90" s="229"/>
      <c r="AR90" s="229"/>
      <c r="AS90" s="229"/>
      <c r="AT90" s="229"/>
      <c r="AU90" s="229"/>
      <c r="AV90" s="229"/>
      <c r="AW90" s="229"/>
      <c r="AX90" s="229"/>
      <c r="AY90" s="229"/>
      <c r="AZ90" s="230"/>
      <c r="BA90" s="230"/>
      <c r="BB90" s="230"/>
      <c r="BC90" s="230"/>
      <c r="BD90" s="230"/>
      <c r="BE90" s="223"/>
      <c r="BF90" s="223"/>
      <c r="BG90" s="223"/>
      <c r="BH90" s="223"/>
      <c r="BI90" s="223"/>
      <c r="BJ90" s="223"/>
      <c r="BK90" s="223"/>
      <c r="BL90" s="223"/>
      <c r="BM90" s="223"/>
      <c r="BN90" s="223"/>
      <c r="BO90" s="223"/>
      <c r="BP90" s="223"/>
      <c r="BQ90" s="220">
        <v>84</v>
      </c>
      <c r="BR90" s="225"/>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x14ac:dyDescent="0.15">
      <c r="A91" s="227"/>
      <c r="B91" s="228"/>
      <c r="C91" s="228"/>
      <c r="D91" s="228"/>
      <c r="E91" s="228"/>
      <c r="F91" s="228"/>
      <c r="G91" s="228"/>
      <c r="H91" s="228"/>
      <c r="I91" s="228"/>
      <c r="J91" s="228"/>
      <c r="K91" s="228"/>
      <c r="L91" s="228"/>
      <c r="M91" s="228"/>
      <c r="N91" s="228"/>
      <c r="O91" s="228"/>
      <c r="P91" s="228"/>
      <c r="Q91" s="229"/>
      <c r="R91" s="229"/>
      <c r="S91" s="229"/>
      <c r="T91" s="229"/>
      <c r="U91" s="229"/>
      <c r="V91" s="229"/>
      <c r="W91" s="229"/>
      <c r="X91" s="229"/>
      <c r="Y91" s="229"/>
      <c r="Z91" s="229"/>
      <c r="AA91" s="229"/>
      <c r="AB91" s="229"/>
      <c r="AC91" s="229"/>
      <c r="AD91" s="229"/>
      <c r="AE91" s="229"/>
      <c r="AF91" s="229"/>
      <c r="AG91" s="229"/>
      <c r="AH91" s="229"/>
      <c r="AI91" s="229"/>
      <c r="AJ91" s="229"/>
      <c r="AK91" s="229"/>
      <c r="AL91" s="229"/>
      <c r="AM91" s="229"/>
      <c r="AN91" s="229"/>
      <c r="AO91" s="229"/>
      <c r="AP91" s="229"/>
      <c r="AQ91" s="229"/>
      <c r="AR91" s="229"/>
      <c r="AS91" s="229"/>
      <c r="AT91" s="229"/>
      <c r="AU91" s="229"/>
      <c r="AV91" s="229"/>
      <c r="AW91" s="229"/>
      <c r="AX91" s="229"/>
      <c r="AY91" s="229"/>
      <c r="AZ91" s="230"/>
      <c r="BA91" s="230"/>
      <c r="BB91" s="230"/>
      <c r="BC91" s="230"/>
      <c r="BD91" s="230"/>
      <c r="BE91" s="223"/>
      <c r="BF91" s="223"/>
      <c r="BG91" s="223"/>
      <c r="BH91" s="223"/>
      <c r="BI91" s="223"/>
      <c r="BJ91" s="223"/>
      <c r="BK91" s="223"/>
      <c r="BL91" s="223"/>
      <c r="BM91" s="223"/>
      <c r="BN91" s="223"/>
      <c r="BO91" s="223"/>
      <c r="BP91" s="223"/>
      <c r="BQ91" s="220">
        <v>85</v>
      </c>
      <c r="BR91" s="225"/>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x14ac:dyDescent="0.15">
      <c r="A92" s="227"/>
      <c r="B92" s="228"/>
      <c r="C92" s="228"/>
      <c r="D92" s="228"/>
      <c r="E92" s="228"/>
      <c r="F92" s="228"/>
      <c r="G92" s="228"/>
      <c r="H92" s="228"/>
      <c r="I92" s="228"/>
      <c r="J92" s="228"/>
      <c r="K92" s="228"/>
      <c r="L92" s="228"/>
      <c r="M92" s="228"/>
      <c r="N92" s="228"/>
      <c r="O92" s="228"/>
      <c r="P92" s="228"/>
      <c r="Q92" s="229"/>
      <c r="R92" s="229"/>
      <c r="S92" s="229"/>
      <c r="T92" s="229"/>
      <c r="U92" s="229"/>
      <c r="V92" s="229"/>
      <c r="W92" s="229"/>
      <c r="X92" s="229"/>
      <c r="Y92" s="229"/>
      <c r="Z92" s="229"/>
      <c r="AA92" s="229"/>
      <c r="AB92" s="229"/>
      <c r="AC92" s="229"/>
      <c r="AD92" s="229"/>
      <c r="AE92" s="229"/>
      <c r="AF92" s="229"/>
      <c r="AG92" s="229"/>
      <c r="AH92" s="229"/>
      <c r="AI92" s="229"/>
      <c r="AJ92" s="229"/>
      <c r="AK92" s="229"/>
      <c r="AL92" s="229"/>
      <c r="AM92" s="229"/>
      <c r="AN92" s="229"/>
      <c r="AO92" s="229"/>
      <c r="AP92" s="229"/>
      <c r="AQ92" s="229"/>
      <c r="AR92" s="229"/>
      <c r="AS92" s="229"/>
      <c r="AT92" s="229"/>
      <c r="AU92" s="229"/>
      <c r="AV92" s="229"/>
      <c r="AW92" s="229"/>
      <c r="AX92" s="229"/>
      <c r="AY92" s="229"/>
      <c r="AZ92" s="230"/>
      <c r="BA92" s="230"/>
      <c r="BB92" s="230"/>
      <c r="BC92" s="230"/>
      <c r="BD92" s="230"/>
      <c r="BE92" s="223"/>
      <c r="BF92" s="223"/>
      <c r="BG92" s="223"/>
      <c r="BH92" s="223"/>
      <c r="BI92" s="223"/>
      <c r="BJ92" s="223"/>
      <c r="BK92" s="223"/>
      <c r="BL92" s="223"/>
      <c r="BM92" s="223"/>
      <c r="BN92" s="223"/>
      <c r="BO92" s="223"/>
      <c r="BP92" s="223"/>
      <c r="BQ92" s="220">
        <v>86</v>
      </c>
      <c r="BR92" s="225"/>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x14ac:dyDescent="0.15">
      <c r="A93" s="227"/>
      <c r="B93" s="228"/>
      <c r="C93" s="228"/>
      <c r="D93" s="228"/>
      <c r="E93" s="228"/>
      <c r="F93" s="228"/>
      <c r="G93" s="228"/>
      <c r="H93" s="228"/>
      <c r="I93" s="228"/>
      <c r="J93" s="228"/>
      <c r="K93" s="228"/>
      <c r="L93" s="228"/>
      <c r="M93" s="228"/>
      <c r="N93" s="228"/>
      <c r="O93" s="228"/>
      <c r="P93" s="228"/>
      <c r="Q93" s="229"/>
      <c r="R93" s="229"/>
      <c r="S93" s="229"/>
      <c r="T93" s="229"/>
      <c r="U93" s="229"/>
      <c r="V93" s="229"/>
      <c r="W93" s="229"/>
      <c r="X93" s="229"/>
      <c r="Y93" s="229"/>
      <c r="Z93" s="229"/>
      <c r="AA93" s="229"/>
      <c r="AB93" s="229"/>
      <c r="AC93" s="229"/>
      <c r="AD93" s="229"/>
      <c r="AE93" s="229"/>
      <c r="AF93" s="229"/>
      <c r="AG93" s="229"/>
      <c r="AH93" s="229"/>
      <c r="AI93" s="229"/>
      <c r="AJ93" s="229"/>
      <c r="AK93" s="229"/>
      <c r="AL93" s="229"/>
      <c r="AM93" s="229"/>
      <c r="AN93" s="229"/>
      <c r="AO93" s="229"/>
      <c r="AP93" s="229"/>
      <c r="AQ93" s="229"/>
      <c r="AR93" s="229"/>
      <c r="AS93" s="229"/>
      <c r="AT93" s="229"/>
      <c r="AU93" s="229"/>
      <c r="AV93" s="229"/>
      <c r="AW93" s="229"/>
      <c r="AX93" s="229"/>
      <c r="AY93" s="229"/>
      <c r="AZ93" s="230"/>
      <c r="BA93" s="230"/>
      <c r="BB93" s="230"/>
      <c r="BC93" s="230"/>
      <c r="BD93" s="230"/>
      <c r="BE93" s="223"/>
      <c r="BF93" s="223"/>
      <c r="BG93" s="223"/>
      <c r="BH93" s="223"/>
      <c r="BI93" s="223"/>
      <c r="BJ93" s="223"/>
      <c r="BK93" s="223"/>
      <c r="BL93" s="223"/>
      <c r="BM93" s="223"/>
      <c r="BN93" s="223"/>
      <c r="BO93" s="223"/>
      <c r="BP93" s="223"/>
      <c r="BQ93" s="220">
        <v>87</v>
      </c>
      <c r="BR93" s="225"/>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x14ac:dyDescent="0.15">
      <c r="A94" s="227"/>
      <c r="B94" s="228"/>
      <c r="C94" s="228"/>
      <c r="D94" s="228"/>
      <c r="E94" s="228"/>
      <c r="F94" s="228"/>
      <c r="G94" s="228"/>
      <c r="H94" s="228"/>
      <c r="I94" s="228"/>
      <c r="J94" s="228"/>
      <c r="K94" s="228"/>
      <c r="L94" s="228"/>
      <c r="M94" s="228"/>
      <c r="N94" s="228"/>
      <c r="O94" s="228"/>
      <c r="P94" s="228"/>
      <c r="Q94" s="229"/>
      <c r="R94" s="229"/>
      <c r="S94" s="229"/>
      <c r="T94" s="229"/>
      <c r="U94" s="229"/>
      <c r="V94" s="229"/>
      <c r="W94" s="229"/>
      <c r="X94" s="229"/>
      <c r="Y94" s="229"/>
      <c r="Z94" s="229"/>
      <c r="AA94" s="229"/>
      <c r="AB94" s="229"/>
      <c r="AC94" s="229"/>
      <c r="AD94" s="229"/>
      <c r="AE94" s="229"/>
      <c r="AF94" s="229"/>
      <c r="AG94" s="229"/>
      <c r="AH94" s="229"/>
      <c r="AI94" s="229"/>
      <c r="AJ94" s="229"/>
      <c r="AK94" s="229"/>
      <c r="AL94" s="229"/>
      <c r="AM94" s="229"/>
      <c r="AN94" s="229"/>
      <c r="AO94" s="229"/>
      <c r="AP94" s="229"/>
      <c r="AQ94" s="229"/>
      <c r="AR94" s="229"/>
      <c r="AS94" s="229"/>
      <c r="AT94" s="229"/>
      <c r="AU94" s="229"/>
      <c r="AV94" s="229"/>
      <c r="AW94" s="229"/>
      <c r="AX94" s="229"/>
      <c r="AY94" s="229"/>
      <c r="AZ94" s="230"/>
      <c r="BA94" s="230"/>
      <c r="BB94" s="230"/>
      <c r="BC94" s="230"/>
      <c r="BD94" s="230"/>
      <c r="BE94" s="223"/>
      <c r="BF94" s="223"/>
      <c r="BG94" s="223"/>
      <c r="BH94" s="223"/>
      <c r="BI94" s="223"/>
      <c r="BJ94" s="223"/>
      <c r="BK94" s="223"/>
      <c r="BL94" s="223"/>
      <c r="BM94" s="223"/>
      <c r="BN94" s="223"/>
      <c r="BO94" s="223"/>
      <c r="BP94" s="223"/>
      <c r="BQ94" s="220">
        <v>88</v>
      </c>
      <c r="BR94" s="225"/>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x14ac:dyDescent="0.15">
      <c r="A95" s="227"/>
      <c r="B95" s="228"/>
      <c r="C95" s="228"/>
      <c r="D95" s="228"/>
      <c r="E95" s="228"/>
      <c r="F95" s="228"/>
      <c r="G95" s="228"/>
      <c r="H95" s="228"/>
      <c r="I95" s="228"/>
      <c r="J95" s="228"/>
      <c r="K95" s="228"/>
      <c r="L95" s="228"/>
      <c r="M95" s="228"/>
      <c r="N95" s="228"/>
      <c r="O95" s="228"/>
      <c r="P95" s="228"/>
      <c r="Q95" s="229"/>
      <c r="R95" s="229"/>
      <c r="S95" s="229"/>
      <c r="T95" s="229"/>
      <c r="U95" s="229"/>
      <c r="V95" s="229"/>
      <c r="W95" s="229"/>
      <c r="X95" s="229"/>
      <c r="Y95" s="229"/>
      <c r="Z95" s="229"/>
      <c r="AA95" s="229"/>
      <c r="AB95" s="229"/>
      <c r="AC95" s="229"/>
      <c r="AD95" s="229"/>
      <c r="AE95" s="229"/>
      <c r="AF95" s="229"/>
      <c r="AG95" s="229"/>
      <c r="AH95" s="229"/>
      <c r="AI95" s="229"/>
      <c r="AJ95" s="229"/>
      <c r="AK95" s="229"/>
      <c r="AL95" s="229"/>
      <c r="AM95" s="229"/>
      <c r="AN95" s="229"/>
      <c r="AO95" s="229"/>
      <c r="AP95" s="229"/>
      <c r="AQ95" s="229"/>
      <c r="AR95" s="229"/>
      <c r="AS95" s="229"/>
      <c r="AT95" s="229"/>
      <c r="AU95" s="229"/>
      <c r="AV95" s="229"/>
      <c r="AW95" s="229"/>
      <c r="AX95" s="229"/>
      <c r="AY95" s="229"/>
      <c r="AZ95" s="230"/>
      <c r="BA95" s="230"/>
      <c r="BB95" s="230"/>
      <c r="BC95" s="230"/>
      <c r="BD95" s="230"/>
      <c r="BE95" s="223"/>
      <c r="BF95" s="223"/>
      <c r="BG95" s="223"/>
      <c r="BH95" s="223"/>
      <c r="BI95" s="223"/>
      <c r="BJ95" s="223"/>
      <c r="BK95" s="223"/>
      <c r="BL95" s="223"/>
      <c r="BM95" s="223"/>
      <c r="BN95" s="223"/>
      <c r="BO95" s="223"/>
      <c r="BP95" s="223"/>
      <c r="BQ95" s="220">
        <v>89</v>
      </c>
      <c r="BR95" s="225"/>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x14ac:dyDescent="0.15">
      <c r="A96" s="227"/>
      <c r="B96" s="228"/>
      <c r="C96" s="228"/>
      <c r="D96" s="228"/>
      <c r="E96" s="228"/>
      <c r="F96" s="228"/>
      <c r="G96" s="228"/>
      <c r="H96" s="228"/>
      <c r="I96" s="228"/>
      <c r="J96" s="228"/>
      <c r="K96" s="228"/>
      <c r="L96" s="228"/>
      <c r="M96" s="228"/>
      <c r="N96" s="228"/>
      <c r="O96" s="228"/>
      <c r="P96" s="228"/>
      <c r="Q96" s="229"/>
      <c r="R96" s="229"/>
      <c r="S96" s="229"/>
      <c r="T96" s="229"/>
      <c r="U96" s="229"/>
      <c r="V96" s="229"/>
      <c r="W96" s="229"/>
      <c r="X96" s="229"/>
      <c r="Y96" s="229"/>
      <c r="Z96" s="229"/>
      <c r="AA96" s="229"/>
      <c r="AB96" s="229"/>
      <c r="AC96" s="229"/>
      <c r="AD96" s="229"/>
      <c r="AE96" s="229"/>
      <c r="AF96" s="229"/>
      <c r="AG96" s="229"/>
      <c r="AH96" s="229"/>
      <c r="AI96" s="229"/>
      <c r="AJ96" s="229"/>
      <c r="AK96" s="229"/>
      <c r="AL96" s="229"/>
      <c r="AM96" s="229"/>
      <c r="AN96" s="229"/>
      <c r="AO96" s="229"/>
      <c r="AP96" s="229"/>
      <c r="AQ96" s="229"/>
      <c r="AR96" s="229"/>
      <c r="AS96" s="229"/>
      <c r="AT96" s="229"/>
      <c r="AU96" s="229"/>
      <c r="AV96" s="229"/>
      <c r="AW96" s="229"/>
      <c r="AX96" s="229"/>
      <c r="AY96" s="229"/>
      <c r="AZ96" s="230"/>
      <c r="BA96" s="230"/>
      <c r="BB96" s="230"/>
      <c r="BC96" s="230"/>
      <c r="BD96" s="230"/>
      <c r="BE96" s="223"/>
      <c r="BF96" s="223"/>
      <c r="BG96" s="223"/>
      <c r="BH96" s="223"/>
      <c r="BI96" s="223"/>
      <c r="BJ96" s="223"/>
      <c r="BK96" s="223"/>
      <c r="BL96" s="223"/>
      <c r="BM96" s="223"/>
      <c r="BN96" s="223"/>
      <c r="BO96" s="223"/>
      <c r="BP96" s="223"/>
      <c r="BQ96" s="220">
        <v>90</v>
      </c>
      <c r="BR96" s="225"/>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x14ac:dyDescent="0.15">
      <c r="A97" s="227"/>
      <c r="B97" s="228"/>
      <c r="C97" s="228"/>
      <c r="D97" s="228"/>
      <c r="E97" s="228"/>
      <c r="F97" s="228"/>
      <c r="G97" s="228"/>
      <c r="H97" s="228"/>
      <c r="I97" s="228"/>
      <c r="J97" s="228"/>
      <c r="K97" s="228"/>
      <c r="L97" s="228"/>
      <c r="M97" s="228"/>
      <c r="N97" s="228"/>
      <c r="O97" s="228"/>
      <c r="P97" s="228"/>
      <c r="Q97" s="229"/>
      <c r="R97" s="229"/>
      <c r="S97" s="229"/>
      <c r="T97" s="229"/>
      <c r="U97" s="229"/>
      <c r="V97" s="229"/>
      <c r="W97" s="229"/>
      <c r="X97" s="229"/>
      <c r="Y97" s="229"/>
      <c r="Z97" s="229"/>
      <c r="AA97" s="229"/>
      <c r="AB97" s="229"/>
      <c r="AC97" s="229"/>
      <c r="AD97" s="229"/>
      <c r="AE97" s="229"/>
      <c r="AF97" s="229"/>
      <c r="AG97" s="229"/>
      <c r="AH97" s="229"/>
      <c r="AI97" s="229"/>
      <c r="AJ97" s="229"/>
      <c r="AK97" s="229"/>
      <c r="AL97" s="229"/>
      <c r="AM97" s="229"/>
      <c r="AN97" s="229"/>
      <c r="AO97" s="229"/>
      <c r="AP97" s="229"/>
      <c r="AQ97" s="229"/>
      <c r="AR97" s="229"/>
      <c r="AS97" s="229"/>
      <c r="AT97" s="229"/>
      <c r="AU97" s="229"/>
      <c r="AV97" s="229"/>
      <c r="AW97" s="229"/>
      <c r="AX97" s="229"/>
      <c r="AY97" s="229"/>
      <c r="AZ97" s="230"/>
      <c r="BA97" s="230"/>
      <c r="BB97" s="230"/>
      <c r="BC97" s="230"/>
      <c r="BD97" s="230"/>
      <c r="BE97" s="223"/>
      <c r="BF97" s="223"/>
      <c r="BG97" s="223"/>
      <c r="BH97" s="223"/>
      <c r="BI97" s="223"/>
      <c r="BJ97" s="223"/>
      <c r="BK97" s="223"/>
      <c r="BL97" s="223"/>
      <c r="BM97" s="223"/>
      <c r="BN97" s="223"/>
      <c r="BO97" s="223"/>
      <c r="BP97" s="223"/>
      <c r="BQ97" s="220">
        <v>91</v>
      </c>
      <c r="BR97" s="225"/>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x14ac:dyDescent="0.15">
      <c r="A98" s="227"/>
      <c r="B98" s="228"/>
      <c r="C98" s="228"/>
      <c r="D98" s="228"/>
      <c r="E98" s="228"/>
      <c r="F98" s="228"/>
      <c r="G98" s="228"/>
      <c r="H98" s="228"/>
      <c r="I98" s="228"/>
      <c r="J98" s="228"/>
      <c r="K98" s="228"/>
      <c r="L98" s="228"/>
      <c r="M98" s="228"/>
      <c r="N98" s="228"/>
      <c r="O98" s="228"/>
      <c r="P98" s="228"/>
      <c r="Q98" s="229"/>
      <c r="R98" s="229"/>
      <c r="S98" s="229"/>
      <c r="T98" s="229"/>
      <c r="U98" s="229"/>
      <c r="V98" s="229"/>
      <c r="W98" s="229"/>
      <c r="X98" s="229"/>
      <c r="Y98" s="229"/>
      <c r="Z98" s="229"/>
      <c r="AA98" s="229"/>
      <c r="AB98" s="229"/>
      <c r="AC98" s="229"/>
      <c r="AD98" s="229"/>
      <c r="AE98" s="229"/>
      <c r="AF98" s="229"/>
      <c r="AG98" s="229"/>
      <c r="AH98" s="229"/>
      <c r="AI98" s="229"/>
      <c r="AJ98" s="229"/>
      <c r="AK98" s="229"/>
      <c r="AL98" s="229"/>
      <c r="AM98" s="229"/>
      <c r="AN98" s="229"/>
      <c r="AO98" s="229"/>
      <c r="AP98" s="229"/>
      <c r="AQ98" s="229"/>
      <c r="AR98" s="229"/>
      <c r="AS98" s="229"/>
      <c r="AT98" s="229"/>
      <c r="AU98" s="229"/>
      <c r="AV98" s="229"/>
      <c r="AW98" s="229"/>
      <c r="AX98" s="229"/>
      <c r="AY98" s="229"/>
      <c r="AZ98" s="230"/>
      <c r="BA98" s="230"/>
      <c r="BB98" s="230"/>
      <c r="BC98" s="230"/>
      <c r="BD98" s="230"/>
      <c r="BE98" s="223"/>
      <c r="BF98" s="223"/>
      <c r="BG98" s="223"/>
      <c r="BH98" s="223"/>
      <c r="BI98" s="223"/>
      <c r="BJ98" s="223"/>
      <c r="BK98" s="223"/>
      <c r="BL98" s="223"/>
      <c r="BM98" s="223"/>
      <c r="BN98" s="223"/>
      <c r="BO98" s="223"/>
      <c r="BP98" s="223"/>
      <c r="BQ98" s="220">
        <v>92</v>
      </c>
      <c r="BR98" s="225"/>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x14ac:dyDescent="0.15">
      <c r="A99" s="227"/>
      <c r="B99" s="228"/>
      <c r="C99" s="228"/>
      <c r="D99" s="228"/>
      <c r="E99" s="228"/>
      <c r="F99" s="228"/>
      <c r="G99" s="228"/>
      <c r="H99" s="228"/>
      <c r="I99" s="228"/>
      <c r="J99" s="228"/>
      <c r="K99" s="228"/>
      <c r="L99" s="228"/>
      <c r="M99" s="228"/>
      <c r="N99" s="228"/>
      <c r="O99" s="228"/>
      <c r="P99" s="228"/>
      <c r="Q99" s="229"/>
      <c r="R99" s="229"/>
      <c r="S99" s="229"/>
      <c r="T99" s="229"/>
      <c r="U99" s="229"/>
      <c r="V99" s="229"/>
      <c r="W99" s="229"/>
      <c r="X99" s="229"/>
      <c r="Y99" s="229"/>
      <c r="Z99" s="229"/>
      <c r="AA99" s="229"/>
      <c r="AB99" s="229"/>
      <c r="AC99" s="229"/>
      <c r="AD99" s="229"/>
      <c r="AE99" s="229"/>
      <c r="AF99" s="229"/>
      <c r="AG99" s="229"/>
      <c r="AH99" s="229"/>
      <c r="AI99" s="229"/>
      <c r="AJ99" s="229"/>
      <c r="AK99" s="229"/>
      <c r="AL99" s="229"/>
      <c r="AM99" s="229"/>
      <c r="AN99" s="229"/>
      <c r="AO99" s="229"/>
      <c r="AP99" s="229"/>
      <c r="AQ99" s="229"/>
      <c r="AR99" s="229"/>
      <c r="AS99" s="229"/>
      <c r="AT99" s="229"/>
      <c r="AU99" s="229"/>
      <c r="AV99" s="229"/>
      <c r="AW99" s="229"/>
      <c r="AX99" s="229"/>
      <c r="AY99" s="229"/>
      <c r="AZ99" s="230"/>
      <c r="BA99" s="230"/>
      <c r="BB99" s="230"/>
      <c r="BC99" s="230"/>
      <c r="BD99" s="230"/>
      <c r="BE99" s="223"/>
      <c r="BF99" s="223"/>
      <c r="BG99" s="223"/>
      <c r="BH99" s="223"/>
      <c r="BI99" s="223"/>
      <c r="BJ99" s="223"/>
      <c r="BK99" s="223"/>
      <c r="BL99" s="223"/>
      <c r="BM99" s="223"/>
      <c r="BN99" s="223"/>
      <c r="BO99" s="223"/>
      <c r="BP99" s="223"/>
      <c r="BQ99" s="220">
        <v>93</v>
      </c>
      <c r="BR99" s="225"/>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x14ac:dyDescent="0.15">
      <c r="A100" s="227"/>
      <c r="B100" s="228"/>
      <c r="C100" s="228"/>
      <c r="D100" s="228"/>
      <c r="E100" s="228"/>
      <c r="F100" s="228"/>
      <c r="G100" s="228"/>
      <c r="H100" s="228"/>
      <c r="I100" s="228"/>
      <c r="J100" s="228"/>
      <c r="K100" s="228"/>
      <c r="L100" s="228"/>
      <c r="M100" s="228"/>
      <c r="N100" s="228"/>
      <c r="O100" s="228"/>
      <c r="P100" s="228"/>
      <c r="Q100" s="229"/>
      <c r="R100" s="229"/>
      <c r="S100" s="229"/>
      <c r="T100" s="229"/>
      <c r="U100" s="229"/>
      <c r="V100" s="229"/>
      <c r="W100" s="229"/>
      <c r="X100" s="229"/>
      <c r="Y100" s="229"/>
      <c r="Z100" s="229"/>
      <c r="AA100" s="229"/>
      <c r="AB100" s="229"/>
      <c r="AC100" s="229"/>
      <c r="AD100" s="229"/>
      <c r="AE100" s="229"/>
      <c r="AF100" s="229"/>
      <c r="AG100" s="229"/>
      <c r="AH100" s="229"/>
      <c r="AI100" s="229"/>
      <c r="AJ100" s="229"/>
      <c r="AK100" s="229"/>
      <c r="AL100" s="229"/>
      <c r="AM100" s="229"/>
      <c r="AN100" s="229"/>
      <c r="AO100" s="229"/>
      <c r="AP100" s="229"/>
      <c r="AQ100" s="229"/>
      <c r="AR100" s="229"/>
      <c r="AS100" s="229"/>
      <c r="AT100" s="229"/>
      <c r="AU100" s="229"/>
      <c r="AV100" s="229"/>
      <c r="AW100" s="229"/>
      <c r="AX100" s="229"/>
      <c r="AY100" s="229"/>
      <c r="AZ100" s="230"/>
      <c r="BA100" s="230"/>
      <c r="BB100" s="230"/>
      <c r="BC100" s="230"/>
      <c r="BD100" s="230"/>
      <c r="BE100" s="223"/>
      <c r="BF100" s="223"/>
      <c r="BG100" s="223"/>
      <c r="BH100" s="223"/>
      <c r="BI100" s="223"/>
      <c r="BJ100" s="223"/>
      <c r="BK100" s="223"/>
      <c r="BL100" s="223"/>
      <c r="BM100" s="223"/>
      <c r="BN100" s="223"/>
      <c r="BO100" s="223"/>
      <c r="BP100" s="223"/>
      <c r="BQ100" s="220">
        <v>94</v>
      </c>
      <c r="BR100" s="225"/>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x14ac:dyDescent="0.15">
      <c r="A101" s="227"/>
      <c r="B101" s="228"/>
      <c r="C101" s="228"/>
      <c r="D101" s="228"/>
      <c r="E101" s="228"/>
      <c r="F101" s="228"/>
      <c r="G101" s="228"/>
      <c r="H101" s="228"/>
      <c r="I101" s="228"/>
      <c r="J101" s="228"/>
      <c r="K101" s="228"/>
      <c r="L101" s="228"/>
      <c r="M101" s="228"/>
      <c r="N101" s="228"/>
      <c r="O101" s="228"/>
      <c r="P101" s="228"/>
      <c r="Q101" s="229"/>
      <c r="R101" s="229"/>
      <c r="S101" s="229"/>
      <c r="T101" s="229"/>
      <c r="U101" s="229"/>
      <c r="V101" s="229"/>
      <c r="W101" s="229"/>
      <c r="X101" s="229"/>
      <c r="Y101" s="229"/>
      <c r="Z101" s="229"/>
      <c r="AA101" s="229"/>
      <c r="AB101" s="229"/>
      <c r="AC101" s="229"/>
      <c r="AD101" s="229"/>
      <c r="AE101" s="229"/>
      <c r="AF101" s="229"/>
      <c r="AG101" s="229"/>
      <c r="AH101" s="229"/>
      <c r="AI101" s="229"/>
      <c r="AJ101" s="229"/>
      <c r="AK101" s="229"/>
      <c r="AL101" s="229"/>
      <c r="AM101" s="229"/>
      <c r="AN101" s="229"/>
      <c r="AO101" s="229"/>
      <c r="AP101" s="229"/>
      <c r="AQ101" s="229"/>
      <c r="AR101" s="229"/>
      <c r="AS101" s="229"/>
      <c r="AT101" s="229"/>
      <c r="AU101" s="229"/>
      <c r="AV101" s="229"/>
      <c r="AW101" s="229"/>
      <c r="AX101" s="229"/>
      <c r="AY101" s="229"/>
      <c r="AZ101" s="230"/>
      <c r="BA101" s="230"/>
      <c r="BB101" s="230"/>
      <c r="BC101" s="230"/>
      <c r="BD101" s="230"/>
      <c r="BE101" s="223"/>
      <c r="BF101" s="223"/>
      <c r="BG101" s="223"/>
      <c r="BH101" s="223"/>
      <c r="BI101" s="223"/>
      <c r="BJ101" s="223"/>
      <c r="BK101" s="223"/>
      <c r="BL101" s="223"/>
      <c r="BM101" s="223"/>
      <c r="BN101" s="223"/>
      <c r="BO101" s="223"/>
      <c r="BP101" s="223"/>
      <c r="BQ101" s="220">
        <v>95</v>
      </c>
      <c r="BR101" s="225"/>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x14ac:dyDescent="0.2">
      <c r="A102" s="227"/>
      <c r="B102" s="228"/>
      <c r="C102" s="228"/>
      <c r="D102" s="228"/>
      <c r="E102" s="228"/>
      <c r="F102" s="228"/>
      <c r="G102" s="228"/>
      <c r="H102" s="228"/>
      <c r="I102" s="228"/>
      <c r="J102" s="228"/>
      <c r="K102" s="228"/>
      <c r="L102" s="228"/>
      <c r="M102" s="228"/>
      <c r="N102" s="228"/>
      <c r="O102" s="228"/>
      <c r="P102" s="228"/>
      <c r="Q102" s="229"/>
      <c r="R102" s="229"/>
      <c r="S102" s="229"/>
      <c r="T102" s="229"/>
      <c r="U102" s="229"/>
      <c r="V102" s="229"/>
      <c r="W102" s="229"/>
      <c r="X102" s="229"/>
      <c r="Y102" s="229"/>
      <c r="Z102" s="229"/>
      <c r="AA102" s="229"/>
      <c r="AB102" s="229"/>
      <c r="AC102" s="229"/>
      <c r="AD102" s="229"/>
      <c r="AE102" s="229"/>
      <c r="AF102" s="229"/>
      <c r="AG102" s="229"/>
      <c r="AH102" s="229"/>
      <c r="AI102" s="229"/>
      <c r="AJ102" s="229"/>
      <c r="AK102" s="229"/>
      <c r="AL102" s="229"/>
      <c r="AM102" s="229"/>
      <c r="AN102" s="229"/>
      <c r="AO102" s="229"/>
      <c r="AP102" s="229"/>
      <c r="AQ102" s="229"/>
      <c r="AR102" s="229"/>
      <c r="AS102" s="229"/>
      <c r="AT102" s="229"/>
      <c r="AU102" s="229"/>
      <c r="AV102" s="229"/>
      <c r="AW102" s="229"/>
      <c r="AX102" s="229"/>
      <c r="AY102" s="229"/>
      <c r="AZ102" s="230"/>
      <c r="BA102" s="230"/>
      <c r="BB102" s="230"/>
      <c r="BC102" s="230"/>
      <c r="BD102" s="230"/>
      <c r="BE102" s="223"/>
      <c r="BF102" s="223"/>
      <c r="BG102" s="223"/>
      <c r="BH102" s="223"/>
      <c r="BI102" s="223"/>
      <c r="BJ102" s="223"/>
      <c r="BK102" s="223"/>
      <c r="BL102" s="223"/>
      <c r="BM102" s="223"/>
      <c r="BN102" s="223"/>
      <c r="BO102" s="223"/>
      <c r="BP102" s="223"/>
      <c r="BQ102" s="222" t="s">
        <v>376</v>
      </c>
      <c r="BR102" s="776" t="s">
        <v>399</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12"/>
    </row>
    <row r="103" spans="1:131" ht="26.25" customHeight="1" x14ac:dyDescent="0.15">
      <c r="A103" s="227"/>
      <c r="B103" s="228"/>
      <c r="C103" s="228"/>
      <c r="D103" s="228"/>
      <c r="E103" s="228"/>
      <c r="F103" s="228"/>
      <c r="G103" s="228"/>
      <c r="H103" s="228"/>
      <c r="I103" s="228"/>
      <c r="J103" s="228"/>
      <c r="K103" s="228"/>
      <c r="L103" s="228"/>
      <c r="M103" s="228"/>
      <c r="N103" s="228"/>
      <c r="O103" s="228"/>
      <c r="P103" s="228"/>
      <c r="Q103" s="229"/>
      <c r="R103" s="229"/>
      <c r="S103" s="229"/>
      <c r="T103" s="229"/>
      <c r="U103" s="229"/>
      <c r="V103" s="229"/>
      <c r="W103" s="229"/>
      <c r="X103" s="229"/>
      <c r="Y103" s="229"/>
      <c r="Z103" s="229"/>
      <c r="AA103" s="229"/>
      <c r="AB103" s="229"/>
      <c r="AC103" s="229"/>
      <c r="AD103" s="229"/>
      <c r="AE103" s="229"/>
      <c r="AF103" s="229"/>
      <c r="AG103" s="229"/>
      <c r="AH103" s="229"/>
      <c r="AI103" s="229"/>
      <c r="AJ103" s="229"/>
      <c r="AK103" s="229"/>
      <c r="AL103" s="229"/>
      <c r="AM103" s="229"/>
      <c r="AN103" s="229"/>
      <c r="AO103" s="229"/>
      <c r="AP103" s="229"/>
      <c r="AQ103" s="229"/>
      <c r="AR103" s="229"/>
      <c r="AS103" s="229"/>
      <c r="AT103" s="229"/>
      <c r="AU103" s="229"/>
      <c r="AV103" s="229"/>
      <c r="AW103" s="229"/>
      <c r="AX103" s="229"/>
      <c r="AY103" s="229"/>
      <c r="AZ103" s="230"/>
      <c r="BA103" s="230"/>
      <c r="BB103" s="230"/>
      <c r="BC103" s="230"/>
      <c r="BD103" s="230"/>
      <c r="BE103" s="223"/>
      <c r="BF103" s="223"/>
      <c r="BG103" s="223"/>
      <c r="BH103" s="223"/>
      <c r="BI103" s="223"/>
      <c r="BJ103" s="223"/>
      <c r="BK103" s="223"/>
      <c r="BL103" s="223"/>
      <c r="BM103" s="223"/>
      <c r="BN103" s="223"/>
      <c r="BO103" s="223"/>
      <c r="BP103" s="223"/>
      <c r="BQ103" s="902" t="s">
        <v>400</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x14ac:dyDescent="0.15">
      <c r="A104" s="227"/>
      <c r="B104" s="228"/>
      <c r="C104" s="228"/>
      <c r="D104" s="228"/>
      <c r="E104" s="228"/>
      <c r="F104" s="228"/>
      <c r="G104" s="228"/>
      <c r="H104" s="228"/>
      <c r="I104" s="228"/>
      <c r="J104" s="228"/>
      <c r="K104" s="228"/>
      <c r="L104" s="228"/>
      <c r="M104" s="228"/>
      <c r="N104" s="228"/>
      <c r="O104" s="228"/>
      <c r="P104" s="228"/>
      <c r="Q104" s="229"/>
      <c r="R104" s="229"/>
      <c r="S104" s="229"/>
      <c r="T104" s="229"/>
      <c r="U104" s="229"/>
      <c r="V104" s="229"/>
      <c r="W104" s="229"/>
      <c r="X104" s="229"/>
      <c r="Y104" s="229"/>
      <c r="Z104" s="229"/>
      <c r="AA104" s="229"/>
      <c r="AB104" s="229"/>
      <c r="AC104" s="229"/>
      <c r="AD104" s="229"/>
      <c r="AE104" s="229"/>
      <c r="AF104" s="229"/>
      <c r="AG104" s="229"/>
      <c r="AH104" s="229"/>
      <c r="AI104" s="229"/>
      <c r="AJ104" s="229"/>
      <c r="AK104" s="229"/>
      <c r="AL104" s="229"/>
      <c r="AM104" s="229"/>
      <c r="AN104" s="229"/>
      <c r="AO104" s="229"/>
      <c r="AP104" s="229"/>
      <c r="AQ104" s="229"/>
      <c r="AR104" s="229"/>
      <c r="AS104" s="229"/>
      <c r="AT104" s="229"/>
      <c r="AU104" s="229"/>
      <c r="AV104" s="229"/>
      <c r="AW104" s="229"/>
      <c r="AX104" s="229"/>
      <c r="AY104" s="229"/>
      <c r="AZ104" s="230"/>
      <c r="BA104" s="230"/>
      <c r="BB104" s="230"/>
      <c r="BC104" s="230"/>
      <c r="BD104" s="230"/>
      <c r="BE104" s="223"/>
      <c r="BF104" s="223"/>
      <c r="BG104" s="223"/>
      <c r="BH104" s="223"/>
      <c r="BI104" s="223"/>
      <c r="BJ104" s="223"/>
      <c r="BK104" s="223"/>
      <c r="BL104" s="223"/>
      <c r="BM104" s="223"/>
      <c r="BN104" s="223"/>
      <c r="BO104" s="223"/>
      <c r="BP104" s="223"/>
      <c r="BQ104" s="903" t="s">
        <v>401</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x14ac:dyDescent="0.15">
      <c r="A105" s="223"/>
      <c r="B105" s="223"/>
      <c r="C105" s="223"/>
      <c r="D105" s="223"/>
      <c r="E105" s="223"/>
      <c r="F105" s="223"/>
      <c r="G105" s="223"/>
      <c r="H105" s="223"/>
      <c r="I105" s="223"/>
      <c r="J105" s="223"/>
      <c r="K105" s="223"/>
      <c r="L105" s="223"/>
      <c r="M105" s="223"/>
      <c r="N105" s="223"/>
      <c r="O105" s="223"/>
      <c r="P105" s="223"/>
      <c r="Q105" s="223"/>
      <c r="R105" s="223"/>
      <c r="S105" s="223"/>
      <c r="T105" s="223"/>
      <c r="U105" s="223"/>
      <c r="V105" s="223"/>
      <c r="W105" s="223"/>
      <c r="X105" s="223"/>
      <c r="Y105" s="223"/>
      <c r="Z105" s="223"/>
      <c r="AA105" s="223"/>
      <c r="AB105" s="223"/>
      <c r="AC105" s="223"/>
      <c r="AD105" s="223"/>
      <c r="AE105" s="223"/>
      <c r="AF105" s="223"/>
      <c r="AG105" s="223"/>
      <c r="AH105" s="223"/>
      <c r="AI105" s="223"/>
      <c r="AJ105" s="223"/>
      <c r="AK105" s="223"/>
      <c r="AL105" s="223"/>
      <c r="AM105" s="223"/>
      <c r="AN105" s="223"/>
      <c r="AO105" s="223"/>
      <c r="AP105" s="223"/>
      <c r="AQ105" s="223"/>
      <c r="AR105" s="223"/>
      <c r="AS105" s="223"/>
      <c r="AT105" s="223"/>
      <c r="AU105" s="223"/>
      <c r="AV105" s="223"/>
      <c r="AW105" s="223"/>
      <c r="AX105" s="223"/>
      <c r="AY105" s="223"/>
      <c r="AZ105" s="223"/>
      <c r="BA105" s="223"/>
      <c r="BB105" s="223"/>
      <c r="BC105" s="223"/>
      <c r="BD105" s="223"/>
      <c r="BE105" s="223"/>
      <c r="BF105" s="223"/>
      <c r="BG105" s="223"/>
      <c r="BH105" s="223"/>
      <c r="BI105" s="223"/>
      <c r="BJ105" s="223"/>
      <c r="BK105" s="223"/>
      <c r="BL105" s="223"/>
      <c r="BM105" s="223"/>
      <c r="BN105" s="223"/>
      <c r="BO105" s="223"/>
      <c r="BP105" s="223"/>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3"/>
      <c r="B106" s="223"/>
      <c r="C106" s="223"/>
      <c r="D106" s="223"/>
      <c r="E106" s="223"/>
      <c r="F106" s="223"/>
      <c r="G106" s="223"/>
      <c r="H106" s="223"/>
      <c r="I106" s="223"/>
      <c r="J106" s="223"/>
      <c r="K106" s="223"/>
      <c r="L106" s="223"/>
      <c r="M106" s="223"/>
      <c r="N106" s="223"/>
      <c r="O106" s="223"/>
      <c r="P106" s="223"/>
      <c r="Q106" s="223"/>
      <c r="R106" s="223"/>
      <c r="S106" s="223"/>
      <c r="T106" s="223"/>
      <c r="U106" s="223"/>
      <c r="V106" s="223"/>
      <c r="W106" s="223"/>
      <c r="X106" s="223"/>
      <c r="Y106" s="223"/>
      <c r="Z106" s="223"/>
      <c r="AA106" s="223"/>
      <c r="AB106" s="223"/>
      <c r="AC106" s="223"/>
      <c r="AD106" s="223"/>
      <c r="AE106" s="223"/>
      <c r="AF106" s="223"/>
      <c r="AG106" s="223"/>
      <c r="AH106" s="223"/>
      <c r="AI106" s="223"/>
      <c r="AJ106" s="223"/>
      <c r="AK106" s="223"/>
      <c r="AL106" s="223"/>
      <c r="AM106" s="223"/>
      <c r="AN106" s="223"/>
      <c r="AO106" s="223"/>
      <c r="AP106" s="223"/>
      <c r="AQ106" s="223"/>
      <c r="AR106" s="223"/>
      <c r="AS106" s="223"/>
      <c r="AT106" s="223"/>
      <c r="AU106" s="223"/>
      <c r="AV106" s="223"/>
      <c r="AW106" s="223"/>
      <c r="AX106" s="223"/>
      <c r="AY106" s="223"/>
      <c r="AZ106" s="223"/>
      <c r="BA106" s="223"/>
      <c r="BB106" s="223"/>
      <c r="BC106" s="223"/>
      <c r="BD106" s="223"/>
      <c r="BE106" s="223"/>
      <c r="BF106" s="223"/>
      <c r="BG106" s="223"/>
      <c r="BH106" s="223"/>
      <c r="BI106" s="223"/>
      <c r="BJ106" s="223"/>
      <c r="BK106" s="223"/>
      <c r="BL106" s="223"/>
      <c r="BM106" s="223"/>
      <c r="BN106" s="223"/>
      <c r="BO106" s="223"/>
      <c r="BP106" s="223"/>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31" t="s">
        <v>402</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31" t="s">
        <v>403</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04" t="s">
        <v>404</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405</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x14ac:dyDescent="0.15">
      <c r="A109" s="899" t="s">
        <v>406</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407</v>
      </c>
      <c r="AB109" s="880"/>
      <c r="AC109" s="880"/>
      <c r="AD109" s="880"/>
      <c r="AE109" s="881"/>
      <c r="AF109" s="879" t="s">
        <v>408</v>
      </c>
      <c r="AG109" s="880"/>
      <c r="AH109" s="880"/>
      <c r="AI109" s="880"/>
      <c r="AJ109" s="881"/>
      <c r="AK109" s="879" t="s">
        <v>294</v>
      </c>
      <c r="AL109" s="880"/>
      <c r="AM109" s="880"/>
      <c r="AN109" s="880"/>
      <c r="AO109" s="881"/>
      <c r="AP109" s="879" t="s">
        <v>409</v>
      </c>
      <c r="AQ109" s="880"/>
      <c r="AR109" s="880"/>
      <c r="AS109" s="880"/>
      <c r="AT109" s="882"/>
      <c r="AU109" s="899" t="s">
        <v>406</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407</v>
      </c>
      <c r="BR109" s="880"/>
      <c r="BS109" s="880"/>
      <c r="BT109" s="880"/>
      <c r="BU109" s="881"/>
      <c r="BV109" s="879" t="s">
        <v>408</v>
      </c>
      <c r="BW109" s="880"/>
      <c r="BX109" s="880"/>
      <c r="BY109" s="880"/>
      <c r="BZ109" s="881"/>
      <c r="CA109" s="879" t="s">
        <v>294</v>
      </c>
      <c r="CB109" s="880"/>
      <c r="CC109" s="880"/>
      <c r="CD109" s="880"/>
      <c r="CE109" s="881"/>
      <c r="CF109" s="900" t="s">
        <v>409</v>
      </c>
      <c r="CG109" s="900"/>
      <c r="CH109" s="900"/>
      <c r="CI109" s="900"/>
      <c r="CJ109" s="900"/>
      <c r="CK109" s="879" t="s">
        <v>410</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407</v>
      </c>
      <c r="DH109" s="880"/>
      <c r="DI109" s="880"/>
      <c r="DJ109" s="880"/>
      <c r="DK109" s="881"/>
      <c r="DL109" s="879" t="s">
        <v>408</v>
      </c>
      <c r="DM109" s="880"/>
      <c r="DN109" s="880"/>
      <c r="DO109" s="880"/>
      <c r="DP109" s="881"/>
      <c r="DQ109" s="879" t="s">
        <v>294</v>
      </c>
      <c r="DR109" s="880"/>
      <c r="DS109" s="880"/>
      <c r="DT109" s="880"/>
      <c r="DU109" s="881"/>
      <c r="DV109" s="879" t="s">
        <v>409</v>
      </c>
      <c r="DW109" s="880"/>
      <c r="DX109" s="880"/>
      <c r="DY109" s="880"/>
      <c r="DZ109" s="882"/>
    </row>
    <row r="110" spans="1:131" s="212" customFormat="1" ht="26.25" customHeight="1" x14ac:dyDescent="0.15">
      <c r="A110" s="883" t="s">
        <v>411</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324882</v>
      </c>
      <c r="AB110" s="887"/>
      <c r="AC110" s="887"/>
      <c r="AD110" s="887"/>
      <c r="AE110" s="888"/>
      <c r="AF110" s="889">
        <v>325178</v>
      </c>
      <c r="AG110" s="887"/>
      <c r="AH110" s="887"/>
      <c r="AI110" s="887"/>
      <c r="AJ110" s="888"/>
      <c r="AK110" s="889">
        <v>307837</v>
      </c>
      <c r="AL110" s="887"/>
      <c r="AM110" s="887"/>
      <c r="AN110" s="887"/>
      <c r="AO110" s="888"/>
      <c r="AP110" s="890">
        <v>9.6</v>
      </c>
      <c r="AQ110" s="891"/>
      <c r="AR110" s="891"/>
      <c r="AS110" s="891"/>
      <c r="AT110" s="892"/>
      <c r="AU110" s="893" t="s">
        <v>69</v>
      </c>
      <c r="AV110" s="894"/>
      <c r="AW110" s="894"/>
      <c r="AX110" s="894"/>
      <c r="AY110" s="894"/>
      <c r="AZ110" s="916" t="s">
        <v>412</v>
      </c>
      <c r="BA110" s="884"/>
      <c r="BB110" s="884"/>
      <c r="BC110" s="884"/>
      <c r="BD110" s="884"/>
      <c r="BE110" s="884"/>
      <c r="BF110" s="884"/>
      <c r="BG110" s="884"/>
      <c r="BH110" s="884"/>
      <c r="BI110" s="884"/>
      <c r="BJ110" s="884"/>
      <c r="BK110" s="884"/>
      <c r="BL110" s="884"/>
      <c r="BM110" s="884"/>
      <c r="BN110" s="884"/>
      <c r="BO110" s="884"/>
      <c r="BP110" s="885"/>
      <c r="BQ110" s="917">
        <v>3385946</v>
      </c>
      <c r="BR110" s="918"/>
      <c r="BS110" s="918"/>
      <c r="BT110" s="918"/>
      <c r="BU110" s="918"/>
      <c r="BV110" s="918">
        <v>3205586</v>
      </c>
      <c r="BW110" s="918"/>
      <c r="BX110" s="918"/>
      <c r="BY110" s="918"/>
      <c r="BZ110" s="918"/>
      <c r="CA110" s="918">
        <v>3138899</v>
      </c>
      <c r="CB110" s="918"/>
      <c r="CC110" s="918"/>
      <c r="CD110" s="918"/>
      <c r="CE110" s="918"/>
      <c r="CF110" s="931">
        <v>97.8</v>
      </c>
      <c r="CG110" s="932"/>
      <c r="CH110" s="932"/>
      <c r="CI110" s="932"/>
      <c r="CJ110" s="932"/>
      <c r="CK110" s="933" t="s">
        <v>413</v>
      </c>
      <c r="CL110" s="934"/>
      <c r="CM110" s="916" t="s">
        <v>414</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121</v>
      </c>
      <c r="DH110" s="918"/>
      <c r="DI110" s="918"/>
      <c r="DJ110" s="918"/>
      <c r="DK110" s="918"/>
      <c r="DL110" s="918" t="s">
        <v>121</v>
      </c>
      <c r="DM110" s="918"/>
      <c r="DN110" s="918"/>
      <c r="DO110" s="918"/>
      <c r="DP110" s="918"/>
      <c r="DQ110" s="918" t="s">
        <v>121</v>
      </c>
      <c r="DR110" s="918"/>
      <c r="DS110" s="918"/>
      <c r="DT110" s="918"/>
      <c r="DU110" s="918"/>
      <c r="DV110" s="919" t="s">
        <v>121</v>
      </c>
      <c r="DW110" s="919"/>
      <c r="DX110" s="919"/>
      <c r="DY110" s="919"/>
      <c r="DZ110" s="920"/>
    </row>
    <row r="111" spans="1:131" s="212" customFormat="1" ht="26.25" customHeight="1" x14ac:dyDescent="0.15">
      <c r="A111" s="921" t="s">
        <v>415</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121</v>
      </c>
      <c r="AB111" s="925"/>
      <c r="AC111" s="925"/>
      <c r="AD111" s="925"/>
      <c r="AE111" s="926"/>
      <c r="AF111" s="927" t="s">
        <v>121</v>
      </c>
      <c r="AG111" s="925"/>
      <c r="AH111" s="925"/>
      <c r="AI111" s="925"/>
      <c r="AJ111" s="926"/>
      <c r="AK111" s="927" t="s">
        <v>121</v>
      </c>
      <c r="AL111" s="925"/>
      <c r="AM111" s="925"/>
      <c r="AN111" s="925"/>
      <c r="AO111" s="926"/>
      <c r="AP111" s="928" t="s">
        <v>121</v>
      </c>
      <c r="AQ111" s="929"/>
      <c r="AR111" s="929"/>
      <c r="AS111" s="929"/>
      <c r="AT111" s="930"/>
      <c r="AU111" s="895"/>
      <c r="AV111" s="896"/>
      <c r="AW111" s="896"/>
      <c r="AX111" s="896"/>
      <c r="AY111" s="896"/>
      <c r="AZ111" s="909" t="s">
        <v>416</v>
      </c>
      <c r="BA111" s="910"/>
      <c r="BB111" s="910"/>
      <c r="BC111" s="910"/>
      <c r="BD111" s="910"/>
      <c r="BE111" s="910"/>
      <c r="BF111" s="910"/>
      <c r="BG111" s="910"/>
      <c r="BH111" s="910"/>
      <c r="BI111" s="910"/>
      <c r="BJ111" s="910"/>
      <c r="BK111" s="910"/>
      <c r="BL111" s="910"/>
      <c r="BM111" s="910"/>
      <c r="BN111" s="910"/>
      <c r="BO111" s="910"/>
      <c r="BP111" s="911"/>
      <c r="BQ111" s="912">
        <v>101871</v>
      </c>
      <c r="BR111" s="913"/>
      <c r="BS111" s="913"/>
      <c r="BT111" s="913"/>
      <c r="BU111" s="913"/>
      <c r="BV111" s="913">
        <v>88646</v>
      </c>
      <c r="BW111" s="913"/>
      <c r="BX111" s="913"/>
      <c r="BY111" s="913"/>
      <c r="BZ111" s="913"/>
      <c r="CA111" s="913">
        <v>746720</v>
      </c>
      <c r="CB111" s="913"/>
      <c r="CC111" s="913"/>
      <c r="CD111" s="913"/>
      <c r="CE111" s="913"/>
      <c r="CF111" s="907">
        <v>23.3</v>
      </c>
      <c r="CG111" s="908"/>
      <c r="CH111" s="908"/>
      <c r="CI111" s="908"/>
      <c r="CJ111" s="908"/>
      <c r="CK111" s="935"/>
      <c r="CL111" s="936"/>
      <c r="CM111" s="909" t="s">
        <v>417</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121</v>
      </c>
      <c r="DH111" s="913"/>
      <c r="DI111" s="913"/>
      <c r="DJ111" s="913"/>
      <c r="DK111" s="913"/>
      <c r="DL111" s="913" t="s">
        <v>121</v>
      </c>
      <c r="DM111" s="913"/>
      <c r="DN111" s="913"/>
      <c r="DO111" s="913"/>
      <c r="DP111" s="913"/>
      <c r="DQ111" s="913" t="s">
        <v>121</v>
      </c>
      <c r="DR111" s="913"/>
      <c r="DS111" s="913"/>
      <c r="DT111" s="913"/>
      <c r="DU111" s="913"/>
      <c r="DV111" s="914" t="s">
        <v>121</v>
      </c>
      <c r="DW111" s="914"/>
      <c r="DX111" s="914"/>
      <c r="DY111" s="914"/>
      <c r="DZ111" s="915"/>
    </row>
    <row r="112" spans="1:131" s="212" customFormat="1" ht="26.25" customHeight="1" x14ac:dyDescent="0.15">
      <c r="A112" s="939" t="s">
        <v>418</v>
      </c>
      <c r="B112" s="940"/>
      <c r="C112" s="910" t="s">
        <v>419</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121</v>
      </c>
      <c r="AB112" s="946"/>
      <c r="AC112" s="946"/>
      <c r="AD112" s="946"/>
      <c r="AE112" s="947"/>
      <c r="AF112" s="948" t="s">
        <v>121</v>
      </c>
      <c r="AG112" s="946"/>
      <c r="AH112" s="946"/>
      <c r="AI112" s="946"/>
      <c r="AJ112" s="947"/>
      <c r="AK112" s="948" t="s">
        <v>121</v>
      </c>
      <c r="AL112" s="946"/>
      <c r="AM112" s="946"/>
      <c r="AN112" s="946"/>
      <c r="AO112" s="947"/>
      <c r="AP112" s="949" t="s">
        <v>121</v>
      </c>
      <c r="AQ112" s="950"/>
      <c r="AR112" s="950"/>
      <c r="AS112" s="950"/>
      <c r="AT112" s="951"/>
      <c r="AU112" s="895"/>
      <c r="AV112" s="896"/>
      <c r="AW112" s="896"/>
      <c r="AX112" s="896"/>
      <c r="AY112" s="896"/>
      <c r="AZ112" s="909" t="s">
        <v>420</v>
      </c>
      <c r="BA112" s="910"/>
      <c r="BB112" s="910"/>
      <c r="BC112" s="910"/>
      <c r="BD112" s="910"/>
      <c r="BE112" s="910"/>
      <c r="BF112" s="910"/>
      <c r="BG112" s="910"/>
      <c r="BH112" s="910"/>
      <c r="BI112" s="910"/>
      <c r="BJ112" s="910"/>
      <c r="BK112" s="910"/>
      <c r="BL112" s="910"/>
      <c r="BM112" s="910"/>
      <c r="BN112" s="910"/>
      <c r="BO112" s="910"/>
      <c r="BP112" s="911"/>
      <c r="BQ112" s="912">
        <v>82915</v>
      </c>
      <c r="BR112" s="913"/>
      <c r="BS112" s="913"/>
      <c r="BT112" s="913"/>
      <c r="BU112" s="913"/>
      <c r="BV112" s="913">
        <v>89498</v>
      </c>
      <c r="BW112" s="913"/>
      <c r="BX112" s="913"/>
      <c r="BY112" s="913"/>
      <c r="BZ112" s="913"/>
      <c r="CA112" s="913">
        <v>235705</v>
      </c>
      <c r="CB112" s="913"/>
      <c r="CC112" s="913"/>
      <c r="CD112" s="913"/>
      <c r="CE112" s="913"/>
      <c r="CF112" s="907">
        <v>7.3</v>
      </c>
      <c r="CG112" s="908"/>
      <c r="CH112" s="908"/>
      <c r="CI112" s="908"/>
      <c r="CJ112" s="908"/>
      <c r="CK112" s="935"/>
      <c r="CL112" s="936"/>
      <c r="CM112" s="909" t="s">
        <v>421</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121</v>
      </c>
      <c r="DH112" s="913"/>
      <c r="DI112" s="913"/>
      <c r="DJ112" s="913"/>
      <c r="DK112" s="913"/>
      <c r="DL112" s="913" t="s">
        <v>121</v>
      </c>
      <c r="DM112" s="913"/>
      <c r="DN112" s="913"/>
      <c r="DO112" s="913"/>
      <c r="DP112" s="913"/>
      <c r="DQ112" s="913" t="s">
        <v>121</v>
      </c>
      <c r="DR112" s="913"/>
      <c r="DS112" s="913"/>
      <c r="DT112" s="913"/>
      <c r="DU112" s="913"/>
      <c r="DV112" s="914" t="s">
        <v>121</v>
      </c>
      <c r="DW112" s="914"/>
      <c r="DX112" s="914"/>
      <c r="DY112" s="914"/>
      <c r="DZ112" s="915"/>
    </row>
    <row r="113" spans="1:130" s="212" customFormat="1" ht="26.25" customHeight="1" x14ac:dyDescent="0.15">
      <c r="A113" s="941"/>
      <c r="B113" s="942"/>
      <c r="C113" s="910" t="s">
        <v>422</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19848</v>
      </c>
      <c r="AB113" s="925"/>
      <c r="AC113" s="925"/>
      <c r="AD113" s="925"/>
      <c r="AE113" s="926"/>
      <c r="AF113" s="927">
        <v>29134</v>
      </c>
      <c r="AG113" s="925"/>
      <c r="AH113" s="925"/>
      <c r="AI113" s="925"/>
      <c r="AJ113" s="926"/>
      <c r="AK113" s="927">
        <v>19455</v>
      </c>
      <c r="AL113" s="925"/>
      <c r="AM113" s="925"/>
      <c r="AN113" s="925"/>
      <c r="AO113" s="926"/>
      <c r="AP113" s="928">
        <v>0.6</v>
      </c>
      <c r="AQ113" s="929"/>
      <c r="AR113" s="929"/>
      <c r="AS113" s="929"/>
      <c r="AT113" s="930"/>
      <c r="AU113" s="895"/>
      <c r="AV113" s="896"/>
      <c r="AW113" s="896"/>
      <c r="AX113" s="896"/>
      <c r="AY113" s="896"/>
      <c r="AZ113" s="909" t="s">
        <v>423</v>
      </c>
      <c r="BA113" s="910"/>
      <c r="BB113" s="910"/>
      <c r="BC113" s="910"/>
      <c r="BD113" s="910"/>
      <c r="BE113" s="910"/>
      <c r="BF113" s="910"/>
      <c r="BG113" s="910"/>
      <c r="BH113" s="910"/>
      <c r="BI113" s="910"/>
      <c r="BJ113" s="910"/>
      <c r="BK113" s="910"/>
      <c r="BL113" s="910"/>
      <c r="BM113" s="910"/>
      <c r="BN113" s="910"/>
      <c r="BO113" s="910"/>
      <c r="BP113" s="911"/>
      <c r="BQ113" s="912">
        <v>369831</v>
      </c>
      <c r="BR113" s="913"/>
      <c r="BS113" s="913"/>
      <c r="BT113" s="913"/>
      <c r="BU113" s="913"/>
      <c r="BV113" s="913">
        <v>379421</v>
      </c>
      <c r="BW113" s="913"/>
      <c r="BX113" s="913"/>
      <c r="BY113" s="913"/>
      <c r="BZ113" s="913"/>
      <c r="CA113" s="913">
        <v>416532</v>
      </c>
      <c r="CB113" s="913"/>
      <c r="CC113" s="913"/>
      <c r="CD113" s="913"/>
      <c r="CE113" s="913"/>
      <c r="CF113" s="907">
        <v>13</v>
      </c>
      <c r="CG113" s="908"/>
      <c r="CH113" s="908"/>
      <c r="CI113" s="908"/>
      <c r="CJ113" s="908"/>
      <c r="CK113" s="935"/>
      <c r="CL113" s="936"/>
      <c r="CM113" s="909" t="s">
        <v>424</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121</v>
      </c>
      <c r="DH113" s="946"/>
      <c r="DI113" s="946"/>
      <c r="DJ113" s="946"/>
      <c r="DK113" s="947"/>
      <c r="DL113" s="948" t="s">
        <v>121</v>
      </c>
      <c r="DM113" s="946"/>
      <c r="DN113" s="946"/>
      <c r="DO113" s="946"/>
      <c r="DP113" s="947"/>
      <c r="DQ113" s="948" t="s">
        <v>121</v>
      </c>
      <c r="DR113" s="946"/>
      <c r="DS113" s="946"/>
      <c r="DT113" s="946"/>
      <c r="DU113" s="947"/>
      <c r="DV113" s="949" t="s">
        <v>121</v>
      </c>
      <c r="DW113" s="950"/>
      <c r="DX113" s="950"/>
      <c r="DY113" s="950"/>
      <c r="DZ113" s="951"/>
    </row>
    <row r="114" spans="1:130" s="212" customFormat="1" ht="26.25" customHeight="1" x14ac:dyDescent="0.15">
      <c r="A114" s="941"/>
      <c r="B114" s="942"/>
      <c r="C114" s="910" t="s">
        <v>425</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42820</v>
      </c>
      <c r="AB114" s="946"/>
      <c r="AC114" s="946"/>
      <c r="AD114" s="946"/>
      <c r="AE114" s="947"/>
      <c r="AF114" s="948">
        <v>56187</v>
      </c>
      <c r="AG114" s="946"/>
      <c r="AH114" s="946"/>
      <c r="AI114" s="946"/>
      <c r="AJ114" s="947"/>
      <c r="AK114" s="948">
        <v>50997</v>
      </c>
      <c r="AL114" s="946"/>
      <c r="AM114" s="946"/>
      <c r="AN114" s="946"/>
      <c r="AO114" s="947"/>
      <c r="AP114" s="949">
        <v>1.6</v>
      </c>
      <c r="AQ114" s="950"/>
      <c r="AR114" s="950"/>
      <c r="AS114" s="950"/>
      <c r="AT114" s="951"/>
      <c r="AU114" s="895"/>
      <c r="AV114" s="896"/>
      <c r="AW114" s="896"/>
      <c r="AX114" s="896"/>
      <c r="AY114" s="896"/>
      <c r="AZ114" s="909" t="s">
        <v>426</v>
      </c>
      <c r="BA114" s="910"/>
      <c r="BB114" s="910"/>
      <c r="BC114" s="910"/>
      <c r="BD114" s="910"/>
      <c r="BE114" s="910"/>
      <c r="BF114" s="910"/>
      <c r="BG114" s="910"/>
      <c r="BH114" s="910"/>
      <c r="BI114" s="910"/>
      <c r="BJ114" s="910"/>
      <c r="BK114" s="910"/>
      <c r="BL114" s="910"/>
      <c r="BM114" s="910"/>
      <c r="BN114" s="910"/>
      <c r="BO114" s="910"/>
      <c r="BP114" s="911"/>
      <c r="BQ114" s="912">
        <v>1139330</v>
      </c>
      <c r="BR114" s="913"/>
      <c r="BS114" s="913"/>
      <c r="BT114" s="913"/>
      <c r="BU114" s="913"/>
      <c r="BV114" s="913">
        <v>1104127</v>
      </c>
      <c r="BW114" s="913"/>
      <c r="BX114" s="913"/>
      <c r="BY114" s="913"/>
      <c r="BZ114" s="913"/>
      <c r="CA114" s="913">
        <v>1072288</v>
      </c>
      <c r="CB114" s="913"/>
      <c r="CC114" s="913"/>
      <c r="CD114" s="913"/>
      <c r="CE114" s="913"/>
      <c r="CF114" s="907">
        <v>33.4</v>
      </c>
      <c r="CG114" s="908"/>
      <c r="CH114" s="908"/>
      <c r="CI114" s="908"/>
      <c r="CJ114" s="908"/>
      <c r="CK114" s="935"/>
      <c r="CL114" s="936"/>
      <c r="CM114" s="909" t="s">
        <v>427</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121</v>
      </c>
      <c r="DH114" s="946"/>
      <c r="DI114" s="946"/>
      <c r="DJ114" s="946"/>
      <c r="DK114" s="947"/>
      <c r="DL114" s="948" t="s">
        <v>121</v>
      </c>
      <c r="DM114" s="946"/>
      <c r="DN114" s="946"/>
      <c r="DO114" s="946"/>
      <c r="DP114" s="947"/>
      <c r="DQ114" s="948" t="s">
        <v>121</v>
      </c>
      <c r="DR114" s="946"/>
      <c r="DS114" s="946"/>
      <c r="DT114" s="946"/>
      <c r="DU114" s="947"/>
      <c r="DV114" s="949" t="s">
        <v>121</v>
      </c>
      <c r="DW114" s="950"/>
      <c r="DX114" s="950"/>
      <c r="DY114" s="950"/>
      <c r="DZ114" s="951"/>
    </row>
    <row r="115" spans="1:130" s="212" customFormat="1" ht="26.25" customHeight="1" x14ac:dyDescent="0.15">
      <c r="A115" s="941"/>
      <c r="B115" s="942"/>
      <c r="C115" s="910" t="s">
        <v>428</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13226</v>
      </c>
      <c r="AB115" s="925"/>
      <c r="AC115" s="925"/>
      <c r="AD115" s="925"/>
      <c r="AE115" s="926"/>
      <c r="AF115" s="927">
        <v>13227</v>
      </c>
      <c r="AG115" s="925"/>
      <c r="AH115" s="925"/>
      <c r="AI115" s="925"/>
      <c r="AJ115" s="926"/>
      <c r="AK115" s="927">
        <v>13226</v>
      </c>
      <c r="AL115" s="925"/>
      <c r="AM115" s="925"/>
      <c r="AN115" s="925"/>
      <c r="AO115" s="926"/>
      <c r="AP115" s="928">
        <v>0.4</v>
      </c>
      <c r="AQ115" s="929"/>
      <c r="AR115" s="929"/>
      <c r="AS115" s="929"/>
      <c r="AT115" s="930"/>
      <c r="AU115" s="895"/>
      <c r="AV115" s="896"/>
      <c r="AW115" s="896"/>
      <c r="AX115" s="896"/>
      <c r="AY115" s="896"/>
      <c r="AZ115" s="909" t="s">
        <v>429</v>
      </c>
      <c r="BA115" s="910"/>
      <c r="BB115" s="910"/>
      <c r="BC115" s="910"/>
      <c r="BD115" s="910"/>
      <c r="BE115" s="910"/>
      <c r="BF115" s="910"/>
      <c r="BG115" s="910"/>
      <c r="BH115" s="910"/>
      <c r="BI115" s="910"/>
      <c r="BJ115" s="910"/>
      <c r="BK115" s="910"/>
      <c r="BL115" s="910"/>
      <c r="BM115" s="910"/>
      <c r="BN115" s="910"/>
      <c r="BO115" s="910"/>
      <c r="BP115" s="911"/>
      <c r="BQ115" s="912" t="s">
        <v>121</v>
      </c>
      <c r="BR115" s="913"/>
      <c r="BS115" s="913"/>
      <c r="BT115" s="913"/>
      <c r="BU115" s="913"/>
      <c r="BV115" s="913" t="s">
        <v>121</v>
      </c>
      <c r="BW115" s="913"/>
      <c r="BX115" s="913"/>
      <c r="BY115" s="913"/>
      <c r="BZ115" s="913"/>
      <c r="CA115" s="913" t="s">
        <v>121</v>
      </c>
      <c r="CB115" s="913"/>
      <c r="CC115" s="913"/>
      <c r="CD115" s="913"/>
      <c r="CE115" s="913"/>
      <c r="CF115" s="907" t="s">
        <v>121</v>
      </c>
      <c r="CG115" s="908"/>
      <c r="CH115" s="908"/>
      <c r="CI115" s="908"/>
      <c r="CJ115" s="908"/>
      <c r="CK115" s="935"/>
      <c r="CL115" s="936"/>
      <c r="CM115" s="909" t="s">
        <v>430</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121</v>
      </c>
      <c r="DH115" s="946"/>
      <c r="DI115" s="946"/>
      <c r="DJ115" s="946"/>
      <c r="DK115" s="947"/>
      <c r="DL115" s="948" t="s">
        <v>121</v>
      </c>
      <c r="DM115" s="946"/>
      <c r="DN115" s="946"/>
      <c r="DO115" s="946"/>
      <c r="DP115" s="947"/>
      <c r="DQ115" s="948" t="s">
        <v>121</v>
      </c>
      <c r="DR115" s="946"/>
      <c r="DS115" s="946"/>
      <c r="DT115" s="946"/>
      <c r="DU115" s="947"/>
      <c r="DV115" s="949" t="s">
        <v>121</v>
      </c>
      <c r="DW115" s="950"/>
      <c r="DX115" s="950"/>
      <c r="DY115" s="950"/>
      <c r="DZ115" s="951"/>
    </row>
    <row r="116" spans="1:130" s="212" customFormat="1" ht="26.25" customHeight="1" x14ac:dyDescent="0.15">
      <c r="A116" s="943"/>
      <c r="B116" s="944"/>
      <c r="C116" s="952" t="s">
        <v>431</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121</v>
      </c>
      <c r="AB116" s="946"/>
      <c r="AC116" s="946"/>
      <c r="AD116" s="946"/>
      <c r="AE116" s="947"/>
      <c r="AF116" s="948" t="s">
        <v>121</v>
      </c>
      <c r="AG116" s="946"/>
      <c r="AH116" s="946"/>
      <c r="AI116" s="946"/>
      <c r="AJ116" s="947"/>
      <c r="AK116" s="948" t="s">
        <v>121</v>
      </c>
      <c r="AL116" s="946"/>
      <c r="AM116" s="946"/>
      <c r="AN116" s="946"/>
      <c r="AO116" s="947"/>
      <c r="AP116" s="949" t="s">
        <v>121</v>
      </c>
      <c r="AQ116" s="950"/>
      <c r="AR116" s="950"/>
      <c r="AS116" s="950"/>
      <c r="AT116" s="951"/>
      <c r="AU116" s="895"/>
      <c r="AV116" s="896"/>
      <c r="AW116" s="896"/>
      <c r="AX116" s="896"/>
      <c r="AY116" s="896"/>
      <c r="AZ116" s="954" t="s">
        <v>432</v>
      </c>
      <c r="BA116" s="955"/>
      <c r="BB116" s="955"/>
      <c r="BC116" s="955"/>
      <c r="BD116" s="955"/>
      <c r="BE116" s="955"/>
      <c r="BF116" s="955"/>
      <c r="BG116" s="955"/>
      <c r="BH116" s="955"/>
      <c r="BI116" s="955"/>
      <c r="BJ116" s="955"/>
      <c r="BK116" s="955"/>
      <c r="BL116" s="955"/>
      <c r="BM116" s="955"/>
      <c r="BN116" s="955"/>
      <c r="BO116" s="955"/>
      <c r="BP116" s="956"/>
      <c r="BQ116" s="912" t="s">
        <v>121</v>
      </c>
      <c r="BR116" s="913"/>
      <c r="BS116" s="913"/>
      <c r="BT116" s="913"/>
      <c r="BU116" s="913"/>
      <c r="BV116" s="913" t="s">
        <v>121</v>
      </c>
      <c r="BW116" s="913"/>
      <c r="BX116" s="913"/>
      <c r="BY116" s="913"/>
      <c r="BZ116" s="913"/>
      <c r="CA116" s="913" t="s">
        <v>121</v>
      </c>
      <c r="CB116" s="913"/>
      <c r="CC116" s="913"/>
      <c r="CD116" s="913"/>
      <c r="CE116" s="913"/>
      <c r="CF116" s="907" t="s">
        <v>121</v>
      </c>
      <c r="CG116" s="908"/>
      <c r="CH116" s="908"/>
      <c r="CI116" s="908"/>
      <c r="CJ116" s="908"/>
      <c r="CK116" s="935"/>
      <c r="CL116" s="936"/>
      <c r="CM116" s="909" t="s">
        <v>433</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121</v>
      </c>
      <c r="DH116" s="946"/>
      <c r="DI116" s="946"/>
      <c r="DJ116" s="946"/>
      <c r="DK116" s="947"/>
      <c r="DL116" s="948" t="s">
        <v>121</v>
      </c>
      <c r="DM116" s="946"/>
      <c r="DN116" s="946"/>
      <c r="DO116" s="946"/>
      <c r="DP116" s="947"/>
      <c r="DQ116" s="948" t="s">
        <v>121</v>
      </c>
      <c r="DR116" s="946"/>
      <c r="DS116" s="946"/>
      <c r="DT116" s="946"/>
      <c r="DU116" s="947"/>
      <c r="DV116" s="949" t="s">
        <v>121</v>
      </c>
      <c r="DW116" s="950"/>
      <c r="DX116" s="950"/>
      <c r="DY116" s="950"/>
      <c r="DZ116" s="951"/>
    </row>
    <row r="117" spans="1:130" s="212" customFormat="1" ht="26.25" customHeight="1" x14ac:dyDescent="0.15">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434</v>
      </c>
      <c r="Z117" s="881"/>
      <c r="AA117" s="965">
        <v>400776</v>
      </c>
      <c r="AB117" s="966"/>
      <c r="AC117" s="966"/>
      <c r="AD117" s="966"/>
      <c r="AE117" s="967"/>
      <c r="AF117" s="968">
        <v>423726</v>
      </c>
      <c r="AG117" s="966"/>
      <c r="AH117" s="966"/>
      <c r="AI117" s="966"/>
      <c r="AJ117" s="967"/>
      <c r="AK117" s="968">
        <v>391515</v>
      </c>
      <c r="AL117" s="966"/>
      <c r="AM117" s="966"/>
      <c r="AN117" s="966"/>
      <c r="AO117" s="967"/>
      <c r="AP117" s="969"/>
      <c r="AQ117" s="970"/>
      <c r="AR117" s="970"/>
      <c r="AS117" s="970"/>
      <c r="AT117" s="971"/>
      <c r="AU117" s="895"/>
      <c r="AV117" s="896"/>
      <c r="AW117" s="896"/>
      <c r="AX117" s="896"/>
      <c r="AY117" s="896"/>
      <c r="AZ117" s="961" t="s">
        <v>435</v>
      </c>
      <c r="BA117" s="962"/>
      <c r="BB117" s="962"/>
      <c r="BC117" s="962"/>
      <c r="BD117" s="962"/>
      <c r="BE117" s="962"/>
      <c r="BF117" s="962"/>
      <c r="BG117" s="962"/>
      <c r="BH117" s="962"/>
      <c r="BI117" s="962"/>
      <c r="BJ117" s="962"/>
      <c r="BK117" s="962"/>
      <c r="BL117" s="962"/>
      <c r="BM117" s="962"/>
      <c r="BN117" s="962"/>
      <c r="BO117" s="962"/>
      <c r="BP117" s="963"/>
      <c r="BQ117" s="912" t="s">
        <v>121</v>
      </c>
      <c r="BR117" s="913"/>
      <c r="BS117" s="913"/>
      <c r="BT117" s="913"/>
      <c r="BU117" s="913"/>
      <c r="BV117" s="913" t="s">
        <v>121</v>
      </c>
      <c r="BW117" s="913"/>
      <c r="BX117" s="913"/>
      <c r="BY117" s="913"/>
      <c r="BZ117" s="913"/>
      <c r="CA117" s="913" t="s">
        <v>121</v>
      </c>
      <c r="CB117" s="913"/>
      <c r="CC117" s="913"/>
      <c r="CD117" s="913"/>
      <c r="CE117" s="913"/>
      <c r="CF117" s="907" t="s">
        <v>121</v>
      </c>
      <c r="CG117" s="908"/>
      <c r="CH117" s="908"/>
      <c r="CI117" s="908"/>
      <c r="CJ117" s="908"/>
      <c r="CK117" s="935"/>
      <c r="CL117" s="936"/>
      <c r="CM117" s="909" t="s">
        <v>436</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121</v>
      </c>
      <c r="DH117" s="946"/>
      <c r="DI117" s="946"/>
      <c r="DJ117" s="946"/>
      <c r="DK117" s="947"/>
      <c r="DL117" s="948" t="s">
        <v>121</v>
      </c>
      <c r="DM117" s="946"/>
      <c r="DN117" s="946"/>
      <c r="DO117" s="946"/>
      <c r="DP117" s="947"/>
      <c r="DQ117" s="948" t="s">
        <v>121</v>
      </c>
      <c r="DR117" s="946"/>
      <c r="DS117" s="946"/>
      <c r="DT117" s="946"/>
      <c r="DU117" s="947"/>
      <c r="DV117" s="949" t="s">
        <v>121</v>
      </c>
      <c r="DW117" s="950"/>
      <c r="DX117" s="950"/>
      <c r="DY117" s="950"/>
      <c r="DZ117" s="951"/>
    </row>
    <row r="118" spans="1:130" s="212" customFormat="1" ht="26.25" customHeight="1" x14ac:dyDescent="0.15">
      <c r="A118" s="899" t="s">
        <v>410</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407</v>
      </c>
      <c r="AB118" s="880"/>
      <c r="AC118" s="880"/>
      <c r="AD118" s="880"/>
      <c r="AE118" s="881"/>
      <c r="AF118" s="879" t="s">
        <v>408</v>
      </c>
      <c r="AG118" s="880"/>
      <c r="AH118" s="880"/>
      <c r="AI118" s="880"/>
      <c r="AJ118" s="881"/>
      <c r="AK118" s="879" t="s">
        <v>294</v>
      </c>
      <c r="AL118" s="880"/>
      <c r="AM118" s="880"/>
      <c r="AN118" s="880"/>
      <c r="AO118" s="881"/>
      <c r="AP118" s="957" t="s">
        <v>409</v>
      </c>
      <c r="AQ118" s="958"/>
      <c r="AR118" s="958"/>
      <c r="AS118" s="958"/>
      <c r="AT118" s="959"/>
      <c r="AU118" s="895"/>
      <c r="AV118" s="896"/>
      <c r="AW118" s="896"/>
      <c r="AX118" s="896"/>
      <c r="AY118" s="896"/>
      <c r="AZ118" s="960" t="s">
        <v>437</v>
      </c>
      <c r="BA118" s="952"/>
      <c r="BB118" s="952"/>
      <c r="BC118" s="952"/>
      <c r="BD118" s="952"/>
      <c r="BE118" s="952"/>
      <c r="BF118" s="952"/>
      <c r="BG118" s="952"/>
      <c r="BH118" s="952"/>
      <c r="BI118" s="952"/>
      <c r="BJ118" s="952"/>
      <c r="BK118" s="952"/>
      <c r="BL118" s="952"/>
      <c r="BM118" s="952"/>
      <c r="BN118" s="952"/>
      <c r="BO118" s="952"/>
      <c r="BP118" s="953"/>
      <c r="BQ118" s="986" t="s">
        <v>121</v>
      </c>
      <c r="BR118" s="987"/>
      <c r="BS118" s="987"/>
      <c r="BT118" s="987"/>
      <c r="BU118" s="987"/>
      <c r="BV118" s="987" t="s">
        <v>121</v>
      </c>
      <c r="BW118" s="987"/>
      <c r="BX118" s="987"/>
      <c r="BY118" s="987"/>
      <c r="BZ118" s="987"/>
      <c r="CA118" s="987" t="s">
        <v>121</v>
      </c>
      <c r="CB118" s="987"/>
      <c r="CC118" s="987"/>
      <c r="CD118" s="987"/>
      <c r="CE118" s="987"/>
      <c r="CF118" s="907" t="s">
        <v>121</v>
      </c>
      <c r="CG118" s="908"/>
      <c r="CH118" s="908"/>
      <c r="CI118" s="908"/>
      <c r="CJ118" s="908"/>
      <c r="CK118" s="935"/>
      <c r="CL118" s="936"/>
      <c r="CM118" s="909" t="s">
        <v>438</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121</v>
      </c>
      <c r="DH118" s="946"/>
      <c r="DI118" s="946"/>
      <c r="DJ118" s="946"/>
      <c r="DK118" s="947"/>
      <c r="DL118" s="948" t="s">
        <v>121</v>
      </c>
      <c r="DM118" s="946"/>
      <c r="DN118" s="946"/>
      <c r="DO118" s="946"/>
      <c r="DP118" s="947"/>
      <c r="DQ118" s="948" t="s">
        <v>121</v>
      </c>
      <c r="DR118" s="946"/>
      <c r="DS118" s="946"/>
      <c r="DT118" s="946"/>
      <c r="DU118" s="947"/>
      <c r="DV118" s="949" t="s">
        <v>121</v>
      </c>
      <c r="DW118" s="950"/>
      <c r="DX118" s="950"/>
      <c r="DY118" s="950"/>
      <c r="DZ118" s="951"/>
    </row>
    <row r="119" spans="1:130" s="212" customFormat="1" ht="26.25" customHeight="1" x14ac:dyDescent="0.15">
      <c r="A119" s="1043" t="s">
        <v>413</v>
      </c>
      <c r="B119" s="934"/>
      <c r="C119" s="916" t="s">
        <v>414</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121</v>
      </c>
      <c r="AB119" s="887"/>
      <c r="AC119" s="887"/>
      <c r="AD119" s="887"/>
      <c r="AE119" s="888"/>
      <c r="AF119" s="889" t="s">
        <v>121</v>
      </c>
      <c r="AG119" s="887"/>
      <c r="AH119" s="887"/>
      <c r="AI119" s="887"/>
      <c r="AJ119" s="888"/>
      <c r="AK119" s="889" t="s">
        <v>121</v>
      </c>
      <c r="AL119" s="887"/>
      <c r="AM119" s="887"/>
      <c r="AN119" s="887"/>
      <c r="AO119" s="888"/>
      <c r="AP119" s="890" t="s">
        <v>121</v>
      </c>
      <c r="AQ119" s="891"/>
      <c r="AR119" s="891"/>
      <c r="AS119" s="891"/>
      <c r="AT119" s="892"/>
      <c r="AU119" s="897"/>
      <c r="AV119" s="898"/>
      <c r="AW119" s="898"/>
      <c r="AX119" s="898"/>
      <c r="AY119" s="898"/>
      <c r="AZ119" s="233" t="s">
        <v>177</v>
      </c>
      <c r="BA119" s="233"/>
      <c r="BB119" s="233"/>
      <c r="BC119" s="233"/>
      <c r="BD119" s="233"/>
      <c r="BE119" s="233"/>
      <c r="BF119" s="233"/>
      <c r="BG119" s="233"/>
      <c r="BH119" s="233"/>
      <c r="BI119" s="233"/>
      <c r="BJ119" s="233"/>
      <c r="BK119" s="233"/>
      <c r="BL119" s="233"/>
      <c r="BM119" s="233"/>
      <c r="BN119" s="233"/>
      <c r="BO119" s="964" t="s">
        <v>439</v>
      </c>
      <c r="BP119" s="992"/>
      <c r="BQ119" s="986">
        <v>5079893</v>
      </c>
      <c r="BR119" s="987"/>
      <c r="BS119" s="987"/>
      <c r="BT119" s="987"/>
      <c r="BU119" s="987"/>
      <c r="BV119" s="987">
        <v>4867278</v>
      </c>
      <c r="BW119" s="987"/>
      <c r="BX119" s="987"/>
      <c r="BY119" s="987"/>
      <c r="BZ119" s="987"/>
      <c r="CA119" s="987">
        <v>5610144</v>
      </c>
      <c r="CB119" s="987"/>
      <c r="CC119" s="987"/>
      <c r="CD119" s="987"/>
      <c r="CE119" s="987"/>
      <c r="CF119" s="988"/>
      <c r="CG119" s="989"/>
      <c r="CH119" s="989"/>
      <c r="CI119" s="989"/>
      <c r="CJ119" s="990"/>
      <c r="CK119" s="937"/>
      <c r="CL119" s="938"/>
      <c r="CM119" s="960" t="s">
        <v>440</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101871</v>
      </c>
      <c r="DH119" s="973"/>
      <c r="DI119" s="973"/>
      <c r="DJ119" s="973"/>
      <c r="DK119" s="974"/>
      <c r="DL119" s="972">
        <v>88646</v>
      </c>
      <c r="DM119" s="973"/>
      <c r="DN119" s="973"/>
      <c r="DO119" s="973"/>
      <c r="DP119" s="974"/>
      <c r="DQ119" s="972">
        <v>746720</v>
      </c>
      <c r="DR119" s="973"/>
      <c r="DS119" s="973"/>
      <c r="DT119" s="973"/>
      <c r="DU119" s="974"/>
      <c r="DV119" s="975">
        <v>23.3</v>
      </c>
      <c r="DW119" s="976"/>
      <c r="DX119" s="976"/>
      <c r="DY119" s="976"/>
      <c r="DZ119" s="977"/>
    </row>
    <row r="120" spans="1:130" s="212" customFormat="1" ht="26.25" customHeight="1" x14ac:dyDescent="0.15">
      <c r="A120" s="1044"/>
      <c r="B120" s="936"/>
      <c r="C120" s="909" t="s">
        <v>417</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121</v>
      </c>
      <c r="AB120" s="946"/>
      <c r="AC120" s="946"/>
      <c r="AD120" s="946"/>
      <c r="AE120" s="947"/>
      <c r="AF120" s="948" t="s">
        <v>121</v>
      </c>
      <c r="AG120" s="946"/>
      <c r="AH120" s="946"/>
      <c r="AI120" s="946"/>
      <c r="AJ120" s="947"/>
      <c r="AK120" s="948" t="s">
        <v>121</v>
      </c>
      <c r="AL120" s="946"/>
      <c r="AM120" s="946"/>
      <c r="AN120" s="946"/>
      <c r="AO120" s="947"/>
      <c r="AP120" s="949" t="s">
        <v>121</v>
      </c>
      <c r="AQ120" s="950"/>
      <c r="AR120" s="950"/>
      <c r="AS120" s="950"/>
      <c r="AT120" s="951"/>
      <c r="AU120" s="978" t="s">
        <v>441</v>
      </c>
      <c r="AV120" s="979"/>
      <c r="AW120" s="979"/>
      <c r="AX120" s="979"/>
      <c r="AY120" s="980"/>
      <c r="AZ120" s="916" t="s">
        <v>442</v>
      </c>
      <c r="BA120" s="884"/>
      <c r="BB120" s="884"/>
      <c r="BC120" s="884"/>
      <c r="BD120" s="884"/>
      <c r="BE120" s="884"/>
      <c r="BF120" s="884"/>
      <c r="BG120" s="884"/>
      <c r="BH120" s="884"/>
      <c r="BI120" s="884"/>
      <c r="BJ120" s="884"/>
      <c r="BK120" s="884"/>
      <c r="BL120" s="884"/>
      <c r="BM120" s="884"/>
      <c r="BN120" s="884"/>
      <c r="BO120" s="884"/>
      <c r="BP120" s="885"/>
      <c r="BQ120" s="917">
        <v>3109854</v>
      </c>
      <c r="BR120" s="918"/>
      <c r="BS120" s="918"/>
      <c r="BT120" s="918"/>
      <c r="BU120" s="918"/>
      <c r="BV120" s="918">
        <v>3365295</v>
      </c>
      <c r="BW120" s="918"/>
      <c r="BX120" s="918"/>
      <c r="BY120" s="918"/>
      <c r="BZ120" s="918"/>
      <c r="CA120" s="918">
        <v>3642815</v>
      </c>
      <c r="CB120" s="918"/>
      <c r="CC120" s="918"/>
      <c r="CD120" s="918"/>
      <c r="CE120" s="918"/>
      <c r="CF120" s="931">
        <v>113.5</v>
      </c>
      <c r="CG120" s="932"/>
      <c r="CH120" s="932"/>
      <c r="CI120" s="932"/>
      <c r="CJ120" s="932"/>
      <c r="CK120" s="993" t="s">
        <v>443</v>
      </c>
      <c r="CL120" s="994"/>
      <c r="CM120" s="994"/>
      <c r="CN120" s="994"/>
      <c r="CO120" s="995"/>
      <c r="CP120" s="1001" t="s">
        <v>391</v>
      </c>
      <c r="CQ120" s="1002"/>
      <c r="CR120" s="1002"/>
      <c r="CS120" s="1002"/>
      <c r="CT120" s="1002"/>
      <c r="CU120" s="1002"/>
      <c r="CV120" s="1002"/>
      <c r="CW120" s="1002"/>
      <c r="CX120" s="1002"/>
      <c r="CY120" s="1002"/>
      <c r="CZ120" s="1002"/>
      <c r="DA120" s="1002"/>
      <c r="DB120" s="1002"/>
      <c r="DC120" s="1002"/>
      <c r="DD120" s="1002"/>
      <c r="DE120" s="1002"/>
      <c r="DF120" s="1003"/>
      <c r="DG120" s="917" t="s">
        <v>121</v>
      </c>
      <c r="DH120" s="918"/>
      <c r="DI120" s="918"/>
      <c r="DJ120" s="918"/>
      <c r="DK120" s="918"/>
      <c r="DL120" s="918">
        <v>89498</v>
      </c>
      <c r="DM120" s="918"/>
      <c r="DN120" s="918"/>
      <c r="DO120" s="918"/>
      <c r="DP120" s="918"/>
      <c r="DQ120" s="918">
        <v>235705</v>
      </c>
      <c r="DR120" s="918"/>
      <c r="DS120" s="918"/>
      <c r="DT120" s="918"/>
      <c r="DU120" s="918"/>
      <c r="DV120" s="919">
        <v>7.3</v>
      </c>
      <c r="DW120" s="919"/>
      <c r="DX120" s="919"/>
      <c r="DY120" s="919"/>
      <c r="DZ120" s="920"/>
    </row>
    <row r="121" spans="1:130" s="212" customFormat="1" ht="26.25" customHeight="1" x14ac:dyDescent="0.15">
      <c r="A121" s="1044"/>
      <c r="B121" s="936"/>
      <c r="C121" s="961" t="s">
        <v>444</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121</v>
      </c>
      <c r="AB121" s="946"/>
      <c r="AC121" s="946"/>
      <c r="AD121" s="946"/>
      <c r="AE121" s="947"/>
      <c r="AF121" s="948" t="s">
        <v>121</v>
      </c>
      <c r="AG121" s="946"/>
      <c r="AH121" s="946"/>
      <c r="AI121" s="946"/>
      <c r="AJ121" s="947"/>
      <c r="AK121" s="948" t="s">
        <v>121</v>
      </c>
      <c r="AL121" s="946"/>
      <c r="AM121" s="946"/>
      <c r="AN121" s="946"/>
      <c r="AO121" s="947"/>
      <c r="AP121" s="949" t="s">
        <v>121</v>
      </c>
      <c r="AQ121" s="950"/>
      <c r="AR121" s="950"/>
      <c r="AS121" s="950"/>
      <c r="AT121" s="951"/>
      <c r="AU121" s="981"/>
      <c r="AV121" s="982"/>
      <c r="AW121" s="982"/>
      <c r="AX121" s="982"/>
      <c r="AY121" s="983"/>
      <c r="AZ121" s="909" t="s">
        <v>445</v>
      </c>
      <c r="BA121" s="910"/>
      <c r="BB121" s="910"/>
      <c r="BC121" s="910"/>
      <c r="BD121" s="910"/>
      <c r="BE121" s="910"/>
      <c r="BF121" s="910"/>
      <c r="BG121" s="910"/>
      <c r="BH121" s="910"/>
      <c r="BI121" s="910"/>
      <c r="BJ121" s="910"/>
      <c r="BK121" s="910"/>
      <c r="BL121" s="910"/>
      <c r="BM121" s="910"/>
      <c r="BN121" s="910"/>
      <c r="BO121" s="910"/>
      <c r="BP121" s="911"/>
      <c r="BQ121" s="912" t="s">
        <v>121</v>
      </c>
      <c r="BR121" s="913"/>
      <c r="BS121" s="913"/>
      <c r="BT121" s="913"/>
      <c r="BU121" s="913"/>
      <c r="BV121" s="913" t="s">
        <v>121</v>
      </c>
      <c r="BW121" s="913"/>
      <c r="BX121" s="913"/>
      <c r="BY121" s="913"/>
      <c r="BZ121" s="913"/>
      <c r="CA121" s="913" t="s">
        <v>121</v>
      </c>
      <c r="CB121" s="913"/>
      <c r="CC121" s="913"/>
      <c r="CD121" s="913"/>
      <c r="CE121" s="913"/>
      <c r="CF121" s="907" t="s">
        <v>121</v>
      </c>
      <c r="CG121" s="908"/>
      <c r="CH121" s="908"/>
      <c r="CI121" s="908"/>
      <c r="CJ121" s="908"/>
      <c r="CK121" s="996"/>
      <c r="CL121" s="997"/>
      <c r="CM121" s="997"/>
      <c r="CN121" s="997"/>
      <c r="CO121" s="998"/>
      <c r="CP121" s="1006" t="s">
        <v>389</v>
      </c>
      <c r="CQ121" s="1007"/>
      <c r="CR121" s="1007"/>
      <c r="CS121" s="1007"/>
      <c r="CT121" s="1007"/>
      <c r="CU121" s="1007"/>
      <c r="CV121" s="1007"/>
      <c r="CW121" s="1007"/>
      <c r="CX121" s="1007"/>
      <c r="CY121" s="1007"/>
      <c r="CZ121" s="1007"/>
      <c r="DA121" s="1007"/>
      <c r="DB121" s="1007"/>
      <c r="DC121" s="1007"/>
      <c r="DD121" s="1007"/>
      <c r="DE121" s="1007"/>
      <c r="DF121" s="1008"/>
      <c r="DG121" s="912" t="s">
        <v>121</v>
      </c>
      <c r="DH121" s="913"/>
      <c r="DI121" s="913"/>
      <c r="DJ121" s="913"/>
      <c r="DK121" s="913"/>
      <c r="DL121" s="913" t="s">
        <v>121</v>
      </c>
      <c r="DM121" s="913"/>
      <c r="DN121" s="913"/>
      <c r="DO121" s="913"/>
      <c r="DP121" s="913"/>
      <c r="DQ121" s="913" t="s">
        <v>121</v>
      </c>
      <c r="DR121" s="913"/>
      <c r="DS121" s="913"/>
      <c r="DT121" s="913"/>
      <c r="DU121" s="913"/>
      <c r="DV121" s="914" t="s">
        <v>121</v>
      </c>
      <c r="DW121" s="914"/>
      <c r="DX121" s="914"/>
      <c r="DY121" s="914"/>
      <c r="DZ121" s="915"/>
    </row>
    <row r="122" spans="1:130" s="212" customFormat="1" ht="26.25" customHeight="1" x14ac:dyDescent="0.15">
      <c r="A122" s="1044"/>
      <c r="B122" s="936"/>
      <c r="C122" s="909" t="s">
        <v>427</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121</v>
      </c>
      <c r="AB122" s="946"/>
      <c r="AC122" s="946"/>
      <c r="AD122" s="946"/>
      <c r="AE122" s="947"/>
      <c r="AF122" s="948" t="s">
        <v>121</v>
      </c>
      <c r="AG122" s="946"/>
      <c r="AH122" s="946"/>
      <c r="AI122" s="946"/>
      <c r="AJ122" s="947"/>
      <c r="AK122" s="948" t="s">
        <v>121</v>
      </c>
      <c r="AL122" s="946"/>
      <c r="AM122" s="946"/>
      <c r="AN122" s="946"/>
      <c r="AO122" s="947"/>
      <c r="AP122" s="949" t="s">
        <v>121</v>
      </c>
      <c r="AQ122" s="950"/>
      <c r="AR122" s="950"/>
      <c r="AS122" s="950"/>
      <c r="AT122" s="951"/>
      <c r="AU122" s="981"/>
      <c r="AV122" s="982"/>
      <c r="AW122" s="982"/>
      <c r="AX122" s="982"/>
      <c r="AY122" s="983"/>
      <c r="AZ122" s="960" t="s">
        <v>446</v>
      </c>
      <c r="BA122" s="952"/>
      <c r="BB122" s="952"/>
      <c r="BC122" s="952"/>
      <c r="BD122" s="952"/>
      <c r="BE122" s="952"/>
      <c r="BF122" s="952"/>
      <c r="BG122" s="952"/>
      <c r="BH122" s="952"/>
      <c r="BI122" s="952"/>
      <c r="BJ122" s="952"/>
      <c r="BK122" s="952"/>
      <c r="BL122" s="952"/>
      <c r="BM122" s="952"/>
      <c r="BN122" s="952"/>
      <c r="BO122" s="952"/>
      <c r="BP122" s="953"/>
      <c r="BQ122" s="986">
        <v>2937819</v>
      </c>
      <c r="BR122" s="987"/>
      <c r="BS122" s="987"/>
      <c r="BT122" s="987"/>
      <c r="BU122" s="987"/>
      <c r="BV122" s="987">
        <v>2834430</v>
      </c>
      <c r="BW122" s="987"/>
      <c r="BX122" s="987"/>
      <c r="BY122" s="987"/>
      <c r="BZ122" s="987"/>
      <c r="CA122" s="987">
        <v>2743804</v>
      </c>
      <c r="CB122" s="987"/>
      <c r="CC122" s="987"/>
      <c r="CD122" s="987"/>
      <c r="CE122" s="987"/>
      <c r="CF122" s="1004">
        <v>85.5</v>
      </c>
      <c r="CG122" s="1005"/>
      <c r="CH122" s="1005"/>
      <c r="CI122" s="1005"/>
      <c r="CJ122" s="1005"/>
      <c r="CK122" s="996"/>
      <c r="CL122" s="997"/>
      <c r="CM122" s="997"/>
      <c r="CN122" s="997"/>
      <c r="CO122" s="998"/>
      <c r="CP122" s="1006" t="s">
        <v>390</v>
      </c>
      <c r="CQ122" s="1007"/>
      <c r="CR122" s="1007"/>
      <c r="CS122" s="1007"/>
      <c r="CT122" s="1007"/>
      <c r="CU122" s="1007"/>
      <c r="CV122" s="1007"/>
      <c r="CW122" s="1007"/>
      <c r="CX122" s="1007"/>
      <c r="CY122" s="1007"/>
      <c r="CZ122" s="1007"/>
      <c r="DA122" s="1007"/>
      <c r="DB122" s="1007"/>
      <c r="DC122" s="1007"/>
      <c r="DD122" s="1007"/>
      <c r="DE122" s="1007"/>
      <c r="DF122" s="1008"/>
      <c r="DG122" s="912" t="s">
        <v>121</v>
      </c>
      <c r="DH122" s="913"/>
      <c r="DI122" s="913"/>
      <c r="DJ122" s="913"/>
      <c r="DK122" s="913"/>
      <c r="DL122" s="913" t="s">
        <v>121</v>
      </c>
      <c r="DM122" s="913"/>
      <c r="DN122" s="913"/>
      <c r="DO122" s="913"/>
      <c r="DP122" s="913"/>
      <c r="DQ122" s="913" t="s">
        <v>121</v>
      </c>
      <c r="DR122" s="913"/>
      <c r="DS122" s="913"/>
      <c r="DT122" s="913"/>
      <c r="DU122" s="913"/>
      <c r="DV122" s="914" t="s">
        <v>121</v>
      </c>
      <c r="DW122" s="914"/>
      <c r="DX122" s="914"/>
      <c r="DY122" s="914"/>
      <c r="DZ122" s="915"/>
    </row>
    <row r="123" spans="1:130" s="212" customFormat="1" ht="26.25" customHeight="1" x14ac:dyDescent="0.15">
      <c r="A123" s="1044"/>
      <c r="B123" s="936"/>
      <c r="C123" s="909" t="s">
        <v>433</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121</v>
      </c>
      <c r="AB123" s="946"/>
      <c r="AC123" s="946"/>
      <c r="AD123" s="946"/>
      <c r="AE123" s="947"/>
      <c r="AF123" s="948" t="s">
        <v>121</v>
      </c>
      <c r="AG123" s="946"/>
      <c r="AH123" s="946"/>
      <c r="AI123" s="946"/>
      <c r="AJ123" s="947"/>
      <c r="AK123" s="948" t="s">
        <v>121</v>
      </c>
      <c r="AL123" s="946"/>
      <c r="AM123" s="946"/>
      <c r="AN123" s="946"/>
      <c r="AO123" s="947"/>
      <c r="AP123" s="949" t="s">
        <v>121</v>
      </c>
      <c r="AQ123" s="950"/>
      <c r="AR123" s="950"/>
      <c r="AS123" s="950"/>
      <c r="AT123" s="951"/>
      <c r="AU123" s="984"/>
      <c r="AV123" s="985"/>
      <c r="AW123" s="985"/>
      <c r="AX123" s="985"/>
      <c r="AY123" s="985"/>
      <c r="AZ123" s="233" t="s">
        <v>177</v>
      </c>
      <c r="BA123" s="233"/>
      <c r="BB123" s="233"/>
      <c r="BC123" s="233"/>
      <c r="BD123" s="233"/>
      <c r="BE123" s="233"/>
      <c r="BF123" s="233"/>
      <c r="BG123" s="233"/>
      <c r="BH123" s="233"/>
      <c r="BI123" s="233"/>
      <c r="BJ123" s="233"/>
      <c r="BK123" s="233"/>
      <c r="BL123" s="233"/>
      <c r="BM123" s="233"/>
      <c r="BN123" s="233"/>
      <c r="BO123" s="964" t="s">
        <v>447</v>
      </c>
      <c r="BP123" s="992"/>
      <c r="BQ123" s="1050">
        <v>6047673</v>
      </c>
      <c r="BR123" s="1051"/>
      <c r="BS123" s="1051"/>
      <c r="BT123" s="1051"/>
      <c r="BU123" s="1051"/>
      <c r="BV123" s="1051">
        <v>6199725</v>
      </c>
      <c r="BW123" s="1051"/>
      <c r="BX123" s="1051"/>
      <c r="BY123" s="1051"/>
      <c r="BZ123" s="1051"/>
      <c r="CA123" s="1051">
        <v>6386619</v>
      </c>
      <c r="CB123" s="1051"/>
      <c r="CC123" s="1051"/>
      <c r="CD123" s="1051"/>
      <c r="CE123" s="1051"/>
      <c r="CF123" s="988"/>
      <c r="CG123" s="989"/>
      <c r="CH123" s="989"/>
      <c r="CI123" s="989"/>
      <c r="CJ123" s="990"/>
      <c r="CK123" s="996"/>
      <c r="CL123" s="997"/>
      <c r="CM123" s="997"/>
      <c r="CN123" s="997"/>
      <c r="CO123" s="998"/>
      <c r="CP123" s="1006" t="s">
        <v>388</v>
      </c>
      <c r="CQ123" s="1007"/>
      <c r="CR123" s="1007"/>
      <c r="CS123" s="1007"/>
      <c r="CT123" s="1007"/>
      <c r="CU123" s="1007"/>
      <c r="CV123" s="1007"/>
      <c r="CW123" s="1007"/>
      <c r="CX123" s="1007"/>
      <c r="CY123" s="1007"/>
      <c r="CZ123" s="1007"/>
      <c r="DA123" s="1007"/>
      <c r="DB123" s="1007"/>
      <c r="DC123" s="1007"/>
      <c r="DD123" s="1007"/>
      <c r="DE123" s="1007"/>
      <c r="DF123" s="1008"/>
      <c r="DG123" s="945" t="s">
        <v>121</v>
      </c>
      <c r="DH123" s="946"/>
      <c r="DI123" s="946"/>
      <c r="DJ123" s="946"/>
      <c r="DK123" s="947"/>
      <c r="DL123" s="948" t="s">
        <v>121</v>
      </c>
      <c r="DM123" s="946"/>
      <c r="DN123" s="946"/>
      <c r="DO123" s="946"/>
      <c r="DP123" s="947"/>
      <c r="DQ123" s="948" t="s">
        <v>121</v>
      </c>
      <c r="DR123" s="946"/>
      <c r="DS123" s="946"/>
      <c r="DT123" s="946"/>
      <c r="DU123" s="947"/>
      <c r="DV123" s="949" t="s">
        <v>121</v>
      </c>
      <c r="DW123" s="950"/>
      <c r="DX123" s="950"/>
      <c r="DY123" s="950"/>
      <c r="DZ123" s="951"/>
    </row>
    <row r="124" spans="1:130" s="212" customFormat="1" ht="26.25" customHeight="1" thickBot="1" x14ac:dyDescent="0.2">
      <c r="A124" s="1044"/>
      <c r="B124" s="936"/>
      <c r="C124" s="909" t="s">
        <v>436</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121</v>
      </c>
      <c r="AB124" s="946"/>
      <c r="AC124" s="946"/>
      <c r="AD124" s="946"/>
      <c r="AE124" s="947"/>
      <c r="AF124" s="948" t="s">
        <v>121</v>
      </c>
      <c r="AG124" s="946"/>
      <c r="AH124" s="946"/>
      <c r="AI124" s="946"/>
      <c r="AJ124" s="947"/>
      <c r="AK124" s="948" t="s">
        <v>121</v>
      </c>
      <c r="AL124" s="946"/>
      <c r="AM124" s="946"/>
      <c r="AN124" s="946"/>
      <c r="AO124" s="947"/>
      <c r="AP124" s="949" t="s">
        <v>121</v>
      </c>
      <c r="AQ124" s="950"/>
      <c r="AR124" s="950"/>
      <c r="AS124" s="950"/>
      <c r="AT124" s="951"/>
      <c r="AU124" s="1046" t="s">
        <v>448</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t="s">
        <v>121</v>
      </c>
      <c r="BR124" s="1014"/>
      <c r="BS124" s="1014"/>
      <c r="BT124" s="1014"/>
      <c r="BU124" s="1014"/>
      <c r="BV124" s="1014" t="s">
        <v>121</v>
      </c>
      <c r="BW124" s="1014"/>
      <c r="BX124" s="1014"/>
      <c r="BY124" s="1014"/>
      <c r="BZ124" s="1014"/>
      <c r="CA124" s="1014" t="s">
        <v>121</v>
      </c>
      <c r="CB124" s="1014"/>
      <c r="CC124" s="1014"/>
      <c r="CD124" s="1014"/>
      <c r="CE124" s="1014"/>
      <c r="CF124" s="1015"/>
      <c r="CG124" s="1016"/>
      <c r="CH124" s="1016"/>
      <c r="CI124" s="1016"/>
      <c r="CJ124" s="1017"/>
      <c r="CK124" s="999"/>
      <c r="CL124" s="999"/>
      <c r="CM124" s="999"/>
      <c r="CN124" s="999"/>
      <c r="CO124" s="1000"/>
      <c r="CP124" s="1006" t="s">
        <v>449</v>
      </c>
      <c r="CQ124" s="1007"/>
      <c r="CR124" s="1007"/>
      <c r="CS124" s="1007"/>
      <c r="CT124" s="1007"/>
      <c r="CU124" s="1007"/>
      <c r="CV124" s="1007"/>
      <c r="CW124" s="1007"/>
      <c r="CX124" s="1007"/>
      <c r="CY124" s="1007"/>
      <c r="CZ124" s="1007"/>
      <c r="DA124" s="1007"/>
      <c r="DB124" s="1007"/>
      <c r="DC124" s="1007"/>
      <c r="DD124" s="1007"/>
      <c r="DE124" s="1007"/>
      <c r="DF124" s="1008"/>
      <c r="DG124" s="991">
        <v>82915</v>
      </c>
      <c r="DH124" s="973"/>
      <c r="DI124" s="973"/>
      <c r="DJ124" s="973"/>
      <c r="DK124" s="974"/>
      <c r="DL124" s="972" t="s">
        <v>121</v>
      </c>
      <c r="DM124" s="973"/>
      <c r="DN124" s="973"/>
      <c r="DO124" s="973"/>
      <c r="DP124" s="974"/>
      <c r="DQ124" s="972" t="s">
        <v>121</v>
      </c>
      <c r="DR124" s="973"/>
      <c r="DS124" s="973"/>
      <c r="DT124" s="973"/>
      <c r="DU124" s="974"/>
      <c r="DV124" s="975" t="s">
        <v>121</v>
      </c>
      <c r="DW124" s="976"/>
      <c r="DX124" s="976"/>
      <c r="DY124" s="976"/>
      <c r="DZ124" s="977"/>
    </row>
    <row r="125" spans="1:130" s="212" customFormat="1" ht="26.25" customHeight="1" x14ac:dyDescent="0.15">
      <c r="A125" s="1044"/>
      <c r="B125" s="936"/>
      <c r="C125" s="909" t="s">
        <v>438</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121</v>
      </c>
      <c r="AB125" s="946"/>
      <c r="AC125" s="946"/>
      <c r="AD125" s="946"/>
      <c r="AE125" s="947"/>
      <c r="AF125" s="948" t="s">
        <v>121</v>
      </c>
      <c r="AG125" s="946"/>
      <c r="AH125" s="946"/>
      <c r="AI125" s="946"/>
      <c r="AJ125" s="947"/>
      <c r="AK125" s="948" t="s">
        <v>121</v>
      </c>
      <c r="AL125" s="946"/>
      <c r="AM125" s="946"/>
      <c r="AN125" s="946"/>
      <c r="AO125" s="947"/>
      <c r="AP125" s="949" t="s">
        <v>121</v>
      </c>
      <c r="AQ125" s="950"/>
      <c r="AR125" s="950"/>
      <c r="AS125" s="950"/>
      <c r="AT125" s="951"/>
      <c r="AU125" s="234"/>
      <c r="AV125" s="235"/>
      <c r="AW125" s="235"/>
      <c r="AX125" s="235"/>
      <c r="AY125" s="235"/>
      <c r="AZ125" s="235"/>
      <c r="BA125" s="235"/>
      <c r="BB125" s="235"/>
      <c r="BC125" s="235"/>
      <c r="BD125" s="235"/>
      <c r="BE125" s="235"/>
      <c r="BF125" s="235"/>
      <c r="BG125" s="235"/>
      <c r="BH125" s="235"/>
      <c r="BI125" s="235"/>
      <c r="BJ125" s="235"/>
      <c r="BK125" s="235"/>
      <c r="BL125" s="235"/>
      <c r="BM125" s="235"/>
      <c r="BN125" s="235"/>
      <c r="BO125" s="235"/>
      <c r="BP125" s="235"/>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450</v>
      </c>
      <c r="CL125" s="994"/>
      <c r="CM125" s="994"/>
      <c r="CN125" s="994"/>
      <c r="CO125" s="995"/>
      <c r="CP125" s="916" t="s">
        <v>451</v>
      </c>
      <c r="CQ125" s="884"/>
      <c r="CR125" s="884"/>
      <c r="CS125" s="884"/>
      <c r="CT125" s="884"/>
      <c r="CU125" s="884"/>
      <c r="CV125" s="884"/>
      <c r="CW125" s="884"/>
      <c r="CX125" s="884"/>
      <c r="CY125" s="884"/>
      <c r="CZ125" s="884"/>
      <c r="DA125" s="884"/>
      <c r="DB125" s="884"/>
      <c r="DC125" s="884"/>
      <c r="DD125" s="884"/>
      <c r="DE125" s="884"/>
      <c r="DF125" s="885"/>
      <c r="DG125" s="917" t="s">
        <v>121</v>
      </c>
      <c r="DH125" s="918"/>
      <c r="DI125" s="918"/>
      <c r="DJ125" s="918"/>
      <c r="DK125" s="918"/>
      <c r="DL125" s="918" t="s">
        <v>121</v>
      </c>
      <c r="DM125" s="918"/>
      <c r="DN125" s="918"/>
      <c r="DO125" s="918"/>
      <c r="DP125" s="918"/>
      <c r="DQ125" s="918" t="s">
        <v>121</v>
      </c>
      <c r="DR125" s="918"/>
      <c r="DS125" s="918"/>
      <c r="DT125" s="918"/>
      <c r="DU125" s="918"/>
      <c r="DV125" s="919" t="s">
        <v>121</v>
      </c>
      <c r="DW125" s="919"/>
      <c r="DX125" s="919"/>
      <c r="DY125" s="919"/>
      <c r="DZ125" s="920"/>
    </row>
    <row r="126" spans="1:130" s="212" customFormat="1" ht="26.25" customHeight="1" thickBot="1" x14ac:dyDescent="0.2">
      <c r="A126" s="1044"/>
      <c r="B126" s="936"/>
      <c r="C126" s="909" t="s">
        <v>440</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v>13226</v>
      </c>
      <c r="AB126" s="946"/>
      <c r="AC126" s="946"/>
      <c r="AD126" s="946"/>
      <c r="AE126" s="947"/>
      <c r="AF126" s="948">
        <v>13227</v>
      </c>
      <c r="AG126" s="946"/>
      <c r="AH126" s="946"/>
      <c r="AI126" s="946"/>
      <c r="AJ126" s="947"/>
      <c r="AK126" s="948">
        <v>13226</v>
      </c>
      <c r="AL126" s="946"/>
      <c r="AM126" s="946"/>
      <c r="AN126" s="946"/>
      <c r="AO126" s="947"/>
      <c r="AP126" s="949">
        <v>0.4</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452</v>
      </c>
      <c r="CQ126" s="910"/>
      <c r="CR126" s="910"/>
      <c r="CS126" s="910"/>
      <c r="CT126" s="910"/>
      <c r="CU126" s="910"/>
      <c r="CV126" s="910"/>
      <c r="CW126" s="910"/>
      <c r="CX126" s="910"/>
      <c r="CY126" s="910"/>
      <c r="CZ126" s="910"/>
      <c r="DA126" s="910"/>
      <c r="DB126" s="910"/>
      <c r="DC126" s="910"/>
      <c r="DD126" s="910"/>
      <c r="DE126" s="910"/>
      <c r="DF126" s="911"/>
      <c r="DG126" s="912" t="s">
        <v>121</v>
      </c>
      <c r="DH126" s="913"/>
      <c r="DI126" s="913"/>
      <c r="DJ126" s="913"/>
      <c r="DK126" s="913"/>
      <c r="DL126" s="913" t="s">
        <v>121</v>
      </c>
      <c r="DM126" s="913"/>
      <c r="DN126" s="913"/>
      <c r="DO126" s="913"/>
      <c r="DP126" s="913"/>
      <c r="DQ126" s="913" t="s">
        <v>121</v>
      </c>
      <c r="DR126" s="913"/>
      <c r="DS126" s="913"/>
      <c r="DT126" s="913"/>
      <c r="DU126" s="913"/>
      <c r="DV126" s="914" t="s">
        <v>121</v>
      </c>
      <c r="DW126" s="914"/>
      <c r="DX126" s="914"/>
      <c r="DY126" s="914"/>
      <c r="DZ126" s="915"/>
    </row>
    <row r="127" spans="1:130" s="212" customFormat="1" ht="26.25" customHeight="1" x14ac:dyDescent="0.15">
      <c r="A127" s="1045"/>
      <c r="B127" s="938"/>
      <c r="C127" s="960" t="s">
        <v>453</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121</v>
      </c>
      <c r="AB127" s="946"/>
      <c r="AC127" s="946"/>
      <c r="AD127" s="946"/>
      <c r="AE127" s="947"/>
      <c r="AF127" s="948" t="s">
        <v>121</v>
      </c>
      <c r="AG127" s="946"/>
      <c r="AH127" s="946"/>
      <c r="AI127" s="946"/>
      <c r="AJ127" s="947"/>
      <c r="AK127" s="948" t="s">
        <v>121</v>
      </c>
      <c r="AL127" s="946"/>
      <c r="AM127" s="946"/>
      <c r="AN127" s="946"/>
      <c r="AO127" s="947"/>
      <c r="AP127" s="949" t="s">
        <v>121</v>
      </c>
      <c r="AQ127" s="950"/>
      <c r="AR127" s="950"/>
      <c r="AS127" s="950"/>
      <c r="AT127" s="951"/>
      <c r="AU127" s="214"/>
      <c r="AV127" s="214"/>
      <c r="AW127" s="214"/>
      <c r="AX127" s="1018" t="s">
        <v>454</v>
      </c>
      <c r="AY127" s="1019"/>
      <c r="AZ127" s="1019"/>
      <c r="BA127" s="1019"/>
      <c r="BB127" s="1019"/>
      <c r="BC127" s="1019"/>
      <c r="BD127" s="1019"/>
      <c r="BE127" s="1020"/>
      <c r="BF127" s="1021" t="s">
        <v>455</v>
      </c>
      <c r="BG127" s="1019"/>
      <c r="BH127" s="1019"/>
      <c r="BI127" s="1019"/>
      <c r="BJ127" s="1019"/>
      <c r="BK127" s="1019"/>
      <c r="BL127" s="1020"/>
      <c r="BM127" s="1021" t="s">
        <v>456</v>
      </c>
      <c r="BN127" s="1019"/>
      <c r="BO127" s="1019"/>
      <c r="BP127" s="1019"/>
      <c r="BQ127" s="1019"/>
      <c r="BR127" s="1019"/>
      <c r="BS127" s="1020"/>
      <c r="BT127" s="1021" t="s">
        <v>457</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458</v>
      </c>
      <c r="CQ127" s="910"/>
      <c r="CR127" s="910"/>
      <c r="CS127" s="910"/>
      <c r="CT127" s="910"/>
      <c r="CU127" s="910"/>
      <c r="CV127" s="910"/>
      <c r="CW127" s="910"/>
      <c r="CX127" s="910"/>
      <c r="CY127" s="910"/>
      <c r="CZ127" s="910"/>
      <c r="DA127" s="910"/>
      <c r="DB127" s="910"/>
      <c r="DC127" s="910"/>
      <c r="DD127" s="910"/>
      <c r="DE127" s="910"/>
      <c r="DF127" s="911"/>
      <c r="DG127" s="912" t="s">
        <v>121</v>
      </c>
      <c r="DH127" s="913"/>
      <c r="DI127" s="913"/>
      <c r="DJ127" s="913"/>
      <c r="DK127" s="913"/>
      <c r="DL127" s="913" t="s">
        <v>121</v>
      </c>
      <c r="DM127" s="913"/>
      <c r="DN127" s="913"/>
      <c r="DO127" s="913"/>
      <c r="DP127" s="913"/>
      <c r="DQ127" s="913" t="s">
        <v>121</v>
      </c>
      <c r="DR127" s="913"/>
      <c r="DS127" s="913"/>
      <c r="DT127" s="913"/>
      <c r="DU127" s="913"/>
      <c r="DV127" s="914" t="s">
        <v>121</v>
      </c>
      <c r="DW127" s="914"/>
      <c r="DX127" s="914"/>
      <c r="DY127" s="914"/>
      <c r="DZ127" s="915"/>
    </row>
    <row r="128" spans="1:130" s="212" customFormat="1" ht="26.25" customHeight="1" thickBot="1" x14ac:dyDescent="0.2">
      <c r="A128" s="1028" t="s">
        <v>459</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460</v>
      </c>
      <c r="X128" s="1030"/>
      <c r="Y128" s="1030"/>
      <c r="Z128" s="1031"/>
      <c r="AA128" s="1032" t="s">
        <v>121</v>
      </c>
      <c r="AB128" s="1033"/>
      <c r="AC128" s="1033"/>
      <c r="AD128" s="1033"/>
      <c r="AE128" s="1034"/>
      <c r="AF128" s="1035" t="s">
        <v>121</v>
      </c>
      <c r="AG128" s="1033"/>
      <c r="AH128" s="1033"/>
      <c r="AI128" s="1033"/>
      <c r="AJ128" s="1034"/>
      <c r="AK128" s="1035">
        <v>139</v>
      </c>
      <c r="AL128" s="1033"/>
      <c r="AM128" s="1033"/>
      <c r="AN128" s="1033"/>
      <c r="AO128" s="1034"/>
      <c r="AP128" s="1036"/>
      <c r="AQ128" s="1037"/>
      <c r="AR128" s="1037"/>
      <c r="AS128" s="1037"/>
      <c r="AT128" s="1038"/>
      <c r="AU128" s="214"/>
      <c r="AV128" s="214"/>
      <c r="AW128" s="214"/>
      <c r="AX128" s="883" t="s">
        <v>461</v>
      </c>
      <c r="AY128" s="884"/>
      <c r="AZ128" s="884"/>
      <c r="BA128" s="884"/>
      <c r="BB128" s="884"/>
      <c r="BC128" s="884"/>
      <c r="BD128" s="884"/>
      <c r="BE128" s="885"/>
      <c r="BF128" s="1039" t="s">
        <v>121</v>
      </c>
      <c r="BG128" s="1040"/>
      <c r="BH128" s="1040"/>
      <c r="BI128" s="1040"/>
      <c r="BJ128" s="1040"/>
      <c r="BK128" s="1040"/>
      <c r="BL128" s="1041"/>
      <c r="BM128" s="1039">
        <v>15</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462</v>
      </c>
      <c r="CQ128" s="713"/>
      <c r="CR128" s="713"/>
      <c r="CS128" s="713"/>
      <c r="CT128" s="713"/>
      <c r="CU128" s="713"/>
      <c r="CV128" s="713"/>
      <c r="CW128" s="713"/>
      <c r="CX128" s="713"/>
      <c r="CY128" s="713"/>
      <c r="CZ128" s="713"/>
      <c r="DA128" s="713"/>
      <c r="DB128" s="713"/>
      <c r="DC128" s="713"/>
      <c r="DD128" s="713"/>
      <c r="DE128" s="713"/>
      <c r="DF128" s="1023"/>
      <c r="DG128" s="1024" t="s">
        <v>121</v>
      </c>
      <c r="DH128" s="1025"/>
      <c r="DI128" s="1025"/>
      <c r="DJ128" s="1025"/>
      <c r="DK128" s="1025"/>
      <c r="DL128" s="1025" t="s">
        <v>121</v>
      </c>
      <c r="DM128" s="1025"/>
      <c r="DN128" s="1025"/>
      <c r="DO128" s="1025"/>
      <c r="DP128" s="1025"/>
      <c r="DQ128" s="1025" t="s">
        <v>121</v>
      </c>
      <c r="DR128" s="1025"/>
      <c r="DS128" s="1025"/>
      <c r="DT128" s="1025"/>
      <c r="DU128" s="1025"/>
      <c r="DV128" s="1026" t="s">
        <v>121</v>
      </c>
      <c r="DW128" s="1026"/>
      <c r="DX128" s="1026"/>
      <c r="DY128" s="1026"/>
      <c r="DZ128" s="1027"/>
    </row>
    <row r="129" spans="1:131" s="212" customFormat="1" ht="26.25" customHeight="1" x14ac:dyDescent="0.15">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463</v>
      </c>
      <c r="X129" s="1058"/>
      <c r="Y129" s="1058"/>
      <c r="Z129" s="1059"/>
      <c r="AA129" s="945">
        <v>3289517</v>
      </c>
      <c r="AB129" s="946"/>
      <c r="AC129" s="946"/>
      <c r="AD129" s="946"/>
      <c r="AE129" s="947"/>
      <c r="AF129" s="948">
        <v>3358005</v>
      </c>
      <c r="AG129" s="946"/>
      <c r="AH129" s="946"/>
      <c r="AI129" s="946"/>
      <c r="AJ129" s="947"/>
      <c r="AK129" s="948">
        <v>3464750</v>
      </c>
      <c r="AL129" s="946"/>
      <c r="AM129" s="946"/>
      <c r="AN129" s="946"/>
      <c r="AO129" s="947"/>
      <c r="AP129" s="1060"/>
      <c r="AQ129" s="1061"/>
      <c r="AR129" s="1061"/>
      <c r="AS129" s="1061"/>
      <c r="AT129" s="1062"/>
      <c r="AU129" s="215"/>
      <c r="AV129" s="215"/>
      <c r="AW129" s="215"/>
      <c r="AX129" s="1052" t="s">
        <v>464</v>
      </c>
      <c r="AY129" s="910"/>
      <c r="AZ129" s="910"/>
      <c r="BA129" s="910"/>
      <c r="BB129" s="910"/>
      <c r="BC129" s="910"/>
      <c r="BD129" s="910"/>
      <c r="BE129" s="911"/>
      <c r="BF129" s="1053" t="s">
        <v>121</v>
      </c>
      <c r="BG129" s="1054"/>
      <c r="BH129" s="1054"/>
      <c r="BI129" s="1054"/>
      <c r="BJ129" s="1054"/>
      <c r="BK129" s="1054"/>
      <c r="BL129" s="1055"/>
      <c r="BM129" s="1053">
        <v>20</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921" t="s">
        <v>465</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466</v>
      </c>
      <c r="X130" s="1058"/>
      <c r="Y130" s="1058"/>
      <c r="Z130" s="1059"/>
      <c r="AA130" s="945">
        <v>274459</v>
      </c>
      <c r="AB130" s="946"/>
      <c r="AC130" s="946"/>
      <c r="AD130" s="946"/>
      <c r="AE130" s="947"/>
      <c r="AF130" s="948">
        <v>267517</v>
      </c>
      <c r="AG130" s="946"/>
      <c r="AH130" s="946"/>
      <c r="AI130" s="946"/>
      <c r="AJ130" s="947"/>
      <c r="AK130" s="948">
        <v>255772</v>
      </c>
      <c r="AL130" s="946"/>
      <c r="AM130" s="946"/>
      <c r="AN130" s="946"/>
      <c r="AO130" s="947"/>
      <c r="AP130" s="1060"/>
      <c r="AQ130" s="1061"/>
      <c r="AR130" s="1061"/>
      <c r="AS130" s="1061"/>
      <c r="AT130" s="1062"/>
      <c r="AU130" s="215"/>
      <c r="AV130" s="215"/>
      <c r="AW130" s="215"/>
      <c r="AX130" s="1052" t="s">
        <v>467</v>
      </c>
      <c r="AY130" s="910"/>
      <c r="AZ130" s="910"/>
      <c r="BA130" s="910"/>
      <c r="BB130" s="910"/>
      <c r="BC130" s="910"/>
      <c r="BD130" s="910"/>
      <c r="BE130" s="911"/>
      <c r="BF130" s="1088">
        <v>4.4000000000000004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468</v>
      </c>
      <c r="X131" s="1095"/>
      <c r="Y131" s="1095"/>
      <c r="Z131" s="1096"/>
      <c r="AA131" s="991">
        <v>3015058</v>
      </c>
      <c r="AB131" s="973"/>
      <c r="AC131" s="973"/>
      <c r="AD131" s="973"/>
      <c r="AE131" s="974"/>
      <c r="AF131" s="972">
        <v>3090488</v>
      </c>
      <c r="AG131" s="973"/>
      <c r="AH131" s="973"/>
      <c r="AI131" s="973"/>
      <c r="AJ131" s="974"/>
      <c r="AK131" s="972">
        <v>3208978</v>
      </c>
      <c r="AL131" s="973"/>
      <c r="AM131" s="973"/>
      <c r="AN131" s="973"/>
      <c r="AO131" s="974"/>
      <c r="AP131" s="1097"/>
      <c r="AQ131" s="1098"/>
      <c r="AR131" s="1098"/>
      <c r="AS131" s="1098"/>
      <c r="AT131" s="1099"/>
      <c r="AU131" s="215"/>
      <c r="AV131" s="215"/>
      <c r="AW131" s="215"/>
      <c r="AX131" s="1070" t="s">
        <v>469</v>
      </c>
      <c r="AY131" s="713"/>
      <c r="AZ131" s="713"/>
      <c r="BA131" s="713"/>
      <c r="BB131" s="713"/>
      <c r="BC131" s="713"/>
      <c r="BD131" s="713"/>
      <c r="BE131" s="1023"/>
      <c r="BF131" s="1071" t="s">
        <v>121</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1077" t="s">
        <v>470</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471</v>
      </c>
      <c r="W132" s="1081"/>
      <c r="X132" s="1081"/>
      <c r="Y132" s="1081"/>
      <c r="Z132" s="1082"/>
      <c r="AA132" s="1083">
        <v>4.1895379789999998</v>
      </c>
      <c r="AB132" s="1084"/>
      <c r="AC132" s="1084"/>
      <c r="AD132" s="1084"/>
      <c r="AE132" s="1085"/>
      <c r="AF132" s="1086">
        <v>5.0545091910000002</v>
      </c>
      <c r="AG132" s="1084"/>
      <c r="AH132" s="1084"/>
      <c r="AI132" s="1084"/>
      <c r="AJ132" s="1085"/>
      <c r="AK132" s="1086">
        <v>4.2257690769999998</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6"/>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472</v>
      </c>
      <c r="W133" s="1064"/>
      <c r="X133" s="1064"/>
      <c r="Y133" s="1064"/>
      <c r="Z133" s="1065"/>
      <c r="AA133" s="1066">
        <v>4.4000000000000004</v>
      </c>
      <c r="AB133" s="1067"/>
      <c r="AC133" s="1067"/>
      <c r="AD133" s="1067"/>
      <c r="AE133" s="1068"/>
      <c r="AF133" s="1066">
        <v>4.4000000000000004</v>
      </c>
      <c r="AG133" s="1067"/>
      <c r="AH133" s="1067"/>
      <c r="AI133" s="1067"/>
      <c r="AJ133" s="1068"/>
      <c r="AK133" s="1066">
        <v>4.4000000000000004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8/GWAgpdQaLESS8BLvE8BIaTpibBBKDQv+sHyHL2+vlKsRFRRBcAPEg1+v0OawVOXD2f1IdzGln06VxSxm0Zxw==" saltValue="HpWpPIPtrFidn1xoQGQ0l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473</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XIUACgLJ+zL8b+BTOX/DM0qqLLndCl5VvSYdm/klUTM/8EoA3kd7Q4T8l5vuMUl724/gsQTIrWb3B70+dP5lkQ==" saltValue="VAyN8MxGcI95y8pqlWhP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kZw0Ttl34PhEhhUu7iRJbOKBJ8k6jjLD5Lf5DUDr8jctQZSyOoVUuG83gTJg9EfXpQHo06RhjiNW2zoQ9LYuTw==" saltValue="xZUhAGsOwIlBuiK/2qvWC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474</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475</v>
      </c>
      <c r="AL6" s="248"/>
      <c r="AM6" s="248"/>
      <c r="AN6" s="248"/>
    </row>
    <row r="7" spans="1:46" ht="13.5" customHeight="1" x14ac:dyDescent="0.15">
      <c r="A7" s="247"/>
      <c r="AK7" s="250"/>
      <c r="AL7" s="251"/>
      <c r="AM7" s="251"/>
      <c r="AN7" s="252"/>
      <c r="AO7" s="1101" t="s">
        <v>476</v>
      </c>
      <c r="AP7" s="253"/>
      <c r="AQ7" s="254" t="s">
        <v>477</v>
      </c>
      <c r="AR7" s="255"/>
    </row>
    <row r="8" spans="1:46" x14ac:dyDescent="0.15">
      <c r="A8" s="247"/>
      <c r="AK8" s="256"/>
      <c r="AL8" s="257"/>
      <c r="AM8" s="257"/>
      <c r="AN8" s="258"/>
      <c r="AO8" s="1102"/>
      <c r="AP8" s="259" t="s">
        <v>478</v>
      </c>
      <c r="AQ8" s="260" t="s">
        <v>479</v>
      </c>
      <c r="AR8" s="261" t="s">
        <v>480</v>
      </c>
    </row>
    <row r="9" spans="1:46" x14ac:dyDescent="0.15">
      <c r="A9" s="247"/>
      <c r="AK9" s="1103" t="s">
        <v>481</v>
      </c>
      <c r="AL9" s="1104"/>
      <c r="AM9" s="1104"/>
      <c r="AN9" s="1105"/>
      <c r="AO9" s="262">
        <v>1159168</v>
      </c>
      <c r="AP9" s="262">
        <v>94287</v>
      </c>
      <c r="AQ9" s="263">
        <v>120794</v>
      </c>
      <c r="AR9" s="264">
        <v>-21.9</v>
      </c>
    </row>
    <row r="10" spans="1:46" ht="13.5" customHeight="1" x14ac:dyDescent="0.15">
      <c r="A10" s="247"/>
      <c r="AK10" s="1103" t="s">
        <v>482</v>
      </c>
      <c r="AL10" s="1104"/>
      <c r="AM10" s="1104"/>
      <c r="AN10" s="1105"/>
      <c r="AO10" s="265">
        <v>230976</v>
      </c>
      <c r="AP10" s="265">
        <v>18788</v>
      </c>
      <c r="AQ10" s="266">
        <v>16294</v>
      </c>
      <c r="AR10" s="267">
        <v>15.3</v>
      </c>
    </row>
    <row r="11" spans="1:46" ht="13.5" customHeight="1" x14ac:dyDescent="0.15">
      <c r="A11" s="247"/>
      <c r="AK11" s="1103" t="s">
        <v>483</v>
      </c>
      <c r="AL11" s="1104"/>
      <c r="AM11" s="1104"/>
      <c r="AN11" s="1105"/>
      <c r="AO11" s="265">
        <v>36099</v>
      </c>
      <c r="AP11" s="265">
        <v>2936</v>
      </c>
      <c r="AQ11" s="266">
        <v>1928</v>
      </c>
      <c r="AR11" s="267">
        <v>52.3</v>
      </c>
    </row>
    <row r="12" spans="1:46" ht="13.5" customHeight="1" x14ac:dyDescent="0.15">
      <c r="A12" s="247"/>
      <c r="AK12" s="1103" t="s">
        <v>484</v>
      </c>
      <c r="AL12" s="1104"/>
      <c r="AM12" s="1104"/>
      <c r="AN12" s="1105"/>
      <c r="AO12" s="265" t="s">
        <v>485</v>
      </c>
      <c r="AP12" s="265" t="s">
        <v>485</v>
      </c>
      <c r="AQ12" s="266">
        <v>20</v>
      </c>
      <c r="AR12" s="267" t="s">
        <v>485</v>
      </c>
    </row>
    <row r="13" spans="1:46" ht="13.5" customHeight="1" x14ac:dyDescent="0.15">
      <c r="A13" s="247"/>
      <c r="AK13" s="1103" t="s">
        <v>486</v>
      </c>
      <c r="AL13" s="1104"/>
      <c r="AM13" s="1104"/>
      <c r="AN13" s="1105"/>
      <c r="AO13" s="265">
        <v>81601</v>
      </c>
      <c r="AP13" s="265">
        <v>6637</v>
      </c>
      <c r="AQ13" s="266">
        <v>4630</v>
      </c>
      <c r="AR13" s="267">
        <v>43.3</v>
      </c>
    </row>
    <row r="14" spans="1:46" ht="13.5" customHeight="1" x14ac:dyDescent="0.15">
      <c r="A14" s="247"/>
      <c r="AK14" s="1103" t="s">
        <v>487</v>
      </c>
      <c r="AL14" s="1104"/>
      <c r="AM14" s="1104"/>
      <c r="AN14" s="1105"/>
      <c r="AO14" s="265">
        <v>21194</v>
      </c>
      <c r="AP14" s="265">
        <v>1724</v>
      </c>
      <c r="AQ14" s="266">
        <v>2459</v>
      </c>
      <c r="AR14" s="267">
        <v>-29.9</v>
      </c>
    </row>
    <row r="15" spans="1:46" ht="13.5" customHeight="1" x14ac:dyDescent="0.15">
      <c r="A15" s="247"/>
      <c r="AK15" s="1106" t="s">
        <v>488</v>
      </c>
      <c r="AL15" s="1107"/>
      <c r="AM15" s="1107"/>
      <c r="AN15" s="1108"/>
      <c r="AO15" s="265">
        <v>-109231</v>
      </c>
      <c r="AP15" s="265">
        <v>-8885</v>
      </c>
      <c r="AQ15" s="266">
        <v>-7108</v>
      </c>
      <c r="AR15" s="267">
        <v>25</v>
      </c>
    </row>
    <row r="16" spans="1:46" x14ac:dyDescent="0.15">
      <c r="A16" s="247"/>
      <c r="AK16" s="1106" t="s">
        <v>177</v>
      </c>
      <c r="AL16" s="1107"/>
      <c r="AM16" s="1107"/>
      <c r="AN16" s="1108"/>
      <c r="AO16" s="265">
        <v>1419807</v>
      </c>
      <c r="AP16" s="265">
        <v>115488</v>
      </c>
      <c r="AQ16" s="266">
        <v>139017</v>
      </c>
      <c r="AR16" s="267">
        <v>-16.899999999999999</v>
      </c>
    </row>
    <row r="17" spans="1:46" x14ac:dyDescent="0.15">
      <c r="A17" s="247"/>
    </row>
    <row r="18" spans="1:46" x14ac:dyDescent="0.15">
      <c r="A18" s="247"/>
      <c r="AQ18" s="268"/>
      <c r="AR18" s="268"/>
    </row>
    <row r="19" spans="1:46" x14ac:dyDescent="0.15">
      <c r="A19" s="247"/>
      <c r="AK19" s="243" t="s">
        <v>489</v>
      </c>
    </row>
    <row r="20" spans="1:46" x14ac:dyDescent="0.15">
      <c r="A20" s="247"/>
      <c r="AK20" s="269"/>
      <c r="AL20" s="270"/>
      <c r="AM20" s="270"/>
      <c r="AN20" s="271"/>
      <c r="AO20" s="272" t="s">
        <v>490</v>
      </c>
      <c r="AP20" s="273" t="s">
        <v>491</v>
      </c>
      <c r="AQ20" s="274" t="s">
        <v>492</v>
      </c>
      <c r="AR20" s="275"/>
    </row>
    <row r="21" spans="1:46" s="248" customFormat="1" x14ac:dyDescent="0.15">
      <c r="A21" s="276"/>
      <c r="AK21" s="1109" t="s">
        <v>493</v>
      </c>
      <c r="AL21" s="1110"/>
      <c r="AM21" s="1110"/>
      <c r="AN21" s="1111"/>
      <c r="AO21" s="277">
        <v>9.68</v>
      </c>
      <c r="AP21" s="278">
        <v>11.1</v>
      </c>
      <c r="AQ21" s="279">
        <v>-1.42</v>
      </c>
      <c r="AS21" s="280"/>
      <c r="AT21" s="276"/>
    </row>
    <row r="22" spans="1:46" s="248" customFormat="1" x14ac:dyDescent="0.15">
      <c r="A22" s="276"/>
      <c r="AK22" s="1109" t="s">
        <v>494</v>
      </c>
      <c r="AL22" s="1110"/>
      <c r="AM22" s="1110"/>
      <c r="AN22" s="1111"/>
      <c r="AO22" s="281">
        <v>101.3</v>
      </c>
      <c r="AP22" s="282">
        <v>96.5</v>
      </c>
      <c r="AQ22" s="283">
        <v>4.8</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00" t="s">
        <v>495</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x14ac:dyDescent="0.15">
      <c r="A27" s="288"/>
      <c r="AS27" s="243"/>
      <c r="AT27" s="243"/>
    </row>
    <row r="28" spans="1:46" ht="17.25" x14ac:dyDescent="0.15">
      <c r="A28" s="244" t="s">
        <v>496</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497</v>
      </c>
      <c r="AL29" s="248"/>
      <c r="AM29" s="248"/>
      <c r="AN29" s="248"/>
      <c r="AS29" s="290"/>
    </row>
    <row r="30" spans="1:46" ht="13.5" customHeight="1" x14ac:dyDescent="0.15">
      <c r="A30" s="247"/>
      <c r="AK30" s="250"/>
      <c r="AL30" s="251"/>
      <c r="AM30" s="251"/>
      <c r="AN30" s="252"/>
      <c r="AO30" s="1101" t="s">
        <v>476</v>
      </c>
      <c r="AP30" s="253"/>
      <c r="AQ30" s="254" t="s">
        <v>477</v>
      </c>
      <c r="AR30" s="255"/>
    </row>
    <row r="31" spans="1:46" x14ac:dyDescent="0.15">
      <c r="A31" s="247"/>
      <c r="AK31" s="256"/>
      <c r="AL31" s="257"/>
      <c r="AM31" s="257"/>
      <c r="AN31" s="258"/>
      <c r="AO31" s="1102"/>
      <c r="AP31" s="259" t="s">
        <v>478</v>
      </c>
      <c r="AQ31" s="260" t="s">
        <v>479</v>
      </c>
      <c r="AR31" s="261" t="s">
        <v>480</v>
      </c>
    </row>
    <row r="32" spans="1:46" ht="27" customHeight="1" x14ac:dyDescent="0.15">
      <c r="A32" s="247"/>
      <c r="AK32" s="1117" t="s">
        <v>498</v>
      </c>
      <c r="AL32" s="1118"/>
      <c r="AM32" s="1118"/>
      <c r="AN32" s="1119"/>
      <c r="AO32" s="291">
        <v>307837</v>
      </c>
      <c r="AP32" s="291">
        <v>25040</v>
      </c>
      <c r="AQ32" s="292">
        <v>62408</v>
      </c>
      <c r="AR32" s="293">
        <v>-59.9</v>
      </c>
    </row>
    <row r="33" spans="1:46" ht="13.5" customHeight="1" x14ac:dyDescent="0.15">
      <c r="A33" s="247"/>
      <c r="AK33" s="1117" t="s">
        <v>499</v>
      </c>
      <c r="AL33" s="1118"/>
      <c r="AM33" s="1118"/>
      <c r="AN33" s="1119"/>
      <c r="AO33" s="291" t="s">
        <v>485</v>
      </c>
      <c r="AP33" s="291" t="s">
        <v>485</v>
      </c>
      <c r="AQ33" s="292" t="s">
        <v>485</v>
      </c>
      <c r="AR33" s="293" t="s">
        <v>485</v>
      </c>
    </row>
    <row r="34" spans="1:46" ht="27" customHeight="1" x14ac:dyDescent="0.15">
      <c r="A34" s="247"/>
      <c r="AK34" s="1117" t="s">
        <v>500</v>
      </c>
      <c r="AL34" s="1118"/>
      <c r="AM34" s="1118"/>
      <c r="AN34" s="1119"/>
      <c r="AO34" s="291" t="s">
        <v>485</v>
      </c>
      <c r="AP34" s="291" t="s">
        <v>485</v>
      </c>
      <c r="AQ34" s="292">
        <v>4</v>
      </c>
      <c r="AR34" s="293" t="s">
        <v>485</v>
      </c>
    </row>
    <row r="35" spans="1:46" ht="27" customHeight="1" x14ac:dyDescent="0.15">
      <c r="A35" s="247"/>
      <c r="AK35" s="1117" t="s">
        <v>501</v>
      </c>
      <c r="AL35" s="1118"/>
      <c r="AM35" s="1118"/>
      <c r="AN35" s="1119"/>
      <c r="AO35" s="291">
        <v>19455</v>
      </c>
      <c r="AP35" s="291">
        <v>1582</v>
      </c>
      <c r="AQ35" s="292">
        <v>14219</v>
      </c>
      <c r="AR35" s="293">
        <v>-88.9</v>
      </c>
    </row>
    <row r="36" spans="1:46" ht="27" customHeight="1" x14ac:dyDescent="0.15">
      <c r="A36" s="247"/>
      <c r="AK36" s="1117" t="s">
        <v>502</v>
      </c>
      <c r="AL36" s="1118"/>
      <c r="AM36" s="1118"/>
      <c r="AN36" s="1119"/>
      <c r="AO36" s="291">
        <v>50997</v>
      </c>
      <c r="AP36" s="291">
        <v>4148</v>
      </c>
      <c r="AQ36" s="292">
        <v>4004</v>
      </c>
      <c r="AR36" s="293">
        <v>3.6</v>
      </c>
    </row>
    <row r="37" spans="1:46" ht="13.5" customHeight="1" x14ac:dyDescent="0.15">
      <c r="A37" s="247"/>
      <c r="AK37" s="1117" t="s">
        <v>503</v>
      </c>
      <c r="AL37" s="1118"/>
      <c r="AM37" s="1118"/>
      <c r="AN37" s="1119"/>
      <c r="AO37" s="291">
        <v>13226</v>
      </c>
      <c r="AP37" s="291">
        <v>1076</v>
      </c>
      <c r="AQ37" s="292">
        <v>309</v>
      </c>
      <c r="AR37" s="293">
        <v>248.2</v>
      </c>
    </row>
    <row r="38" spans="1:46" ht="27" customHeight="1" x14ac:dyDescent="0.15">
      <c r="A38" s="247"/>
      <c r="AK38" s="1120" t="s">
        <v>504</v>
      </c>
      <c r="AL38" s="1121"/>
      <c r="AM38" s="1121"/>
      <c r="AN38" s="1122"/>
      <c r="AO38" s="294" t="s">
        <v>485</v>
      </c>
      <c r="AP38" s="294" t="s">
        <v>485</v>
      </c>
      <c r="AQ38" s="295">
        <v>4</v>
      </c>
      <c r="AR38" s="283" t="s">
        <v>485</v>
      </c>
      <c r="AS38" s="290"/>
    </row>
    <row r="39" spans="1:46" x14ac:dyDescent="0.15">
      <c r="A39" s="247"/>
      <c r="AK39" s="1120" t="s">
        <v>505</v>
      </c>
      <c r="AL39" s="1121"/>
      <c r="AM39" s="1121"/>
      <c r="AN39" s="1122"/>
      <c r="AO39" s="291">
        <v>-139</v>
      </c>
      <c r="AP39" s="291">
        <v>-11</v>
      </c>
      <c r="AQ39" s="292">
        <v>-2554</v>
      </c>
      <c r="AR39" s="293">
        <v>-99.6</v>
      </c>
      <c r="AS39" s="290"/>
    </row>
    <row r="40" spans="1:46" ht="27" customHeight="1" x14ac:dyDescent="0.15">
      <c r="A40" s="247"/>
      <c r="AK40" s="1117" t="s">
        <v>506</v>
      </c>
      <c r="AL40" s="1118"/>
      <c r="AM40" s="1118"/>
      <c r="AN40" s="1119"/>
      <c r="AO40" s="291">
        <v>-255772</v>
      </c>
      <c r="AP40" s="291">
        <v>-20805</v>
      </c>
      <c r="AQ40" s="292">
        <v>-52280</v>
      </c>
      <c r="AR40" s="293">
        <v>-60.2</v>
      </c>
      <c r="AS40" s="290"/>
    </row>
    <row r="41" spans="1:46" x14ac:dyDescent="0.15">
      <c r="A41" s="247"/>
      <c r="AK41" s="1123" t="s">
        <v>287</v>
      </c>
      <c r="AL41" s="1124"/>
      <c r="AM41" s="1124"/>
      <c r="AN41" s="1125"/>
      <c r="AO41" s="291">
        <v>135604</v>
      </c>
      <c r="AP41" s="291">
        <v>11030</v>
      </c>
      <c r="AQ41" s="292">
        <v>26115</v>
      </c>
      <c r="AR41" s="293">
        <v>-57.8</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507</v>
      </c>
    </row>
    <row r="48" spans="1:46" x14ac:dyDescent="0.15">
      <c r="A48" s="247"/>
      <c r="AK48" s="301" t="s">
        <v>508</v>
      </c>
      <c r="AL48" s="301"/>
      <c r="AM48" s="301"/>
      <c r="AN48" s="301"/>
      <c r="AO48" s="301"/>
      <c r="AP48" s="301"/>
      <c r="AQ48" s="302"/>
      <c r="AR48" s="301"/>
    </row>
    <row r="49" spans="1:44" ht="13.5" customHeight="1" x14ac:dyDescent="0.15">
      <c r="A49" s="247"/>
      <c r="AK49" s="303"/>
      <c r="AL49" s="304"/>
      <c r="AM49" s="1112" t="s">
        <v>476</v>
      </c>
      <c r="AN49" s="1114" t="s">
        <v>509</v>
      </c>
      <c r="AO49" s="1115"/>
      <c r="AP49" s="1115"/>
      <c r="AQ49" s="1115"/>
      <c r="AR49" s="1116"/>
    </row>
    <row r="50" spans="1:44" x14ac:dyDescent="0.15">
      <c r="A50" s="247"/>
      <c r="AK50" s="305"/>
      <c r="AL50" s="306"/>
      <c r="AM50" s="1113"/>
      <c r="AN50" s="307" t="s">
        <v>510</v>
      </c>
      <c r="AO50" s="308" t="s">
        <v>511</v>
      </c>
      <c r="AP50" s="309" t="s">
        <v>512</v>
      </c>
      <c r="AQ50" s="310" t="s">
        <v>513</v>
      </c>
      <c r="AR50" s="311" t="s">
        <v>514</v>
      </c>
    </row>
    <row r="51" spans="1:44" x14ac:dyDescent="0.15">
      <c r="A51" s="247"/>
      <c r="AK51" s="303" t="s">
        <v>515</v>
      </c>
      <c r="AL51" s="304"/>
      <c r="AM51" s="312">
        <v>666869</v>
      </c>
      <c r="AN51" s="313">
        <v>53375</v>
      </c>
      <c r="AO51" s="314">
        <v>8.6999999999999993</v>
      </c>
      <c r="AP51" s="315">
        <v>117234</v>
      </c>
      <c r="AQ51" s="316">
        <v>13.4</v>
      </c>
      <c r="AR51" s="317">
        <v>-4.7</v>
      </c>
    </row>
    <row r="52" spans="1:44" x14ac:dyDescent="0.15">
      <c r="A52" s="247"/>
      <c r="AK52" s="318"/>
      <c r="AL52" s="319" t="s">
        <v>516</v>
      </c>
      <c r="AM52" s="320">
        <v>480203</v>
      </c>
      <c r="AN52" s="321">
        <v>38435</v>
      </c>
      <c r="AO52" s="322">
        <v>-12.1</v>
      </c>
      <c r="AP52" s="323">
        <v>59796</v>
      </c>
      <c r="AQ52" s="324">
        <v>16.600000000000001</v>
      </c>
      <c r="AR52" s="325">
        <v>-28.7</v>
      </c>
    </row>
    <row r="53" spans="1:44" x14ac:dyDescent="0.15">
      <c r="A53" s="247"/>
      <c r="AK53" s="303" t="s">
        <v>517</v>
      </c>
      <c r="AL53" s="304"/>
      <c r="AM53" s="312">
        <v>585600</v>
      </c>
      <c r="AN53" s="313">
        <v>47440</v>
      </c>
      <c r="AO53" s="314">
        <v>-11.1</v>
      </c>
      <c r="AP53" s="315">
        <v>97758</v>
      </c>
      <c r="AQ53" s="316">
        <v>-16.600000000000001</v>
      </c>
      <c r="AR53" s="317">
        <v>5.5</v>
      </c>
    </row>
    <row r="54" spans="1:44" x14ac:dyDescent="0.15">
      <c r="A54" s="247"/>
      <c r="AK54" s="318"/>
      <c r="AL54" s="319" t="s">
        <v>516</v>
      </c>
      <c r="AM54" s="320">
        <v>259913</v>
      </c>
      <c r="AN54" s="321">
        <v>21056</v>
      </c>
      <c r="AO54" s="322">
        <v>-45.2</v>
      </c>
      <c r="AP54" s="323">
        <v>45946</v>
      </c>
      <c r="AQ54" s="324">
        <v>-23.2</v>
      </c>
      <c r="AR54" s="325">
        <v>-22</v>
      </c>
    </row>
    <row r="55" spans="1:44" x14ac:dyDescent="0.15">
      <c r="A55" s="247"/>
      <c r="AK55" s="303" t="s">
        <v>518</v>
      </c>
      <c r="AL55" s="304"/>
      <c r="AM55" s="312">
        <v>372319</v>
      </c>
      <c r="AN55" s="313">
        <v>30260</v>
      </c>
      <c r="AO55" s="314">
        <v>-36.200000000000003</v>
      </c>
      <c r="AP55" s="315">
        <v>91338</v>
      </c>
      <c r="AQ55" s="316">
        <v>-6.6</v>
      </c>
      <c r="AR55" s="317">
        <v>-29.6</v>
      </c>
    </row>
    <row r="56" spans="1:44" x14ac:dyDescent="0.15">
      <c r="A56" s="247"/>
      <c r="AK56" s="318"/>
      <c r="AL56" s="319" t="s">
        <v>516</v>
      </c>
      <c r="AM56" s="320">
        <v>216122</v>
      </c>
      <c r="AN56" s="321">
        <v>17565</v>
      </c>
      <c r="AO56" s="322">
        <v>-16.600000000000001</v>
      </c>
      <c r="AP56" s="323">
        <v>43989</v>
      </c>
      <c r="AQ56" s="324">
        <v>-4.3</v>
      </c>
      <c r="AR56" s="325">
        <v>-12.3</v>
      </c>
    </row>
    <row r="57" spans="1:44" x14ac:dyDescent="0.15">
      <c r="A57" s="247"/>
      <c r="AK57" s="303" t="s">
        <v>519</v>
      </c>
      <c r="AL57" s="304"/>
      <c r="AM57" s="312">
        <v>403983</v>
      </c>
      <c r="AN57" s="313">
        <v>32887</v>
      </c>
      <c r="AO57" s="314">
        <v>8.6999999999999993</v>
      </c>
      <c r="AP57" s="315">
        <v>103975</v>
      </c>
      <c r="AQ57" s="316">
        <v>13.8</v>
      </c>
      <c r="AR57" s="317">
        <v>-5.0999999999999996</v>
      </c>
    </row>
    <row r="58" spans="1:44" x14ac:dyDescent="0.15">
      <c r="A58" s="247"/>
      <c r="AK58" s="318"/>
      <c r="AL58" s="319" t="s">
        <v>516</v>
      </c>
      <c r="AM58" s="320">
        <v>246585</v>
      </c>
      <c r="AN58" s="321">
        <v>20074</v>
      </c>
      <c r="AO58" s="322">
        <v>14.3</v>
      </c>
      <c r="AP58" s="323">
        <v>52698</v>
      </c>
      <c r="AQ58" s="324">
        <v>19.8</v>
      </c>
      <c r="AR58" s="325">
        <v>-5.5</v>
      </c>
    </row>
    <row r="59" spans="1:44" x14ac:dyDescent="0.15">
      <c r="A59" s="247"/>
      <c r="AK59" s="303" t="s">
        <v>520</v>
      </c>
      <c r="AL59" s="304"/>
      <c r="AM59" s="312">
        <v>546679</v>
      </c>
      <c r="AN59" s="313">
        <v>44467</v>
      </c>
      <c r="AO59" s="314">
        <v>35.200000000000003</v>
      </c>
      <c r="AP59" s="315">
        <v>112678</v>
      </c>
      <c r="AQ59" s="316">
        <v>8.4</v>
      </c>
      <c r="AR59" s="317">
        <v>26.8</v>
      </c>
    </row>
    <row r="60" spans="1:44" x14ac:dyDescent="0.15">
      <c r="A60" s="247"/>
      <c r="AK60" s="318"/>
      <c r="AL60" s="319" t="s">
        <v>516</v>
      </c>
      <c r="AM60" s="320">
        <v>310005</v>
      </c>
      <c r="AN60" s="321">
        <v>25216</v>
      </c>
      <c r="AO60" s="322">
        <v>25.6</v>
      </c>
      <c r="AP60" s="323">
        <v>55165</v>
      </c>
      <c r="AQ60" s="324">
        <v>4.7</v>
      </c>
      <c r="AR60" s="325">
        <v>20.9</v>
      </c>
    </row>
    <row r="61" spans="1:44" x14ac:dyDescent="0.15">
      <c r="A61" s="247"/>
      <c r="AK61" s="303" t="s">
        <v>521</v>
      </c>
      <c r="AL61" s="326"/>
      <c r="AM61" s="312">
        <v>515090</v>
      </c>
      <c r="AN61" s="313">
        <v>41686</v>
      </c>
      <c r="AO61" s="314">
        <v>1.1000000000000001</v>
      </c>
      <c r="AP61" s="315">
        <v>104597</v>
      </c>
      <c r="AQ61" s="327">
        <v>2.5</v>
      </c>
      <c r="AR61" s="317">
        <v>-1.4</v>
      </c>
    </row>
    <row r="62" spans="1:44" x14ac:dyDescent="0.15">
      <c r="A62" s="247"/>
      <c r="AK62" s="318"/>
      <c r="AL62" s="319" t="s">
        <v>516</v>
      </c>
      <c r="AM62" s="320">
        <v>302566</v>
      </c>
      <c r="AN62" s="321">
        <v>24469</v>
      </c>
      <c r="AO62" s="322">
        <v>-6.8</v>
      </c>
      <c r="AP62" s="323">
        <v>51519</v>
      </c>
      <c r="AQ62" s="324">
        <v>2.7</v>
      </c>
      <c r="AR62" s="325">
        <v>-9.5</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QxGT2FCmtbPRYUBLwpfSbDk5NjCA8eQWC1FzGFpsGd32OuGz5WGkBBZ9ClUymB12QuC6XcFnjcBdOWqOjY4GIA==" saltValue="y+66wEiviLZRV0I/D5Nhu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473</v>
      </c>
    </row>
    <row r="121" spans="125:125" ht="13.5" hidden="1" customHeight="1" x14ac:dyDescent="0.15">
      <c r="DU121" s="241"/>
    </row>
  </sheetData>
  <sheetProtection algorithmName="SHA-512" hashValue="fqetUE3/AXW+9lhPODgywmwfBfXN9+dDrPksf1ayRR9ORF3Hbc4vx8449m0w7vV2nSZTWZlbKG6Pm9zpEN7ihA==" saltValue="JTOE2qzsCYzn9WDuaEoo8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473</v>
      </c>
    </row>
  </sheetData>
  <sheetProtection algorithmName="SHA-512" hashValue="8AEKPF8qxq5DpO+qiERdu5FfvakZi8PrAd57SEoZBP8AIMlcBS6gvQUWxrEv2zU+FhtgVo02ZKQmAKn+yBkjUA==" saltValue="dE5iO1rr/BIlhTlmgXVvoQ=="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s="1" customFormat="1"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26" t="s">
        <v>3</v>
      </c>
      <c r="D47" s="1126"/>
      <c r="E47" s="1127"/>
      <c r="F47" s="11">
        <v>27.63</v>
      </c>
      <c r="G47" s="12">
        <v>37.130000000000003</v>
      </c>
      <c r="H47" s="12">
        <v>41.77</v>
      </c>
      <c r="I47" s="12">
        <v>43.12</v>
      </c>
      <c r="J47" s="13">
        <v>44.44</v>
      </c>
    </row>
    <row r="48" spans="2:10" ht="57.75" customHeight="1" x14ac:dyDescent="0.15">
      <c r="B48" s="14"/>
      <c r="C48" s="1128" t="s">
        <v>4</v>
      </c>
      <c r="D48" s="1128"/>
      <c r="E48" s="1129"/>
      <c r="F48" s="15">
        <v>9.85</v>
      </c>
      <c r="G48" s="16">
        <v>7.08</v>
      </c>
      <c r="H48" s="16">
        <v>3.94</v>
      </c>
      <c r="I48" s="16">
        <v>4.4000000000000004</v>
      </c>
      <c r="J48" s="17">
        <v>4.67</v>
      </c>
    </row>
    <row r="49" spans="2:10" ht="57.75" customHeight="1" thickBot="1" x14ac:dyDescent="0.2">
      <c r="B49" s="18"/>
      <c r="C49" s="1130" t="s">
        <v>5</v>
      </c>
      <c r="D49" s="1130"/>
      <c r="E49" s="1131"/>
      <c r="F49" s="19">
        <v>1.29</v>
      </c>
      <c r="G49" s="20">
        <v>9.49</v>
      </c>
      <c r="H49" s="20">
        <v>0.61</v>
      </c>
      <c r="I49" s="20">
        <v>2.74</v>
      </c>
      <c r="J49" s="21">
        <v>3.05</v>
      </c>
    </row>
    <row r="50" spans="2:10" x14ac:dyDescent="0.15"/>
  </sheetData>
  <sheetProtection algorithmName="SHA-512" hashValue="gmNRfXOiIYi3qkPKm2RBwmYdieGsTZ5arwY0cYBWPTFhhKqb7+bc6b+vZ9jigZ95w15aP3TT8UkyRvfIwtGteg==" saltValue="ttRpP5cKlpnLY5b+MRYrM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ModifiedBy> </cp:lastModifiedBy>
  <cp:lastPrinted>2026-03-18T23:52:32Z</cp:lastPrinted>
  <dcterms:created xsi:type="dcterms:W3CDTF">2026-02-23T05:45:50Z</dcterms:created>
  <dcterms:modified xsi:type="dcterms:W3CDTF">2026-03-23T11:05:21Z</dcterms:modified>
  <cp:category/>
</cp:coreProperties>
</file>