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A19D8AC4-0E62-4549-94A5-218D22BA787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F88" i="12"/>
  <c r="AU88" i="12"/>
  <c r="AP88" i="12"/>
  <c r="AF8" i="12" l="1"/>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c r="AM35" i="10" s="1"/>
</calcChain>
</file>

<file path=xl/sharedStrings.xml><?xml version="1.0" encoding="utf-8"?>
<sst xmlns="http://schemas.openxmlformats.org/spreadsheetml/2006/main" count="1133" uniqueCount="568">
  <si>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</si>
  <si>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</si>
  <si>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</si>
  <si>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</si>
  <si>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</si>
  <si>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</si>
  <si>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</si>
  <si>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</si>
  <si>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</si>
  <si>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</si>
  <si>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</si>
  <si>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</si>
  <si>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</si>
  <si>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</si>
  <si>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</si>
  <si>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</si>
  <si>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</si>
  <si>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</si>
  <si>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</si>
  <si>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</si>
  <si>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</si>
  <si>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</si>
  <si>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</si>
  <si>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</si>
  <si>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</si>
  <si>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</si>
  <si>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</si>
  <si>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</si>
  <si>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</si>
  <si>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</si>
  <si>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</si>
  <si>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</si>
  <si>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</si>
  <si>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</si>
  <si>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</si>
  <si>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</si>
  <si>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</si>
  <si>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</si>
  <si>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</si>
  <si>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</si>
  <si>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</si>
  <si>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</si>
  <si>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</si>
  <si>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</si>
  <si>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</si>
  <si>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</si>
  <si>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</si>
  <si>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</si>
  <si>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</si>
  <si>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</si>
  <si>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</si>
  <si>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</si>
  <si>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</si>
  <si>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</si>
  <si>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</si>
  <si>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</si>
  <si>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</si>
  <si>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</si>
  <si>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</si>
  <si>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</si>
  <si>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</si>
  <si>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</si>
  <si>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</si>
  <si>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</si>
  <si>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</si>
  <si>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</si>
  <si>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</si>
  <si>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</si>
  <si>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</si>
  <si>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</si>
  <si>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</si>
  <si>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</si>
  <si>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</si>
  <si>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</si>
  <si>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</si>
  <si>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</si>
  <si>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</si>
  <si>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</si>
  <si>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</si>
  <si>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</si>
  <si>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</si>
  <si>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</si>
  <si>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</si>
  <si>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</si>
  <si>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</si>
  <si>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</si>
  <si>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</si>
  <si>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</si>
  <si>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</si>
  <si>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</si>
  <si>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</si>
  <si>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</si>
  <si>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</si>
  <si>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</si>
  <si>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九十九里町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</si>
  <si>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</si>
  <si>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</si>
  <si>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</si>
  <si>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</si>
  <si>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</si>
  <si>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</si>
  <si>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</si>
  <si>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</si>
  <si>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</si>
  <si>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</si>
  <si>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</si>
  <si>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</si>
  <si>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</si>
  <si>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</si>
  <si>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</si>
  <si>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</si>
  <si>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</si>
  <si>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</si>
  <si>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</si>
  <si>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</si>
  <si>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</si>
  <si>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</si>
  <si>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</si>
  <si>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</si>
  <si>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</si>
  <si>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</si>
  <si>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</si>
  <si>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</si>
  <si>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</si>
  <si>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</si>
  <si>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</si>
  <si>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</si>
  <si>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</si>
  <si>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</si>
  <si>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</si>
  <si>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</si>
  <si>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</si>
  <si>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</si>
  <si>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</si>
  <si>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</si>
  <si>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</si>
  <si>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</si>
  <si>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</si>
  <si>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</si>
  <si>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</si>
  <si>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</si>
  <si>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</si>
  <si>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</si>
  <si>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</si>
  <si>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</si>
  <si>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</si>
  <si>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</si>
  <si>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</si>
  <si>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</si>
  <si>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</si>
  <si>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</si>
  <si>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</si>
  <si>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</si>
  <si>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</si>
  <si>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</si>
  <si>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</si>
  <si>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</si>
  <si>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</si>
  <si>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</si>
  <si>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</si>
  <si>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</si>
  <si>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</si>
  <si>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</si>
  <si>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</si>
  <si>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</si>
  <si>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</si>
  <si>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</si>
  <si>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</si>
  <si>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</si>
  <si>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</si>
  <si>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</si>
  <si>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</si>
  <si>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</si>
  <si>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</si>
  <si>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</si>
  <si>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</si>
  <si>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</si>
  <si>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</si>
  <si>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</si>
  <si>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</si>
  <si>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</si>
  <si>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</si>
  <si>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</si>
  <si>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</si>
  <si>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</si>
  <si>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</si>
  <si>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</si>
  <si>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</si>
  <si>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</si>
  <si>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</si>
  <si>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</si>
  <si>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</si>
  <si>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</si>
  <si>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</si>
  <si>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</si>
  <si>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</si>
  <si>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</si>
  <si>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</si>
  <si>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</si>
  <si>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</si>
  <si>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</si>
  <si>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</si>
  <si>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</si>
  <si>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</si>
  <si>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千葉県九十九里町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</si>
  <si>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</si>
  <si>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</si>
  <si>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</si>
  <si>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</si>
  <si>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</si>
  <si>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</si>
  <si>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</si>
  <si>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</si>
  <si>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</si>
  <si>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</si>
  <si>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</si>
  <si>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</si>
  <si>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</si>
  <si>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</si>
  <si>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</si>
  <si>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</si>
  <si>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</si>
  <si>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</si>
  <si>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</si>
  <si>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</si>
  <si>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</si>
  <si>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</si>
  <si>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</si>
  <si>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</si>
  <si>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</si>
  <si>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</si>
  <si>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</si>
  <si>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</si>
  <si>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</si>
  <si>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</si>
  <si>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</si>
  <si>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</si>
  <si>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</si>
  <si>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</si>
  <si>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</si>
  <si>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</si>
  <si>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</si>
  <si>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</si>
  <si>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</si>
  <si>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</si>
  <si>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</si>
  <si>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</si>
  <si>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</si>
  <si>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</si>
  <si>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</si>
  <si>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</si>
  <si>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</si>
  <si>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</si>
  <si>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</si>
  <si>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</si>
  <si>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</si>
  <si>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</si>
  <si>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</si>
  <si>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</si>
  <si>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</si>
  <si>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</si>
  <si>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</si>
  <si>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</si>
  <si>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</si>
  <si>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</si>
  <si>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</si>
  <si>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</si>
  <si>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</si>
  <si>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</si>
  <si>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</si>
  <si>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</si>
  <si>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</si>
  <si>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</si>
  <si>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</si>
  <si>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</si>
  <si>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</si>
  <si>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</si>
  <si>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</si>
  <si>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</si>
  <si>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</si>
  <si>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</si>
  <si>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</si>
  <si>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</si>
  <si>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</si>
  <si>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</si>
  <si>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</si>
  <si>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</si>
  <si>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</si>
  <si>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</si>
  <si>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</si>
  <si>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</si>
  <si>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</si>
  <si>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</si>
  <si>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</si>
  <si>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</si>
  <si>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</si>
  <si>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</si>
  <si>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</si>
  <si>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</si>
  <si>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</si>
  <si>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</si>
  <si>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</si>
  <si>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</si>
  <si>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</si>
  <si>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</si>
  <si>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</si>
  <si>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</si>
  <si>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</si>
  <si>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</si>
  <si>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</si>
  <si>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</si>
  <si>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</si>
  <si>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</si>
  <si>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</si>
  <si>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</si>
  <si>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</si>
  <si>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</si>
  <si>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</si>
  <si>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</si>
  <si>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</si>
  <si>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</si>
  <si>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</si>
  <si>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</si>
  <si>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</si>
  <si>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</si>
  <si>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</si>
  <si>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</si>
  <si>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</si>
  <si>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</si>
  <si>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</si>
  <si>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</si>
  <si>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</si>
  <si>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</si>
  <si>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</si>
  <si>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</si>
  <si>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</si>
  <si>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</si>
  <si>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</si>
  <si>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</si>
  <si>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</si>
  <si>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</si>
  <si>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</si>
  <si>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</si>
  <si>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</si>
  <si>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</si>
  <si>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</si>
  <si>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</si>
  <si>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</si>
  <si>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</si>
  <si>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</si>
  <si>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</si>
  <si>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</si>
  <si>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</si>
  <si>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</si>
  <si>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</si>
  <si>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千葉県九十九里町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</si>
  <si>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</si>
  <si>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</si>
  <si>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</si>
  <si>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</si>
  <si>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</si>
  <si>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</si>
  <si>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</si>
  <si>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</si>
  <si>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</si>
  <si>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</si>
  <si>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</si>
  <si>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</si>
  <si>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</si>
  <si>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</si>
  <si>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</si>
  <si>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</si>
  <si>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</si>
  <si>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</si>
  <si>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</si>
  <si>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</si>
  <si>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</si>
  <si>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病院事業特別会計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</si>
  <si>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</si>
  <si>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</si>
  <si>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</si>
  <si>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</si>
  <si>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</si>
  <si>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</si>
  <si>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</si>
  <si>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</si>
  <si>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</si>
  <si>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</si>
  <si>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</si>
  <si>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</si>
  <si>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</si>
  <si>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</si>
  <si>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</si>
  <si>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</si>
  <si>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農業集落排水事業会計</t>
    <phoneticPr fontId="5"/>
  </si>
  <si>
    <t>法適用企業</t>
    <phoneticPr fontId="5"/>
  </si>
  <si>
    <t>ガス事業会計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</si>
  <si>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</si>
  <si>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</si>
  <si>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</si>
  <si>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</si>
  <si>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</si>
  <si>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</si>
  <si>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</si>
  <si>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</si>
  <si>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</si>
  <si>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</si>
  <si>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</si>
  <si>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</si>
  <si>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</si>
  <si>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</si>
  <si>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</si>
  <si>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</si>
  <si>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</si>
  <si>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</si>
  <si>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</si>
  <si>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</si>
  <si>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</si>
  <si>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</si>
  <si>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</si>
  <si>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</si>
  <si>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</si>
  <si>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</si>
  <si>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</si>
  <si>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</si>
  <si>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</si>
  <si>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</si>
  <si>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</si>
  <si>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</si>
  <si>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</si>
  <si>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</si>
  <si>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</si>
  <si>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</si>
  <si>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</si>
  <si>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</si>
  <si>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</si>
  <si>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</si>
  <si>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</si>
  <si>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</si>
  <si>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</si>
  <si>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</si>
  <si>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</si>
  <si>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</si>
  <si>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</si>
  <si>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</si>
  <si>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</si>
  <si>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</si>
  <si>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</si>
  <si>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</si>
  <si>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</si>
  <si>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</si>
  <si>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</si>
  <si>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</si>
  <si>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</si>
  <si>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</si>
  <si>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</si>
  <si>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</si>
  <si>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</si>
  <si>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</si>
  <si>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</si>
  <si>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</si>
  <si>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</si>
  <si>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</si>
  <si>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</si>
  <si>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</si>
  <si>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</si>
  <si>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</si>
  <si>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</si>
  <si>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</si>
  <si>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</si>
  <si>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</si>
  <si>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</si>
  <si>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</si>
  <si>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</si>
  <si>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</si>
  <si>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</si>
  <si>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</si>
  <si>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</si>
  <si>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</si>
  <si>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</si>
  <si>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</si>
  <si>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</si>
  <si>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</si>
  <si>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</si>
  <si>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</si>
  <si>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</si>
  <si>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</si>
  <si>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</si>
  <si>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</si>
  <si>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</si>
  <si>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</si>
  <si>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</si>
  <si>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</si>
  <si>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</si>
  <si>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</si>
  <si>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</si>
  <si>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</si>
  <si>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</si>
  <si>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</si>
  <si>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</si>
  <si>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</si>
  <si>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</si>
  <si>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</si>
  <si>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</si>
  <si>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</si>
  <si>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</si>
  <si>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</si>
  <si>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</si>
  <si>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</si>
  <si>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</si>
  <si>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</si>
  <si>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</si>
  <si>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</si>
  <si>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</si>
  <si>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</si>
  <si>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</si>
  <si>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</si>
  <si>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</si>
  <si>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</si>
  <si>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</si>
  <si>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</si>
  <si>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</si>
  <si>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</si>
  <si>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</si>
  <si>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</si>
  <si>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</si>
  <si>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</si>
  <si>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</si>
  <si>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</si>
  <si>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</si>
  <si>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</si>
  <si>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</si>
  <si>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3.61</t>
  </si>
  <si>
    <t>一般会計</t>
  </si>
  <si>
    <t>ガス事業会計</t>
  </si>
  <si>
    <t>介護保険特別会計</t>
  </si>
  <si>
    <t>国民健康保険特別会計</t>
  </si>
  <si>
    <t>農業集落排水事業会計</t>
  </si>
  <si>
    <t>後期高齢者医療特別会計</t>
  </si>
  <si>
    <t>給食事業特別会計</t>
  </si>
  <si>
    <t>病院事業特別会計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</si>
  <si>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</si>
  <si>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</si>
  <si>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</si>
  <si>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</si>
  <si>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</si>
  <si>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</si>
  <si>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</si>
  <si>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</si>
  <si>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5"/>
  </si>
  <si>
    <t>山武郡市広域行政組合</t>
  </si>
  <si>
    <t>東金市外三市町清掃組合</t>
  </si>
  <si>
    <t>山武郡市広域水道企業団</t>
  </si>
  <si>
    <t>九十九里地域水道企業団</t>
  </si>
  <si>
    <t>千葉県市町村総合事務組合(一般会計)</t>
    <rPh sb="0" eb="3">
      <t>チバケン</t>
    </rPh>
    <rPh sb="3" eb="6">
      <t>シチョウソン</t>
    </rPh>
    <rPh sb="6" eb="8">
      <t>ソウゴウ</t>
    </rPh>
    <rPh sb="8" eb="12">
      <t>ジムクミアイ</t>
    </rPh>
    <rPh sb="13" eb="15">
      <t>イッパン</t>
    </rPh>
    <rPh sb="15" eb="17">
      <t>カイケイ</t>
    </rPh>
    <phoneticPr fontId="2"/>
  </si>
  <si>
    <t>千葉県市町村総合事務組合
(千葉県自治会館管理運営特別会計)</t>
    <rPh sb="0" eb="3">
      <t>チバケン</t>
    </rPh>
    <rPh sb="3" eb="6">
      <t>シチョウソン</t>
    </rPh>
    <rPh sb="6" eb="8">
      <t>ソウゴウ</t>
    </rPh>
    <rPh sb="8" eb="12">
      <t>ジムクミアイ</t>
    </rPh>
    <rPh sb="14" eb="17">
      <t>チバケン</t>
    </rPh>
    <rPh sb="17" eb="21">
      <t>ジチカイカン</t>
    </rPh>
    <rPh sb="21" eb="25">
      <t>カンリウンエイ</t>
    </rPh>
    <rPh sb="25" eb="27">
      <t>トクベツ</t>
    </rPh>
    <rPh sb="27" eb="29">
      <t>カイケイ</t>
    </rPh>
    <phoneticPr fontId="2"/>
  </si>
  <si>
    <t>千葉県市町村総合事務組合
(千葉県自治研修センター特別会計）</t>
    <rPh sb="0" eb="3">
      <t>チバケン</t>
    </rPh>
    <rPh sb="3" eb="6">
      <t>シチョウソン</t>
    </rPh>
    <rPh sb="6" eb="12">
      <t>ソウゴウジムクミアイ</t>
    </rPh>
    <rPh sb="14" eb="17">
      <t>チバケン</t>
    </rPh>
    <rPh sb="17" eb="19">
      <t>ジチ</t>
    </rPh>
    <rPh sb="19" eb="21">
      <t>ケンシュウ</t>
    </rPh>
    <rPh sb="25" eb="27">
      <t>トクベツ</t>
    </rPh>
    <rPh sb="27" eb="29">
      <t>カイケイ</t>
    </rPh>
    <phoneticPr fontId="2"/>
  </si>
  <si>
    <t>千葉県市町村総合事務組合
(千葉県市町村交通災害共済特別会計）</t>
    <rPh sb="0" eb="2">
      <t>チバ</t>
    </rPh>
    <rPh sb="2" eb="3">
      <t>ケン</t>
    </rPh>
    <rPh sb="3" eb="6">
      <t>シチョウソン</t>
    </rPh>
    <rPh sb="6" eb="8">
      <t>ソウゴウ</t>
    </rPh>
    <rPh sb="8" eb="12">
      <t>ジムクミアイ</t>
    </rPh>
    <rPh sb="14" eb="17">
      <t>チバケン</t>
    </rPh>
    <rPh sb="17" eb="20">
      <t>シチョウソン</t>
    </rPh>
    <rPh sb="20" eb="24">
      <t>コウツウサイガイ</t>
    </rPh>
    <rPh sb="24" eb="26">
      <t>キョウサイ</t>
    </rPh>
    <rPh sb="26" eb="28">
      <t>トクベツ</t>
    </rPh>
    <rPh sb="28" eb="30">
      <t>カイケイ</t>
    </rPh>
    <phoneticPr fontId="2"/>
  </si>
  <si>
    <t>千葉県後期高齢者医療広域連合(一般会計)</t>
    <rPh sb="0" eb="3">
      <t>チバケン</t>
    </rPh>
    <rPh sb="3" eb="8">
      <t>コウキコウレイシャ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</si>
  <si>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</si>
  <si>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東千葉メディカルセンター整備事業基金</t>
    <rPh sb="0" eb="1">
      <t>ヒガシ</t>
    </rPh>
    <rPh sb="1" eb="3">
      <t>チバ</t>
    </rPh>
    <rPh sb="12" eb="16">
      <t>セイビジギョウ</t>
    </rPh>
    <rPh sb="16" eb="18">
      <t>キキン</t>
    </rPh>
    <phoneticPr fontId="5"/>
  </si>
  <si>
    <t>庁舎建設基金</t>
    <rPh sb="0" eb="2">
      <t>チョウシャ</t>
    </rPh>
    <rPh sb="2" eb="4">
      <t>ケンセツ</t>
    </rPh>
    <rPh sb="4" eb="6">
      <t>キキン</t>
    </rPh>
    <phoneticPr fontId="2"/>
  </si>
  <si>
    <t>いわしの町「九十九里」応援基金</t>
    <rPh sb="4" eb="5">
      <t>マチ</t>
    </rPh>
    <rPh sb="6" eb="10">
      <t>クジュウクリ</t>
    </rPh>
    <rPh sb="11" eb="13">
      <t>オウエン</t>
    </rPh>
    <rPh sb="13" eb="15">
      <t>キキン</t>
    </rPh>
    <phoneticPr fontId="2"/>
  </si>
  <si>
    <t>学校施設整備基金</t>
    <rPh sb="0" eb="2">
      <t>ガッコウ</t>
    </rPh>
    <rPh sb="2" eb="4">
      <t>シセツ</t>
    </rPh>
    <rPh sb="4" eb="6">
      <t>セイビ</t>
    </rPh>
    <rPh sb="6" eb="8">
      <t>キキン</t>
    </rPh>
    <phoneticPr fontId="2"/>
  </si>
  <si>
    <t>ふるさと創生基金</t>
    <rPh sb="4" eb="6">
      <t>ソウセイ</t>
    </rPh>
    <rPh sb="6" eb="8">
      <t>キキン</t>
    </rPh>
    <phoneticPr fontId="2"/>
  </si>
  <si>
    <t>‐</t>
    <phoneticPr fontId="2"/>
  </si>
  <si>
    <t>〇</t>
    <phoneticPr fontId="2"/>
  </si>
  <si>
    <t>地方独立行政法人東金九十九里地域医療センター</t>
    <rPh sb="0" eb="2">
      <t>チホウ</t>
    </rPh>
    <rPh sb="2" eb="4">
      <t>ドクリツ</t>
    </rPh>
    <rPh sb="4" eb="6">
      <t>ギョウセイ</t>
    </rPh>
    <rPh sb="6" eb="8">
      <t>ホウジン</t>
    </rPh>
    <rPh sb="8" eb="10">
      <t>トウガネ</t>
    </rPh>
    <rPh sb="10" eb="14">
      <t>クジュウクリ</t>
    </rPh>
    <rPh sb="14" eb="16">
      <t>チイキ</t>
    </rPh>
    <rPh sb="16" eb="18">
      <t>イリョウ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</si>
</sst>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85942</c:v>
                </c:pt>
                <c:pt idx="2">
                  <c:v>95007</c:v>
                </c:pt>
                <c:pt idx="3">
                  <c:v>98176</c:v>
                </c:pt>
                <c:pt idx="4">
                  <c:v>119283</c:v>
                </c:pt>
              </c:numCache>
            </c:numRef>
          </c:val>
          <c:smooth val="0"/>
          <c:extLst>
            <c:ext xmlns:c16="http://schemas.microsoft.com/office/drawing/2014/chart" uri="{C3380CC4-5D6E-409C-BE32-E72D297353CC}">
              <c16:uniqueId val="{00000000-E66F-4BA0-B8C6-9B92025B1E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23487</c:v>
                </c:pt>
                <c:pt idx="1">
                  <c:v>34147</c:v>
                </c:pt>
                <c:pt idx="2">
                  <c:v>32461</c:v>
                </c:pt>
                <c:pt idx="3">
                  <c:v>18942</c:v>
                </c:pt>
                <c:pt idx="4">
                  <c:v>27668</c:v>
                </c:pt>
              </c:numCache>
            </c:numRef>
          </c:val>
          <c:smooth val="0"/>
          <c:extLst>
            <c:ext xmlns:c16="http://schemas.microsoft.com/office/drawing/2014/chart" uri="{C3380CC4-5D6E-409C-BE32-E72D297353CC}">
              <c16:uniqueId val="{00000001-E66F-4BA0-B8C6-9B92025B1E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15.18</c:v>
                </c:pt>
                <c:pt idx="1">
                  <c:v>10.94</c:v>
                </c:pt>
                <c:pt idx="2">
                  <c:v>10.29</c:v>
                </c:pt>
                <c:pt idx="3">
                  <c:v>7.7</c:v>
                </c:pt>
                <c:pt idx="4">
                  <c:v>5.64</c:v>
                </c:pt>
              </c:numCache>
            </c:numRef>
          </c:val>
          <c:extLst>
            <c:ext xmlns:c16="http://schemas.microsoft.com/office/drawing/2014/chart" uri="{C3380CC4-5D6E-409C-BE32-E72D297353CC}">
              <c16:uniqueId val="{00000000-2B00-4803-8895-C6A18DAEF2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22.81</c:v>
                </c:pt>
                <c:pt idx="1">
                  <c:v>38.28</c:v>
                </c:pt>
                <c:pt idx="2">
                  <c:v>48.54</c:v>
                </c:pt>
                <c:pt idx="3">
                  <c:v>53.11</c:v>
                </c:pt>
                <c:pt idx="4">
                  <c:v>50.65</c:v>
                </c:pt>
              </c:numCache>
            </c:numRef>
          </c:val>
          <c:extLst>
            <c:ext xmlns:c16="http://schemas.microsoft.com/office/drawing/2014/chart" uri="{C3380CC4-5D6E-409C-BE32-E72D297353CC}">
              <c16:uniqueId val="{00000001-2B00-4803-8895-C6A18DAEF2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11.62</c:v>
                </c:pt>
                <c:pt idx="1">
                  <c:v>13.31</c:v>
                </c:pt>
                <c:pt idx="2">
                  <c:v>8.61</c:v>
                </c:pt>
                <c:pt idx="3">
                  <c:v>2.2200000000000002</c:v>
                </c:pt>
                <c:pt idx="4">
                  <c:v>-3.61</c:v>
                </c:pt>
              </c:numCache>
            </c:numRef>
          </c:val>
          <c:smooth val="0"/>
          <c:extLst>
            <c:ext xmlns:c16="http://schemas.microsoft.com/office/drawing/2014/chart" uri="{C3380CC4-5D6E-409C-BE32-E72D297353CC}">
              <c16:uniqueId val="{00000002-2B00-4803-8895-C6A18DAEF2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00-47B5-B189-E4ACAA4E60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00-47B5-B189-E4ACAA4E6052}"/>
            </c:ext>
          </c:extLst>
        </c:ser>
        <c:ser>
          <c:idx val="2"/>
          <c:order val="2"/>
          <c:tx>
            <c:strRef>
              <c:f>データシート!$A$29</c:f>
              <c:strCache>
                <c:ptCount val="1"/>
                <c:pt idx="0">
                  <c:v>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500-47B5-B189-E4ACAA4E6052}"/>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00-47B5-B189-E4ACAA4E605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0.06</c:v>
                </c:pt>
                <c:pt idx="6">
                  <c:v>#N/A</c:v>
                </c:pt>
                <c:pt idx="7">
                  <c:v>0.04</c:v>
                </c:pt>
                <c:pt idx="8">
                  <c:v>#N/A</c:v>
                </c:pt>
                <c:pt idx="9">
                  <c:v>0.06</c:v>
                </c:pt>
              </c:numCache>
            </c:numRef>
          </c:val>
          <c:extLst>
            <c:ext xmlns:c16="http://schemas.microsoft.com/office/drawing/2014/chart" uri="{C3380CC4-5D6E-409C-BE32-E72D297353CC}">
              <c16:uniqueId val="{00000004-2500-47B5-B189-E4ACAA4E6052}"/>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0.25</c:v>
                </c:pt>
                <c:pt idx="4">
                  <c:v>#N/A</c:v>
                </c:pt>
                <c:pt idx="5">
                  <c:v>0.37</c:v>
                </c:pt>
                <c:pt idx="6">
                  <c:v>#N/A</c:v>
                </c:pt>
                <c:pt idx="7">
                  <c:v>0.44</c:v>
                </c:pt>
                <c:pt idx="8">
                  <c:v>#N/A</c:v>
                </c:pt>
                <c:pt idx="9">
                  <c:v>0.57999999999999996</c:v>
                </c:pt>
              </c:numCache>
            </c:numRef>
          </c:val>
          <c:extLst>
            <c:ext xmlns:c16="http://schemas.microsoft.com/office/drawing/2014/chart" uri="{C3380CC4-5D6E-409C-BE32-E72D297353CC}">
              <c16:uniqueId val="{00000005-2500-47B5-B189-E4ACAA4E605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1.54</c:v>
                </c:pt>
                <c:pt idx="4">
                  <c:v>#N/A</c:v>
                </c:pt>
                <c:pt idx="5">
                  <c:v>0.92</c:v>
                </c:pt>
                <c:pt idx="6">
                  <c:v>#N/A</c:v>
                </c:pt>
                <c:pt idx="7">
                  <c:v>0.96</c:v>
                </c:pt>
                <c:pt idx="8">
                  <c:v>#N/A</c:v>
                </c:pt>
                <c:pt idx="9">
                  <c:v>1.17</c:v>
                </c:pt>
              </c:numCache>
            </c:numRef>
          </c:val>
          <c:extLst>
            <c:ext xmlns:c16="http://schemas.microsoft.com/office/drawing/2014/chart" uri="{C3380CC4-5D6E-409C-BE32-E72D297353CC}">
              <c16:uniqueId val="{00000006-2500-47B5-B189-E4ACAA4E605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1.76</c:v>
                </c:pt>
                <c:pt idx="4">
                  <c:v>#N/A</c:v>
                </c:pt>
                <c:pt idx="5">
                  <c:v>2.2599999999999998</c:v>
                </c:pt>
                <c:pt idx="6">
                  <c:v>#N/A</c:v>
                </c:pt>
                <c:pt idx="7">
                  <c:v>1.59</c:v>
                </c:pt>
                <c:pt idx="8">
                  <c:v>#N/A</c:v>
                </c:pt>
                <c:pt idx="9">
                  <c:v>1.22</c:v>
                </c:pt>
              </c:numCache>
            </c:numRef>
          </c:val>
          <c:extLst>
            <c:ext xmlns:c16="http://schemas.microsoft.com/office/drawing/2014/chart" uri="{C3380CC4-5D6E-409C-BE32-E72D297353CC}">
              <c16:uniqueId val="{00000007-2500-47B5-B189-E4ACAA4E6052}"/>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5.51</c:v>
                </c:pt>
                <c:pt idx="2">
                  <c:v>#N/A</c:v>
                </c:pt>
                <c:pt idx="3">
                  <c:v>4.6100000000000003</c:v>
                </c:pt>
                <c:pt idx="4">
                  <c:v>#N/A</c:v>
                </c:pt>
                <c:pt idx="5">
                  <c:v>4.1399999999999997</c:v>
                </c:pt>
                <c:pt idx="6">
                  <c:v>#N/A</c:v>
                </c:pt>
                <c:pt idx="7">
                  <c:v>3.84</c:v>
                </c:pt>
                <c:pt idx="8">
                  <c:v>#N/A</c:v>
                </c:pt>
                <c:pt idx="9">
                  <c:v>4.1900000000000004</c:v>
                </c:pt>
              </c:numCache>
            </c:numRef>
          </c:val>
          <c:extLst>
            <c:ext xmlns:c16="http://schemas.microsoft.com/office/drawing/2014/chart" uri="{C3380CC4-5D6E-409C-BE32-E72D297353CC}">
              <c16:uniqueId val="{00000008-2500-47B5-B189-E4ACAA4E60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15.17</c:v>
                </c:pt>
                <c:pt idx="2">
                  <c:v>#N/A</c:v>
                </c:pt>
                <c:pt idx="3">
                  <c:v>10.93</c:v>
                </c:pt>
                <c:pt idx="4">
                  <c:v>#N/A</c:v>
                </c:pt>
                <c:pt idx="5">
                  <c:v>10.28</c:v>
                </c:pt>
                <c:pt idx="6">
                  <c:v>#N/A</c:v>
                </c:pt>
                <c:pt idx="7">
                  <c:v>7.7</c:v>
                </c:pt>
                <c:pt idx="8">
                  <c:v>#N/A</c:v>
                </c:pt>
                <c:pt idx="9">
                  <c:v>5.63</c:v>
                </c:pt>
              </c:numCache>
            </c:numRef>
          </c:val>
          <c:extLst>
            <c:ext xmlns:c16="http://schemas.microsoft.com/office/drawing/2014/chart" uri="{C3380CC4-5D6E-409C-BE32-E72D297353CC}">
              <c16:uniqueId val="{00000009-2500-47B5-B189-E4ACAA4E60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558</c:v>
                </c:pt>
                <c:pt idx="5">
                  <c:v>549</c:v>
                </c:pt>
                <c:pt idx="8">
                  <c:v>543</c:v>
                </c:pt>
                <c:pt idx="11">
                  <c:v>525</c:v>
                </c:pt>
                <c:pt idx="14">
                  <c:v>509</c:v>
                </c:pt>
              </c:numCache>
            </c:numRef>
          </c:val>
          <c:extLst>
            <c:ext xmlns:c16="http://schemas.microsoft.com/office/drawing/2014/chart" uri="{C3380CC4-5D6E-409C-BE32-E72D297353CC}">
              <c16:uniqueId val="{00000000-EAEB-4CFA-ABB7-C8EFF13930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EB-4CFA-ABB7-C8EFF13930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2-EAEB-4CFA-ABB7-C8EFF13930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37</c:v>
                </c:pt>
                <c:pt idx="6">
                  <c:v>38</c:v>
                </c:pt>
                <c:pt idx="9">
                  <c:v>36</c:v>
                </c:pt>
                <c:pt idx="12">
                  <c:v>30</c:v>
                </c:pt>
              </c:numCache>
            </c:numRef>
          </c:val>
          <c:extLst>
            <c:ext xmlns:c16="http://schemas.microsoft.com/office/drawing/2014/chart" uri="{C3380CC4-5D6E-409C-BE32-E72D297353CC}">
              <c16:uniqueId val="{00000003-EAEB-4CFA-ABB7-C8EFF13930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c:v>
                </c:pt>
                <c:pt idx="3">
                  <c:v>76</c:v>
                </c:pt>
                <c:pt idx="6">
                  <c:v>80</c:v>
                </c:pt>
                <c:pt idx="9">
                  <c:v>78</c:v>
                </c:pt>
                <c:pt idx="12">
                  <c:v>84</c:v>
                </c:pt>
              </c:numCache>
            </c:numRef>
          </c:val>
          <c:extLst>
            <c:ext xmlns:c16="http://schemas.microsoft.com/office/drawing/2014/chart" uri="{C3380CC4-5D6E-409C-BE32-E72D297353CC}">
              <c16:uniqueId val="{00000004-EAEB-4CFA-ABB7-C8EFF13930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EB-4CFA-ABB7-C8EFF13930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EB-4CFA-ABB7-C8EFF13930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706</c:v>
                </c:pt>
                <c:pt idx="3">
                  <c:v>714</c:v>
                </c:pt>
                <c:pt idx="6">
                  <c:v>725</c:v>
                </c:pt>
                <c:pt idx="9">
                  <c:v>704</c:v>
                </c:pt>
                <c:pt idx="12">
                  <c:v>673</c:v>
                </c:pt>
              </c:numCache>
            </c:numRef>
          </c:val>
          <c:extLst>
            <c:ext xmlns:c16="http://schemas.microsoft.com/office/drawing/2014/chart" uri="{C3380CC4-5D6E-409C-BE32-E72D297353CC}">
              <c16:uniqueId val="{00000007-EAEB-4CFA-ABB7-C8EFF13930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c:v>
                </c:pt>
                <c:pt idx="2">
                  <c:v>#N/A</c:v>
                </c:pt>
                <c:pt idx="3">
                  <c:v>#N/A</c:v>
                </c:pt>
                <c:pt idx="4">
                  <c:v>278</c:v>
                </c:pt>
                <c:pt idx="5">
                  <c:v>#N/A</c:v>
                </c:pt>
                <c:pt idx="6">
                  <c:v>#N/A</c:v>
                </c:pt>
                <c:pt idx="7">
                  <c:v>300</c:v>
                </c:pt>
                <c:pt idx="8">
                  <c:v>#N/A</c:v>
                </c:pt>
                <c:pt idx="9">
                  <c:v>#N/A</c:v>
                </c:pt>
                <c:pt idx="10">
                  <c:v>293</c:v>
                </c:pt>
                <c:pt idx="11">
                  <c:v>#N/A</c:v>
                </c:pt>
                <c:pt idx="12">
                  <c:v>#N/A</c:v>
                </c:pt>
                <c:pt idx="13">
                  <c:v>278</c:v>
                </c:pt>
                <c:pt idx="14">
                  <c:v>#N/A</c:v>
                </c:pt>
              </c:numCache>
            </c:numRef>
          </c:val>
          <c:smooth val="0"/>
          <c:extLst>
            <c:ext xmlns:c16="http://schemas.microsoft.com/office/drawing/2014/chart" uri="{C3380CC4-5D6E-409C-BE32-E72D297353CC}">
              <c16:uniqueId val="{00000008-EAEB-4CFA-ABB7-C8EFF13930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4935</c:v>
                </c:pt>
                <c:pt idx="5">
                  <c:v>4841</c:v>
                </c:pt>
                <c:pt idx="8">
                  <c:v>4575</c:v>
                </c:pt>
                <c:pt idx="11">
                  <c:v>4466</c:v>
                </c:pt>
                <c:pt idx="14">
                  <c:v>4466</c:v>
                </c:pt>
              </c:numCache>
            </c:numRef>
          </c:val>
          <c:extLst>
            <c:ext xmlns:c16="http://schemas.microsoft.com/office/drawing/2014/chart" uri="{C3380CC4-5D6E-409C-BE32-E72D297353CC}">
              <c16:uniqueId val="{00000000-71F5-44FC-8F4B-E8242B0B87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1462</c:v>
                </c:pt>
                <c:pt idx="5">
                  <c:v>1395</c:v>
                </c:pt>
                <c:pt idx="8">
                  <c:v>1330</c:v>
                </c:pt>
                <c:pt idx="11">
                  <c:v>1408</c:v>
                </c:pt>
                <c:pt idx="14">
                  <c:v>1349</c:v>
                </c:pt>
              </c:numCache>
            </c:numRef>
          </c:val>
          <c:extLst>
            <c:ext xmlns:c16="http://schemas.microsoft.com/office/drawing/2014/chart" uri="{C3380CC4-5D6E-409C-BE32-E72D297353CC}">
              <c16:uniqueId val="{00000001-71F5-44FC-8F4B-E8242B0B87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2364</c:v>
                </c:pt>
                <c:pt idx="5">
                  <c:v>3196</c:v>
                </c:pt>
                <c:pt idx="8">
                  <c:v>3674</c:v>
                </c:pt>
                <c:pt idx="11">
                  <c:v>3880</c:v>
                </c:pt>
                <c:pt idx="14">
                  <c:v>3813</c:v>
                </c:pt>
              </c:numCache>
            </c:numRef>
          </c:val>
          <c:extLst>
            <c:ext xmlns:c16="http://schemas.microsoft.com/office/drawing/2014/chart" uri="{C3380CC4-5D6E-409C-BE32-E72D297353CC}">
              <c16:uniqueId val="{00000002-71F5-44FC-8F4B-E8242B0B87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F5-44FC-8F4B-E8242B0B87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F5-44FC-8F4B-E8242B0B87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1271</c:v>
                </c:pt>
                <c:pt idx="3">
                  <c:v>588</c:v>
                </c:pt>
                <c:pt idx="6">
                  <c:v>244</c:v>
                </c:pt>
                <c:pt idx="9">
                  <c:v>463</c:v>
                </c:pt>
                <c:pt idx="12">
                  <c:v>712</c:v>
                </c:pt>
              </c:numCache>
            </c:numRef>
          </c:val>
          <c:extLst>
            <c:ext xmlns:c16="http://schemas.microsoft.com/office/drawing/2014/chart" uri="{C3380CC4-5D6E-409C-BE32-E72D297353CC}">
              <c16:uniqueId val="{00000005-71F5-44FC-8F4B-E8242B0B87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1188</c:v>
                </c:pt>
                <c:pt idx="3">
                  <c:v>1135</c:v>
                </c:pt>
                <c:pt idx="6">
                  <c:v>1055</c:v>
                </c:pt>
                <c:pt idx="9">
                  <c:v>1020</c:v>
                </c:pt>
                <c:pt idx="12">
                  <c:v>1038</c:v>
                </c:pt>
              </c:numCache>
            </c:numRef>
          </c:val>
          <c:extLst>
            <c:ext xmlns:c16="http://schemas.microsoft.com/office/drawing/2014/chart" uri="{C3380CC4-5D6E-409C-BE32-E72D297353CC}">
              <c16:uniqueId val="{00000006-71F5-44FC-8F4B-E8242B0B87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273</c:v>
                </c:pt>
                <c:pt idx="3">
                  <c:v>297</c:v>
                </c:pt>
                <c:pt idx="6">
                  <c:v>299</c:v>
                </c:pt>
                <c:pt idx="9">
                  <c:v>278</c:v>
                </c:pt>
                <c:pt idx="12">
                  <c:v>277</c:v>
                </c:pt>
              </c:numCache>
            </c:numRef>
          </c:val>
          <c:extLst>
            <c:ext xmlns:c16="http://schemas.microsoft.com/office/drawing/2014/chart" uri="{C3380CC4-5D6E-409C-BE32-E72D297353CC}">
              <c16:uniqueId val="{00000007-71F5-44FC-8F4B-E8242B0B87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673</c:v>
                </c:pt>
                <c:pt idx="3">
                  <c:v>628</c:v>
                </c:pt>
                <c:pt idx="6">
                  <c:v>603</c:v>
                </c:pt>
                <c:pt idx="9">
                  <c:v>551</c:v>
                </c:pt>
                <c:pt idx="12">
                  <c:v>496</c:v>
                </c:pt>
              </c:numCache>
            </c:numRef>
          </c:val>
          <c:extLst>
            <c:ext xmlns:c16="http://schemas.microsoft.com/office/drawing/2014/chart" uri="{C3380CC4-5D6E-409C-BE32-E72D297353CC}">
              <c16:uniqueId val="{00000008-71F5-44FC-8F4B-E8242B0B87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9-71F5-44FC-8F4B-E8242B0B87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7400</c:v>
                </c:pt>
                <c:pt idx="3">
                  <c:v>7227</c:v>
                </c:pt>
                <c:pt idx="6">
                  <c:v>6887</c:v>
                </c:pt>
                <c:pt idx="9">
                  <c:v>6660</c:v>
                </c:pt>
                <c:pt idx="12">
                  <c:v>6301</c:v>
                </c:pt>
              </c:numCache>
            </c:numRef>
          </c:val>
          <c:extLst>
            <c:ext xmlns:c16="http://schemas.microsoft.com/office/drawing/2014/chart" uri="{C3380CC4-5D6E-409C-BE32-E72D297353CC}">
              <c16:uniqueId val="{0000000A-71F5-44FC-8F4B-E8242B0B87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2063</c:v>
                </c:pt>
                <c:pt idx="2">
                  <c:v>#N/A</c:v>
                </c:pt>
                <c:pt idx="3">
                  <c:v>#N/A</c:v>
                </c:pt>
                <c:pt idx="4">
                  <c:v>443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F5-44FC-8F4B-E8242B0B87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2029</c:v>
                </c:pt>
                <c:pt idx="1">
                  <c:v>2229</c:v>
                </c:pt>
                <c:pt idx="2">
                  <c:v>2158</c:v>
                </c:pt>
              </c:numCache>
            </c:numRef>
          </c:val>
          <c:extLst>
            <c:ext xmlns:c16="http://schemas.microsoft.com/office/drawing/2014/chart" uri="{C3380CC4-5D6E-409C-BE32-E72D297353CC}">
              <c16:uniqueId val="{00000000-48E3-449A-B552-99FBA17A61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c:v>
                </c:pt>
                <c:pt idx="1">
                  <c:v>8</c:v>
                </c:pt>
                <c:pt idx="2">
                  <c:v>33</c:v>
                </c:pt>
              </c:numCache>
            </c:numRef>
          </c:val>
          <c:extLst>
            <c:ext xmlns:c16="http://schemas.microsoft.com/office/drawing/2014/chart" uri="{C3380CC4-5D6E-409C-BE32-E72D297353CC}">
              <c16:uniqueId val="{00000001-48E3-449A-B552-99FBA17A61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1909</c:v>
                </c:pt>
                <c:pt idx="1">
                  <c:v>1990</c:v>
                </c:pt>
                <c:pt idx="2">
                  <c:v>2070</c:v>
                </c:pt>
              </c:numCache>
            </c:numRef>
          </c:val>
          <c:extLst>
            <c:ext xmlns:c16="http://schemas.microsoft.com/office/drawing/2014/chart" uri="{C3380CC4-5D6E-409C-BE32-E72D297353CC}">
              <c16:uniqueId val="{00000002-48E3-449A-B552-99FBA17A61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財政状況を考慮し、新規借入の抑制に努めてきた結果、元利償還金は前年度比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、算入</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費等は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学校施設建設事業（小中学校の統合）や新ごみ処理施設事業</a:t>
          </a:r>
          <a:r>
            <a:rPr kumimoji="1" lang="ja-JP" altLang="ja-JP" sz="1100">
              <a:solidFill>
                <a:schemeClr val="dk1"/>
              </a:solidFill>
              <a:effectLst/>
              <a:latin typeface="+mn-lt"/>
              <a:ea typeface="+mn-ea"/>
              <a:cs typeface="+mn-cs"/>
            </a:rPr>
            <a:t>が予定されるとこに伴い増額が見込まれるが、対象事業を精査し借入を必要最小限にとどめる。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満期一括償還地方債の財源として積み立てているものはない。</a:t>
          </a:r>
          <a:endParaRPr lang="ja-JP" altLang="ja-JP">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一般会計等に係る地方債現在高は、元金償還額の増により前年度比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　設立法人等の負債額等負担見込額は、地方独立行政法人東金九十九里地域医療センターの繰越欠損金の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53.8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年度と同額となっているものの、近年減少傾向にある。</a:t>
          </a:r>
          <a:endParaRPr kumimoji="1" lang="en-US" altLang="ja-JP" sz="1100">
            <a:solidFill>
              <a:schemeClr val="dk1"/>
            </a:solidFill>
            <a:effectLst/>
            <a:latin typeface="+mn-lt"/>
            <a:ea typeface="+mn-ea"/>
            <a:cs typeface="+mn-cs"/>
          </a:endParaRPr>
        </a:p>
        <a:p>
          <a:r>
            <a:rPr lang="ja-JP" altLang="en-US">
              <a:effectLst/>
            </a:rPr>
            <a:t>　</a:t>
          </a:r>
          <a:r>
            <a:rPr lang="ja-JP" altLang="en-US" sz="1100" b="0" i="0" u="none" strike="noStrike" baseline="0">
              <a:solidFill>
                <a:schemeClr val="dk1"/>
              </a:solidFill>
              <a:latin typeface="+mn-lt"/>
              <a:ea typeface="+mn-ea"/>
              <a:cs typeface="+mn-cs"/>
            </a:rPr>
            <a:t>今後、人口減少に伴う税収の減少など財政運営を取り巻く状況は厳しくなり、大規模事業等により、財政調整基金等の取り崩し額が増加することが見込まれるため、適正な地方債の発行等により財政健全化を図り後年度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千葉県九十九里町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令和６年度末における基金全体の残高は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内容は、財政調整基金で前年度比▲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残高増加の主な要因は、庁舎建設基金及び学校施設整備基金の積み増しが挙げられる。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人口減少及び少子高齢化に伴う自主財源（税収等）の減収や公共施設の老朽化に伴う更新や改修が見込まれる中、財政調整基金や庁舎建設基金をはじめとした特定の目的を持った基金のあり方について検証し、適正な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東千葉メディカルセンター整備事業基金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地方独立行政法人東金九十九里地域医療センター「東千葉メディカルセンター」の整備に係る　町債の償還にに必要な財源に充てるため。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九十九里町庁舎の建設又は改築に必要な経費の財源に充てるため。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いわしの町「九十九里」応援基金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ふるさと納税寄附金のうち、ふるさと納税事業に必要な経費の財源に充てるため。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学校施設の更新や増改築、解体に必要な経費の財源に充てるため。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主な要因は、庁舎建設基金及び学校施設整備基金の積み増しが挙げられる。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その他特定目的基金全体の残高は、今後、増加傾向の見込である。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は、東千葉メディカルセンター整備事業基金で病院事業における地方債償還額の増加、庁舎建設基金では財政状況を勘案し、確実に積立てを行っていく必要がある。それぞれの使途に沿った管理をし、必要な財源に充てるため適正な財源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主な要因は、予想以上に歳出があったため、一般財源に充てるため基金を取り崩したことが挙げられる。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ために設置している基金であるため、人口減少に伴う税収減、公共施設の老朽化対策、社会保障経費の増大に備え、一定規模の残高を確保していく必要があり、その額においては今後検証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主な要因は、今後の公債費負担金の増額に備え、積立を行ったことが挙げられる。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計画的な償還を行うため基金であり、経済事業の変動等により財源が不足する場合や償還期限を繰り上げて行う町債の償還を行う必要がある場合を見据え、一定額の確保が必要であり、その額においては今後検証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財政力指数は、前年度</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0.42</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、類似団体内平均値をやや下回った。</a:t>
          </a:r>
          <a:endParaRPr lang="ja-JP" altLang="ja-JP" sz="1400">
            <a:effectLst/>
          </a:endParaRPr>
        </a:p>
        <a:p>
          <a:r>
            <a:rPr kumimoji="1" lang="ja-JP" altLang="ja-JP" sz="1100">
              <a:solidFill>
                <a:schemeClr val="dk1"/>
              </a:solidFill>
              <a:effectLst/>
              <a:latin typeface="+mn-lt"/>
              <a:ea typeface="+mn-ea"/>
              <a:cs typeface="+mn-cs"/>
            </a:rPr>
            <a:t>　全国平均値及び千葉県平均値と比較しても下回る結果となっており、人口減少や町内に主要産業がないこと等の理由から財政基盤が弱いことを示している。</a:t>
          </a:r>
          <a:endParaRPr lang="ja-JP" altLang="ja-JP" sz="1400">
            <a:effectLst/>
          </a:endParaRPr>
        </a:p>
        <a:p>
          <a:r>
            <a:rPr kumimoji="1" lang="ja-JP" altLang="ja-JP" sz="1100">
              <a:solidFill>
                <a:schemeClr val="dk1"/>
              </a:solidFill>
              <a:effectLst/>
              <a:latin typeface="+mn-lt"/>
              <a:ea typeface="+mn-ea"/>
              <a:cs typeface="+mn-cs"/>
            </a:rPr>
            <a:t>　歳出については、緊急性、必要性、有効性を十分に検証し、事業を取捨選択することで投資的経費を削減するとともに、公共施設の統廃合を図り維持管理経費の削減に努める。</a:t>
          </a:r>
          <a:endParaRPr lang="ja-JP" altLang="ja-JP" sz="1400">
            <a:effectLst/>
          </a:endParaRPr>
        </a:p>
        <a:p>
          <a:r>
            <a:rPr kumimoji="1" lang="ja-JP" altLang="ja-JP" sz="1100">
              <a:solidFill>
                <a:schemeClr val="dk1"/>
              </a:solidFill>
              <a:effectLst/>
              <a:latin typeface="+mn-lt"/>
              <a:ea typeface="+mn-ea"/>
              <a:cs typeface="+mn-cs"/>
            </a:rPr>
            <a:t>　歳入については、税収等の最大限の確保に取り組み、財政基盤の強化に努める。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63077</xdr:rowOff>
    </xdr:from>
    <xdr:to>
      <xdr:col>15</xdr:col>
      <xdr:colOff>82550</xdr:colOff>
      <xdr:row>43</xdr:row>
      <xdr:rowOff>71120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114740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12277</xdr:rowOff>
    </xdr:from>
    <xdr:to>
      <xdr:col>11</xdr:col>
      <xdr:colOff>82550</xdr:colOff>
      <xdr:row>43</xdr:row>
      <xdr:rowOff>113877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経常収支比率は、人件費、物件費、</a:t>
          </a:r>
          <a:r>
            <a:rPr kumimoji="1" lang="ja-JP" altLang="en-US" sz="1100">
              <a:solidFill>
                <a:sysClr val="windowText" lastClr="000000"/>
              </a:solidFill>
              <a:effectLst/>
              <a:latin typeface="+mn-lt"/>
              <a:ea typeface="+mn-ea"/>
              <a:cs typeface="+mn-cs"/>
            </a:rPr>
            <a:t>扶助費、補助費等、操出金の</a:t>
          </a:r>
          <a:r>
            <a:rPr kumimoji="1" lang="ja-JP" altLang="ja-JP" sz="1100">
              <a:solidFill>
                <a:sysClr val="windowText" lastClr="000000"/>
              </a:solidFill>
              <a:effectLst/>
              <a:latin typeface="+mn-lt"/>
              <a:ea typeface="+mn-ea"/>
              <a:cs typeface="+mn-cs"/>
            </a:rPr>
            <a:t>増額により経常的経費充当一般財源</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分子</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3.9</a:t>
          </a:r>
          <a:r>
            <a:rPr kumimoji="1" lang="ja-JP" altLang="ja-JP" sz="1100">
              <a:solidFill>
                <a:sysClr val="windowText" lastClr="000000"/>
              </a:solidFill>
              <a:effectLst/>
              <a:latin typeface="+mn-lt"/>
              <a:ea typeface="+mn-ea"/>
              <a:cs typeface="+mn-cs"/>
            </a:rPr>
            <a:t>％増加したが、</a:t>
          </a:r>
          <a:r>
            <a:rPr kumimoji="1" lang="ja-JP" altLang="en-US" sz="1100">
              <a:solidFill>
                <a:sysClr val="windowText" lastClr="000000"/>
              </a:solidFill>
              <a:effectLst/>
              <a:latin typeface="+mn-lt"/>
              <a:ea typeface="+mn-ea"/>
              <a:cs typeface="+mn-cs"/>
            </a:rPr>
            <a:t>地方税の減収</a:t>
          </a:r>
          <a:r>
            <a:rPr kumimoji="1" lang="ja-JP" altLang="ja-JP" sz="1100">
              <a:solidFill>
                <a:sysClr val="windowText" lastClr="000000"/>
              </a:solidFill>
              <a:effectLst/>
              <a:latin typeface="+mn-lt"/>
              <a:ea typeface="+mn-ea"/>
              <a:cs typeface="+mn-cs"/>
            </a:rPr>
            <a:t>により経常一般財源</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分母</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％減少した。このことから、当該比率は前年度比</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ポイント増加</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類似団体内平均値を</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ポイント上回る</a:t>
          </a:r>
          <a:r>
            <a:rPr kumimoji="1" lang="ja-JP" altLang="ja-JP" sz="1100">
              <a:solidFill>
                <a:sysClr val="windowText" lastClr="000000"/>
              </a:solidFill>
              <a:effectLst/>
              <a:latin typeface="+mn-lt"/>
              <a:ea typeface="+mn-ea"/>
              <a:cs typeface="+mn-cs"/>
            </a:rPr>
            <a:t>結果となった</a:t>
          </a:r>
          <a:r>
            <a:rPr kumimoji="1" lang="ja-JP" altLang="en-US" sz="1100">
              <a:solidFill>
                <a:sysClr val="windowText" lastClr="000000"/>
              </a:solidFill>
              <a:effectLst/>
              <a:latin typeface="+mn-lt"/>
              <a:ea typeface="+mn-ea"/>
              <a:cs typeface="+mn-cs"/>
            </a:rPr>
            <a:t>が、本町の財政構造は弾力性に乏しく、</a:t>
          </a:r>
          <a:r>
            <a:rPr kumimoji="1" lang="ja-JP" altLang="ja-JP" sz="1100">
              <a:solidFill>
                <a:sysClr val="windowText" lastClr="000000"/>
              </a:solidFill>
              <a:effectLst/>
              <a:latin typeface="+mn-lt"/>
              <a:ea typeface="+mn-ea"/>
              <a:cs typeface="+mn-cs"/>
            </a:rPr>
            <a:t>引き続き経常経費の削減、経常一般財源の確保に取り組み、財政基盤の強化に努める。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136525</xdr:rowOff>
    </xdr:from>
    <xdr:to>
      <xdr:col>23</xdr:col>
      <xdr:colOff>133350</xdr:colOff>
      <xdr:row>60</xdr:row>
      <xdr:rowOff>20574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52075"/>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59</xdr:row>
      <xdr:rowOff>136525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9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122174</xdr:rowOff>
    </xdr:from>
    <xdr:to>
      <xdr:col>15</xdr:col>
      <xdr:colOff>82550</xdr:colOff>
      <xdr:row>59</xdr:row>
      <xdr:rowOff>76200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6627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122174</xdr:rowOff>
    </xdr:from>
    <xdr:to>
      <xdr:col>11</xdr:col>
      <xdr:colOff>31750</xdr:colOff>
      <xdr:row>59</xdr:row>
      <xdr:rowOff>44831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66274"/>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5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51325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141224</xdr:rowOff>
    </xdr:from>
    <xdr:to>
      <xdr:col>23</xdr:col>
      <xdr:colOff>184150</xdr:colOff>
      <xdr:row>60</xdr:row>
      <xdr:rowOff>71374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113301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85725</xdr:rowOff>
    </xdr:from>
    <xdr:to>
      <xdr:col>19</xdr:col>
      <xdr:colOff>184150</xdr:colOff>
      <xdr:row>60</xdr:row>
      <xdr:rowOff>15875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26052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71374</xdr:rowOff>
    </xdr:from>
    <xdr:to>
      <xdr:col>11</xdr:col>
      <xdr:colOff>82550</xdr:colOff>
      <xdr:row>59</xdr:row>
      <xdr:rowOff>1524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11701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165481</xdr:rowOff>
    </xdr:from>
    <xdr:to>
      <xdr:col>7</xdr:col>
      <xdr:colOff>31750</xdr:colOff>
      <xdr:row>59</xdr:row>
      <xdr:rowOff>95631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105808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人件費決算額は、</a:t>
          </a:r>
          <a:r>
            <a:rPr kumimoji="1" lang="ja-JP" altLang="en-US" sz="1100">
              <a:solidFill>
                <a:schemeClr val="dk1"/>
              </a:solidFill>
              <a:effectLst/>
              <a:latin typeface="+mn-lt"/>
              <a:ea typeface="+mn-ea"/>
              <a:cs typeface="+mn-cs"/>
            </a:rPr>
            <a:t>特別職の給与、常勤職員・会計年度任用職員の給与</a:t>
          </a:r>
          <a:r>
            <a:rPr kumimoji="1" lang="ja-JP" altLang="ja-JP" sz="1100">
              <a:solidFill>
                <a:schemeClr val="dk1"/>
              </a:solidFill>
              <a:effectLst/>
              <a:latin typeface="+mn-lt"/>
              <a:ea typeface="+mn-ea"/>
              <a:cs typeface="+mn-cs"/>
            </a:rPr>
            <a:t>改定により前年度比</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％増加し、物件費決算額は、</a:t>
          </a:r>
          <a:r>
            <a:rPr kumimoji="1" lang="ja-JP" altLang="en-US" sz="1100">
              <a:solidFill>
                <a:schemeClr val="dk1"/>
              </a:solidFill>
              <a:effectLst/>
              <a:latin typeface="+mn-lt"/>
              <a:ea typeface="+mn-ea"/>
              <a:cs typeface="+mn-cs"/>
            </a:rPr>
            <a:t>防災施設（津波避難タワー）の建設に伴う旧保育所の</a:t>
          </a:r>
          <a:r>
            <a:rPr kumimoji="1" lang="ja-JP" altLang="ja-JP" sz="1100">
              <a:solidFill>
                <a:schemeClr val="dk1"/>
              </a:solidFill>
              <a:effectLst/>
              <a:latin typeface="+mn-lt"/>
              <a:ea typeface="+mn-ea"/>
              <a:cs typeface="+mn-cs"/>
            </a:rPr>
            <a:t>解体工事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結果として人口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16,656</a:t>
          </a:r>
          <a:r>
            <a:rPr kumimoji="1" lang="ja-JP" altLang="ja-JP" sz="1100">
              <a:solidFill>
                <a:schemeClr val="dk1"/>
              </a:solidFill>
              <a:effectLst/>
              <a:latin typeface="+mn-lt"/>
              <a:ea typeface="+mn-ea"/>
              <a:cs typeface="+mn-cs"/>
            </a:rPr>
            <a:t>円の増額となった。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継続的に類似団体平均値を下回っており、今後も現状を維持するよう努める。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31897</xdr:rowOff>
    </xdr:from>
    <xdr:to>
      <xdr:col>23</xdr:col>
      <xdr:colOff>133350</xdr:colOff>
      <xdr:row>89</xdr:row>
      <xdr:rowOff>158697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262247"/>
          <a:ext cx="0" cy="1155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130774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8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158697</xdr:rowOff>
    </xdr:from>
    <xdr:to>
      <xdr:col>24</xdr:col>
      <xdr:colOff>12700</xdr:colOff>
      <xdr:row>89</xdr:row>
      <xdr:rowOff>158697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17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118274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400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31897</xdr:rowOff>
    </xdr:from>
    <xdr:to>
      <xdr:col>24</xdr:col>
      <xdr:colOff>12700</xdr:colOff>
      <xdr:row>83</xdr:row>
      <xdr:rowOff>31897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26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163157</xdr:rowOff>
    </xdr:from>
    <xdr:to>
      <xdr:col>23</xdr:col>
      <xdr:colOff>133350</xdr:colOff>
      <xdr:row>83</xdr:row>
      <xdr:rowOff>31897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22057"/>
          <a:ext cx="8382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163599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93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20072</xdr:rowOff>
    </xdr:from>
    <xdr:to>
      <xdr:col>23</xdr:col>
      <xdr:colOff>184150</xdr:colOff>
      <xdr:row>84</xdr:row>
      <xdr:rowOff>121672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2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162613</xdr:rowOff>
    </xdr:from>
    <xdr:to>
      <xdr:col>19</xdr:col>
      <xdr:colOff>133350</xdr:colOff>
      <xdr:row>82</xdr:row>
      <xdr:rowOff>163157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21513"/>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136023</xdr:rowOff>
    </xdr:from>
    <xdr:to>
      <xdr:col>19</xdr:col>
      <xdr:colOff>184150</xdr:colOff>
      <xdr:row>84</xdr:row>
      <xdr:rowOff>66173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50950</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135316</xdr:rowOff>
    </xdr:from>
    <xdr:to>
      <xdr:col>15</xdr:col>
      <xdr:colOff>82550</xdr:colOff>
      <xdr:row>82</xdr:row>
      <xdr:rowOff>162613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4216"/>
          <a:ext cx="889000" cy="2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113792</xdr:rowOff>
    </xdr:from>
    <xdr:to>
      <xdr:col>15</xdr:col>
      <xdr:colOff>133350</xdr:colOff>
      <xdr:row>84</xdr:row>
      <xdr:rowOff>43942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28719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3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126592</xdr:rowOff>
    </xdr:from>
    <xdr:to>
      <xdr:col>11</xdr:col>
      <xdr:colOff>31750</xdr:colOff>
      <xdr:row>82</xdr:row>
      <xdr:rowOff>135316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85492"/>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94419</xdr:rowOff>
    </xdr:from>
    <xdr:to>
      <xdr:col>11</xdr:col>
      <xdr:colOff>82550</xdr:colOff>
      <xdr:row>84</xdr:row>
      <xdr:rowOff>24569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9346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1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85021</xdr:rowOff>
    </xdr:from>
    <xdr:to>
      <xdr:col>7</xdr:col>
      <xdr:colOff>31750</xdr:colOff>
      <xdr:row>84</xdr:row>
      <xdr:rowOff>15171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1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171398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40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152547</xdr:rowOff>
    </xdr:from>
    <xdr:to>
      <xdr:col>23</xdr:col>
      <xdr:colOff>184150</xdr:colOff>
      <xdr:row>83</xdr:row>
      <xdr:rowOff>82697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73824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3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112357</xdr:rowOff>
    </xdr:from>
    <xdr:to>
      <xdr:col>19</xdr:col>
      <xdr:colOff>184150</xdr:colOff>
      <xdr:row>83</xdr:row>
      <xdr:rowOff>42507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52684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4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111813</xdr:rowOff>
    </xdr:from>
    <xdr:to>
      <xdr:col>15</xdr:col>
      <xdr:colOff>133350</xdr:colOff>
      <xdr:row>83</xdr:row>
      <xdr:rowOff>41963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52140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3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84516</xdr:rowOff>
    </xdr:from>
    <xdr:to>
      <xdr:col>11</xdr:col>
      <xdr:colOff>82550</xdr:colOff>
      <xdr:row>83</xdr:row>
      <xdr:rowOff>14666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1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75792</xdr:rowOff>
    </xdr:from>
    <xdr:to>
      <xdr:col>7</xdr:col>
      <xdr:colOff>31750</xdr:colOff>
      <xdr:row>83</xdr:row>
      <xdr:rowOff>5942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0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ポイント減少しているが、類似団体内平均値を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結果を維持している。</a:t>
          </a:r>
          <a:endParaRPr lang="ja-JP" altLang="ja-JP" sz="1400">
            <a:effectLst/>
          </a:endParaRPr>
        </a:p>
        <a:p>
          <a:r>
            <a:rPr kumimoji="1" lang="ja-JP" altLang="ja-JP" sz="1100">
              <a:solidFill>
                <a:schemeClr val="dk1"/>
              </a:solidFill>
              <a:effectLst/>
              <a:latin typeface="+mn-lt"/>
              <a:ea typeface="+mn-ea"/>
              <a:cs typeface="+mn-cs"/>
            </a:rPr>
            <a:t>　主な要因は、国家公務員との昇任状況の違いや職員構成の偏りが挙げられる。</a:t>
          </a:r>
          <a:endParaRPr lang="ja-JP" altLang="ja-JP" sz="1400">
            <a:effectLst/>
          </a:endParaRPr>
        </a:p>
        <a:p>
          <a:r>
            <a:rPr kumimoji="1" lang="ja-JP" altLang="ja-JP" sz="1100">
              <a:solidFill>
                <a:schemeClr val="dk1"/>
              </a:solidFill>
              <a:effectLst/>
              <a:latin typeface="+mn-lt"/>
              <a:ea typeface="+mn-ea"/>
              <a:cs typeface="+mn-cs"/>
            </a:rPr>
            <a:t>　今後も引き続き定員管理計画に基づき数年先を見据えた給与、職員構成の適正化を図る。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134055</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2216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163689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4846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96661</xdr:rowOff>
    </xdr:from>
    <xdr:to>
      <xdr:col>72</xdr:col>
      <xdr:colOff>203200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557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96661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2752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150582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112889</xdr:rowOff>
    </xdr:from>
    <xdr:to>
      <xdr:col>73</xdr:col>
      <xdr:colOff>44450</xdr:colOff>
      <xdr:row>90</xdr:row>
      <xdr:rowOff>43039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27816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45861</xdr:rowOff>
    </xdr:from>
    <xdr:to>
      <xdr:col>68</xdr:col>
      <xdr:colOff>203200</xdr:colOff>
      <xdr:row>89</xdr:row>
      <xdr:rowOff>147461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132238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人口千人当たり職員数は、前年度比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増加しているが</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行政サービスの質を低下させることなく組織の合理化や民間事業者への委託を推進し、引き続き町定員管理計画に基づき適正な定員管理に努める。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40338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77928"/>
          <a:ext cx="8382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118714</xdr:rowOff>
    </xdr:from>
    <xdr:to>
      <xdr:col>77</xdr:col>
      <xdr:colOff>44450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4264"/>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80796</xdr:rowOff>
    </xdr:from>
    <xdr:to>
      <xdr:col>72</xdr:col>
      <xdr:colOff>203200</xdr:colOff>
      <xdr:row>59</xdr:row>
      <xdr:rowOff>118714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634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57815</xdr:rowOff>
    </xdr:from>
    <xdr:to>
      <xdr:col>68</xdr:col>
      <xdr:colOff>152400</xdr:colOff>
      <xdr:row>59</xdr:row>
      <xdr:rowOff>80796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336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160988</xdr:rowOff>
    </xdr:from>
    <xdr:to>
      <xdr:col>81</xdr:col>
      <xdr:colOff>95250</xdr:colOff>
      <xdr:row>60</xdr:row>
      <xdr:rowOff>91138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67914</xdr:rowOff>
    </xdr:from>
    <xdr:to>
      <xdr:col>73</xdr:col>
      <xdr:colOff>44450</xdr:colOff>
      <xdr:row>59</xdr:row>
      <xdr:rowOff>169514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29996</xdr:rowOff>
    </xdr:from>
    <xdr:to>
      <xdr:col>68</xdr:col>
      <xdr:colOff>203200</xdr:colOff>
      <xdr:row>59</xdr:row>
      <xdr:rowOff>131596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141773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7015</xdr:rowOff>
    </xdr:from>
    <xdr:to>
      <xdr:col>64</xdr:col>
      <xdr:colOff>152400</xdr:colOff>
      <xdr:row>59</xdr:row>
      <xdr:rowOff>108615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118792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B05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実質公債費比率は、元利償還金の額が前年度比で▲</a:t>
          </a:r>
          <a:r>
            <a:rPr kumimoji="1" lang="en-US" altLang="ja-JP" sz="1100">
              <a:solidFill>
                <a:sysClr val="windowText" lastClr="000000"/>
              </a:solidFill>
              <a:effectLst/>
              <a:latin typeface="+mn-lt"/>
              <a:ea typeface="+mn-ea"/>
              <a:cs typeface="+mn-cs"/>
            </a:rPr>
            <a:t>30,677</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、臨時財政対策債発行可能額が▲</a:t>
          </a:r>
          <a:r>
            <a:rPr kumimoji="1" lang="en-US" altLang="ja-JP" sz="1100">
              <a:solidFill>
                <a:sysClr val="windowText" lastClr="000000"/>
              </a:solidFill>
              <a:effectLst/>
              <a:latin typeface="+mn-lt"/>
              <a:ea typeface="+mn-ea"/>
              <a:cs typeface="+mn-cs"/>
            </a:rPr>
            <a:t>9,969</a:t>
          </a:r>
          <a:r>
            <a:rPr kumimoji="1" lang="ja-JP" altLang="ja-JP" sz="1100">
              <a:solidFill>
                <a:sysClr val="windowText" lastClr="000000"/>
              </a:solidFill>
              <a:effectLst/>
              <a:latin typeface="+mn-lt"/>
              <a:ea typeface="+mn-ea"/>
              <a:cs typeface="+mn-cs"/>
            </a:rPr>
            <a:t>千円減額</a:t>
          </a:r>
          <a:r>
            <a:rPr kumimoji="1" lang="ja-JP" altLang="en-US" sz="1100">
              <a:solidFill>
                <a:sysClr val="windowText" lastClr="000000"/>
              </a:solidFill>
              <a:effectLst/>
              <a:latin typeface="+mn-lt"/>
              <a:ea typeface="+mn-ea"/>
              <a:cs typeface="+mn-cs"/>
            </a:rPr>
            <a:t>となったが、</a:t>
          </a:r>
          <a:r>
            <a:rPr kumimoji="1" lang="ja-JP" altLang="ja-JP" sz="1100">
              <a:solidFill>
                <a:sysClr val="windowText" lastClr="000000"/>
              </a:solidFill>
              <a:effectLst/>
              <a:latin typeface="+mn-lt"/>
              <a:ea typeface="+mn-ea"/>
              <a:cs typeface="+mn-cs"/>
            </a:rPr>
            <a:t>前年度と</a:t>
          </a:r>
          <a:r>
            <a:rPr kumimoji="1" lang="ja-JP" altLang="en-US" sz="1100">
              <a:solidFill>
                <a:sysClr val="windowText" lastClr="000000"/>
              </a:solidFill>
              <a:effectLst/>
              <a:latin typeface="+mn-lt"/>
              <a:ea typeface="+mn-ea"/>
              <a:cs typeface="+mn-cs"/>
            </a:rPr>
            <a:t>同値の</a:t>
          </a:r>
          <a:r>
            <a:rPr kumimoji="1" lang="en-US" altLang="ja-JP" sz="1100">
              <a:solidFill>
                <a:sysClr val="windowText" lastClr="000000"/>
              </a:solidFill>
              <a:effectLst/>
              <a:latin typeface="+mn-lt"/>
              <a:ea typeface="+mn-ea"/>
              <a:cs typeface="+mn-cs"/>
            </a:rPr>
            <a:t>7.6%</a:t>
          </a:r>
          <a:r>
            <a:rPr kumimoji="1" lang="ja-JP" altLang="ja-JP" sz="1100">
              <a:solidFill>
                <a:sysClr val="windowText" lastClr="000000"/>
              </a:solidFill>
              <a:effectLst/>
              <a:latin typeface="+mn-lt"/>
              <a:ea typeface="+mn-ea"/>
              <a:cs typeface="+mn-cs"/>
            </a:rPr>
            <a:t>で、類似団体内平均値をやや下回った。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類似団体内平均値は下回っていることから、引き続き財政状況を考慮した計画的な地方債の発行、対象事業の精査等により実質公債費比率の抑制に努める。</a:t>
          </a:r>
          <a:endParaRPr lang="ja-JP" altLang="ja-JP" sz="1400">
            <a:solidFill>
              <a:sysClr val="windowText" lastClr="000000"/>
            </a:solidFill>
            <a:effectLst/>
          </a:endParaRPr>
        </a:p>
        <a:p>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40</xdr:row>
      <xdr:rowOff>138491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6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138491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40</xdr:row>
      <xdr:rowOff>115509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73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104218</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財政状況を考慮し計画的に地方債を発行してきた結果、地方債現在高が前年度比▲</a:t>
          </a:r>
          <a:r>
            <a:rPr kumimoji="1" lang="en-US" altLang="ja-JP" sz="1100">
              <a:solidFill>
                <a:schemeClr val="dk1"/>
              </a:solidFill>
              <a:effectLst/>
              <a:latin typeface="+mn-lt"/>
              <a:ea typeface="+mn-ea"/>
              <a:cs typeface="+mn-cs"/>
            </a:rPr>
            <a:t>359,709</a:t>
          </a:r>
          <a:r>
            <a:rPr kumimoji="1" lang="ja-JP" altLang="en-US" sz="1100">
              <a:solidFill>
                <a:schemeClr val="dk1"/>
              </a:solidFill>
              <a:effectLst/>
              <a:latin typeface="+mn-lt"/>
              <a:ea typeface="+mn-ea"/>
              <a:cs typeface="+mn-cs"/>
            </a:rPr>
            <a:t>千円減少し、負担比率がマイナスとなることから「－％」という結果となった。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、計画的な地方債の発行、対象事業の精査等により将来負担比率の抑制に努める。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45055</xdr:rowOff>
    </xdr:from>
    <xdr:to>
      <xdr:col>68</xdr:col>
      <xdr:colOff>152400</xdr:colOff>
      <xdr:row>17</xdr:row>
      <xdr:rowOff>55819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45355"/>
          <a:ext cx="889000" cy="5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19534</xdr:rowOff>
    </xdr:from>
    <xdr:to>
      <xdr:col>64</xdr:col>
      <xdr:colOff>152400</xdr:colOff>
      <xdr:row>14</xdr:row>
      <xdr:rowOff>121134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131311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165705</xdr:rowOff>
    </xdr:from>
    <xdr:to>
      <xdr:col>68</xdr:col>
      <xdr:colOff>203200</xdr:colOff>
      <xdr:row>14</xdr:row>
      <xdr:rowOff>95855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80632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8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5019</xdr:rowOff>
    </xdr:from>
    <xdr:to>
      <xdr:col>64</xdr:col>
      <xdr:colOff>152400</xdr:colOff>
      <xdr:row>17</xdr:row>
      <xdr:rowOff>106619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91396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し、類似団体内平均値を上回る結果となった。</a:t>
          </a:r>
          <a:endParaRPr lang="ja-JP" altLang="ja-JP">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類似団体と比較すると高い水準であることから、人員配置の見直しや、費用対効果が見込まれる事業については民間への業務委託を検討することで改善に努める。</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24130</xdr:rowOff>
    </xdr:from>
    <xdr:to>
      <xdr:col>24</xdr:col>
      <xdr:colOff>25400</xdr:colOff>
      <xdr:row>36</xdr:row>
      <xdr:rowOff>75565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963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24130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50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29845</xdr:rowOff>
    </xdr:from>
    <xdr:to>
      <xdr:col>15</xdr:col>
      <xdr:colOff>98425</xdr:colOff>
      <xdr:row>35</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305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29845</xdr:rowOff>
    </xdr:from>
    <xdr:to>
      <xdr:col>11</xdr:col>
      <xdr:colOff>9525</xdr:colOff>
      <xdr:row>35</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30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127635</xdr:rowOff>
    </xdr:from>
    <xdr:to>
      <xdr:col>6</xdr:col>
      <xdr:colOff>171450</xdr:colOff>
      <xdr:row>36</xdr:row>
      <xdr:rowOff>57785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42562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24765</xdr:rowOff>
    </xdr:from>
    <xdr:to>
      <xdr:col>24</xdr:col>
      <xdr:colOff>76200</xdr:colOff>
      <xdr:row>36</xdr:row>
      <xdr:rowOff>126365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168292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144780</xdr:rowOff>
    </xdr:from>
    <xdr:to>
      <xdr:col>20</xdr:col>
      <xdr:colOff>38100</xdr:colOff>
      <xdr:row>36</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59707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150495</xdr:rowOff>
    </xdr:from>
    <xdr:to>
      <xdr:col>11</xdr:col>
      <xdr:colOff>60325</xdr:colOff>
      <xdr:row>35</xdr:row>
      <xdr:rowOff>80645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65422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6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xdr:rowOff>
    </xdr:from>
    <xdr:to>
      <xdr:col>6</xdr:col>
      <xdr:colOff>171450</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ポイント増加しているが、類似団体内平均値を下回る結果を維持している。</a:t>
          </a:r>
          <a:endParaRPr lang="ja-JP" altLang="ja-JP" sz="1400">
            <a:effectLst/>
          </a:endParaRPr>
        </a:p>
        <a:p>
          <a:r>
            <a:rPr kumimoji="1" lang="ja-JP" altLang="ja-JP" sz="1100">
              <a:solidFill>
                <a:schemeClr val="dk1"/>
              </a:solidFill>
              <a:effectLst/>
              <a:latin typeface="+mn-lt"/>
              <a:ea typeface="+mn-ea"/>
              <a:cs typeface="+mn-cs"/>
            </a:rPr>
            <a:t>　今後も引き続き団体規模に見合った公共施設の規模の適正化を推進し、経常経費の削減に努める。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101854</xdr:rowOff>
    </xdr:from>
    <xdr:to>
      <xdr:col>82</xdr:col>
      <xdr:colOff>107950</xdr:colOff>
      <xdr:row>13</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307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101854</xdr:rowOff>
    </xdr:from>
    <xdr:to>
      <xdr:col>78</xdr:col>
      <xdr:colOff>69850</xdr:colOff>
      <xdr:row>13</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30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46990</xdr:rowOff>
    </xdr:from>
    <xdr:to>
      <xdr:col>73</xdr:col>
      <xdr:colOff>180975</xdr:colOff>
      <xdr:row>13</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275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46990</xdr:rowOff>
    </xdr:from>
    <xdr:to>
      <xdr:col>69</xdr:col>
      <xdr:colOff>92075</xdr:colOff>
      <xdr:row>13</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2758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169926</xdr:rowOff>
    </xdr:from>
    <xdr:to>
      <xdr:col>65</xdr:col>
      <xdr:colOff>53975</xdr:colOff>
      <xdr:row>14</xdr:row>
      <xdr:rowOff>100076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84853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144797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51054</xdr:rowOff>
    </xdr:from>
    <xdr:to>
      <xdr:col>78</xdr:col>
      <xdr:colOff>120650</xdr:colOff>
      <xdr:row>13</xdr:row>
      <xdr:rowOff>152654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162831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48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51054</xdr:rowOff>
    </xdr:from>
    <xdr:to>
      <xdr:col>74</xdr:col>
      <xdr:colOff>31750</xdr:colOff>
      <xdr:row>13</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162831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xdr:rowOff>
    </xdr:from>
    <xdr:to>
      <xdr:col>65</xdr:col>
      <xdr:colOff>53975</xdr:colOff>
      <xdr:row>13</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126255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1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a:t>
          </a:r>
          <a:r>
            <a:rPr kumimoji="1" lang="ja-JP" altLang="en-US" sz="1100">
              <a:solidFill>
                <a:schemeClr val="dk1"/>
              </a:solidFill>
              <a:effectLst/>
              <a:latin typeface="+mn-lt"/>
              <a:ea typeface="+mn-ea"/>
              <a:cs typeface="+mn-cs"/>
            </a:rPr>
            <a:t>児童手当の増額等に伴い、</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やや上</a:t>
          </a:r>
          <a:r>
            <a:rPr kumimoji="1" lang="ja-JP" altLang="ja-JP" sz="1100">
              <a:solidFill>
                <a:schemeClr val="dk1"/>
              </a:solidFill>
              <a:effectLst/>
              <a:latin typeface="+mn-lt"/>
              <a:ea typeface="+mn-ea"/>
              <a:cs typeface="+mn-cs"/>
            </a:rPr>
            <a:t>回る結果</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引き続き国等の制度改正等を注視し、資格審査や給付の適正化に努め、財政の健全化を確保するため現在の水準を維持していく。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　その他に係る経常収支比率は、前年度比</a:t>
          </a:r>
          <a:r>
            <a:rPr lang="en-US" altLang="ja-JP" sz="1100" b="0" i="0" u="none" strike="noStrike" baseline="0">
              <a:solidFill>
                <a:schemeClr val="dk1"/>
              </a:solidFill>
              <a:latin typeface="+mn-lt"/>
              <a:ea typeface="+mn-ea"/>
              <a:cs typeface="+mn-cs"/>
            </a:rPr>
            <a:t>0.2</a:t>
          </a:r>
          <a:r>
            <a:rPr lang="ja-JP" altLang="en-US" sz="1100" b="0" i="0" u="none" strike="noStrike" baseline="0">
              <a:solidFill>
                <a:schemeClr val="dk1"/>
              </a:solidFill>
              <a:latin typeface="+mn-lt"/>
              <a:ea typeface="+mn-ea"/>
              <a:cs typeface="+mn-cs"/>
            </a:rPr>
            <a:t>ポイント減少したが、類似団体内平均値を上回る結果となった。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　主な原因は、被保険者の増などにより特別会計の繰出金が増加したものの、</a:t>
          </a:r>
          <a:r>
            <a:rPr lang="ja-JP" altLang="ja-JP" sz="1100" b="0" i="0" baseline="0">
              <a:solidFill>
                <a:schemeClr val="dk1"/>
              </a:solidFill>
              <a:effectLst/>
              <a:latin typeface="+mn-lt"/>
              <a:ea typeface="+mn-ea"/>
              <a:cs typeface="+mn-cs"/>
            </a:rPr>
            <a:t>維持補修費（小中学校・庁舎施設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）の減少</a:t>
          </a:r>
          <a:r>
            <a:rPr lang="ja-JP" altLang="en-US" sz="1100" b="0" i="0" u="none" strike="noStrike" baseline="0">
              <a:solidFill>
                <a:schemeClr val="dk1"/>
              </a:solidFill>
              <a:latin typeface="+mn-lt"/>
              <a:ea typeface="+mn-ea"/>
              <a:cs typeface="+mn-cs"/>
            </a:rPr>
            <a:t>が挙げられる。</a:t>
          </a:r>
          <a:endParaRPr lang="en-US" altLang="ja-JP"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今後も公共施設の適正な維持管理を行うとともに、特別会計の運営の適正化を推進し、繰出等の抑制に努める。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26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60</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020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60</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20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ポイント増加したものの、類似団体内平均値を下回る結果となった。</a:t>
          </a:r>
          <a:endParaRPr lang="ja-JP" altLang="ja-JP" sz="1400">
            <a:effectLst/>
          </a:endParaRPr>
        </a:p>
        <a:p>
          <a:r>
            <a:rPr kumimoji="1" lang="ja-JP" altLang="ja-JP" sz="1100">
              <a:solidFill>
                <a:schemeClr val="dk1"/>
              </a:solidFill>
              <a:effectLst/>
              <a:latin typeface="+mn-lt"/>
              <a:ea typeface="+mn-ea"/>
              <a:cs typeface="+mn-cs"/>
            </a:rPr>
            <a:t>　増加した主な要因は、一部事務組合</a:t>
          </a:r>
          <a:r>
            <a:rPr kumimoji="1" lang="ja-JP" altLang="en-US" sz="1100">
              <a:solidFill>
                <a:schemeClr val="dk1"/>
              </a:solidFill>
              <a:effectLst/>
              <a:latin typeface="+mn-lt"/>
              <a:ea typeface="+mn-ea"/>
              <a:cs typeface="+mn-cs"/>
            </a:rPr>
            <a:t>の電子計算費に</a:t>
          </a:r>
          <a:r>
            <a:rPr kumimoji="1" lang="ja-JP" altLang="ja-JP" sz="1100">
              <a:solidFill>
                <a:schemeClr val="dk1"/>
              </a:solidFill>
              <a:effectLst/>
              <a:latin typeface="+mn-lt"/>
              <a:ea typeface="+mn-ea"/>
              <a:cs typeface="+mn-cs"/>
            </a:rPr>
            <a:t>伴う負担金の増額が挙げられる。</a:t>
          </a:r>
          <a:endParaRPr lang="ja-JP" altLang="ja-JP" sz="1400">
            <a:effectLst/>
          </a:endParaRPr>
        </a:p>
        <a:p>
          <a:r>
            <a:rPr kumimoji="1" lang="ja-JP" altLang="ja-JP" sz="1100">
              <a:solidFill>
                <a:schemeClr val="dk1"/>
              </a:solidFill>
              <a:effectLst/>
              <a:latin typeface="+mn-lt"/>
              <a:ea typeface="+mn-ea"/>
              <a:cs typeface="+mn-cs"/>
            </a:rPr>
            <a:t>　各組合に対しては構成団体連名により負担金等の抑制に係る申し入れを行っているが、今後も負担金等の適正化の推進に努める。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39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40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113047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新規借入の抑制に努めてきた結果、公債費の金額が減少したことから、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ポイント減少となり、類似団体内平均値を下回る結果を維持している。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引き続き財政状況を考慮した計画的な地方債の発行、対象事業の精査等により公債費の抑制に努める。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42418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98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56135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56135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37846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公債費以外に係る経常収支比率は、前年度比</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結果となった。</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増加した要因は、人件費、補助費等の経常収支比率が前年度より増加したことによる</a:t>
          </a:r>
          <a:r>
            <a:rPr kumimoji="1" lang="ja-JP" altLang="ja-JP" sz="1100">
              <a:solidFill>
                <a:schemeClr val="dk1"/>
              </a:solidFill>
              <a:effectLst/>
              <a:latin typeface="+mn-lt"/>
              <a:ea typeface="+mn-ea"/>
              <a:cs typeface="+mn-cs"/>
            </a:rPr>
            <a:t>ことが挙げられる。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今後、更に事務事業の見直しを徹底し経費の節減に努めるとともに、町税の徴収体制の強化等により経常一般財源の確保に努める。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26416</xdr:rowOff>
    </xdr:from>
    <xdr:to>
      <xdr:col>82</xdr:col>
      <xdr:colOff>107950</xdr:colOff>
      <xdr:row>75</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8516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133858</xdr:rowOff>
    </xdr:from>
    <xdr:to>
      <xdr:col>78</xdr:col>
      <xdr:colOff>69850</xdr:colOff>
      <xdr:row>75</xdr:row>
      <xdr:rowOff>26416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2115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42418</xdr:rowOff>
    </xdr:from>
    <xdr:to>
      <xdr:col>73</xdr:col>
      <xdr:colOff>180975</xdr:colOff>
      <xdr:row>74</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971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42418</xdr:rowOff>
    </xdr:from>
    <xdr:to>
      <xdr:col>69</xdr:col>
      <xdr:colOff>92075</xdr:colOff>
      <xdr:row>74</xdr:row>
      <xdr:rowOff>113284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971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89425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23131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147066</xdr:rowOff>
    </xdr:from>
    <xdr:to>
      <xdr:col>78</xdr:col>
      <xdr:colOff>120650</xdr:colOff>
      <xdr:row>75</xdr:row>
      <xdr:rowOff>77216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87393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83058</xdr:rowOff>
    </xdr:from>
    <xdr:to>
      <xdr:col>74</xdr:col>
      <xdr:colOff>31750</xdr:colOff>
      <xdr:row>75</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23385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163068</xdr:rowOff>
    </xdr:from>
    <xdr:to>
      <xdr:col>69</xdr:col>
      <xdr:colOff>142875</xdr:colOff>
      <xdr:row>74</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103395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148919</xdr:rowOff>
    </xdr:from>
    <xdr:to>
      <xdr:col>29</xdr:col>
      <xdr:colOff>127000</xdr:colOff>
      <xdr:row>19</xdr:row>
      <xdr:rowOff>48655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82644"/>
          <a:ext cx="647700" cy="7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48655</xdr:rowOff>
    </xdr:from>
    <xdr:to>
      <xdr:col>26</xdr:col>
      <xdr:colOff>50800</xdr:colOff>
      <xdr:row>19</xdr:row>
      <xdr:rowOff>81133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53830"/>
          <a:ext cx="6985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81133</xdr:rowOff>
    </xdr:from>
    <xdr:to>
      <xdr:col>22</xdr:col>
      <xdr:colOff>114300</xdr:colOff>
      <xdr:row>19</xdr:row>
      <xdr:rowOff>102616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86308"/>
          <a:ext cx="698500" cy="21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102616</xdr:rowOff>
    </xdr:from>
    <xdr:to>
      <xdr:col>18</xdr:col>
      <xdr:colOff>177800</xdr:colOff>
      <xdr:row>19</xdr:row>
      <xdr:rowOff>112669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07791"/>
          <a:ext cx="698500" cy="10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60926</xdr:rowOff>
    </xdr:from>
    <xdr:to>
      <xdr:col>15</xdr:col>
      <xdr:colOff>101600</xdr:colOff>
      <xdr:row>18</xdr:row>
      <xdr:rowOff>162526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9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6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98119</xdr:rowOff>
    </xdr:from>
    <xdr:to>
      <xdr:col>29</xdr:col>
      <xdr:colOff>177800</xdr:colOff>
      <xdr:row>19</xdr:row>
      <xdr:rowOff>28269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3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70196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0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169305</xdr:rowOff>
    </xdr:from>
    <xdr:to>
      <xdr:col>26</xdr:col>
      <xdr:colOff>101600</xdr:colOff>
      <xdr:row>19</xdr:row>
      <xdr:rowOff>99455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0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84232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8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30333</xdr:rowOff>
    </xdr:from>
    <xdr:to>
      <xdr:col>22</xdr:col>
      <xdr:colOff>165100</xdr:colOff>
      <xdr:row>19</xdr:row>
      <xdr:rowOff>131933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3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116710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51816</xdr:rowOff>
    </xdr:from>
    <xdr:to>
      <xdr:col>19</xdr:col>
      <xdr:colOff>38100</xdr:colOff>
      <xdr:row>19</xdr:row>
      <xdr:rowOff>153416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5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138193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4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61869</xdr:rowOff>
    </xdr:from>
    <xdr:to>
      <xdr:col>15</xdr:col>
      <xdr:colOff>101600</xdr:colOff>
      <xdr:row>19</xdr:row>
      <xdr:rowOff>163469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67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148246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5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59197</xdr:rowOff>
    </xdr:from>
    <xdr:to>
      <xdr:col>29</xdr:col>
      <xdr:colOff>127000</xdr:colOff>
      <xdr:row>36</xdr:row>
      <xdr:rowOff>73234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012447"/>
          <a:ext cx="647700" cy="1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56134</xdr:rowOff>
    </xdr:from>
    <xdr:to>
      <xdr:col>26</xdr:col>
      <xdr:colOff>50800</xdr:colOff>
      <xdr:row>36</xdr:row>
      <xdr:rowOff>59197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009384"/>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56134</xdr:rowOff>
    </xdr:from>
    <xdr:to>
      <xdr:col>22</xdr:col>
      <xdr:colOff>114300</xdr:colOff>
      <xdr:row>36</xdr:row>
      <xdr:rowOff>103066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009384"/>
          <a:ext cx="698500" cy="4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103066</xdr:rowOff>
    </xdr:from>
    <xdr:to>
      <xdr:col>18</xdr:col>
      <xdr:colOff>177800</xdr:colOff>
      <xdr:row>36</xdr:row>
      <xdr:rowOff>124806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056316"/>
          <a:ext cx="698500" cy="2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297256</xdr:rowOff>
    </xdr:from>
    <xdr:to>
      <xdr:col>15</xdr:col>
      <xdr:colOff>101600</xdr:colOff>
      <xdr:row>36</xdr:row>
      <xdr:rowOff>55956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66133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22434</xdr:rowOff>
    </xdr:from>
    <xdr:to>
      <xdr:col>29</xdr:col>
      <xdr:colOff>177800</xdr:colOff>
      <xdr:row>36</xdr:row>
      <xdr:rowOff>124034</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7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337411</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94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8397</xdr:rowOff>
    </xdr:from>
    <xdr:to>
      <xdr:col>26</xdr:col>
      <xdr:colOff>101600</xdr:colOff>
      <xdr:row>36</xdr:row>
      <xdr:rowOff>109997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96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94774</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04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5334</xdr:rowOff>
    </xdr:from>
    <xdr:to>
      <xdr:col>22</xdr:col>
      <xdr:colOff>165100</xdr:colOff>
      <xdr:row>36</xdr:row>
      <xdr:rowOff>106934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95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91711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0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52266</xdr:rowOff>
    </xdr:from>
    <xdr:to>
      <xdr:col>19</xdr:col>
      <xdr:colOff>38100</xdr:colOff>
      <xdr:row>36</xdr:row>
      <xdr:rowOff>153866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0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138643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9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74006</xdr:rowOff>
    </xdr:from>
    <xdr:to>
      <xdr:col>15</xdr:col>
      <xdr:colOff>101600</xdr:colOff>
      <xdr:row>37</xdr:row>
      <xdr:rowOff>4156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2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160383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11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123132</xdr:rowOff>
    </xdr:from>
    <xdr:to>
      <xdr:col>24</xdr:col>
      <xdr:colOff>63500</xdr:colOff>
      <xdr:row>38</xdr:row>
      <xdr:rowOff>9235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6782"/>
          <a:ext cx="8382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9235</xdr:rowOff>
    </xdr:from>
    <xdr:to>
      <xdr:col>19</xdr:col>
      <xdr:colOff>177800</xdr:colOff>
      <xdr:row>38</xdr:row>
      <xdr:rowOff>41097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4335"/>
          <a:ext cx="889000" cy="3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41097</xdr:rowOff>
    </xdr:from>
    <xdr:to>
      <xdr:col>15</xdr:col>
      <xdr:colOff>50800</xdr:colOff>
      <xdr:row>38</xdr:row>
      <xdr:rowOff>88646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619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88646</xdr:rowOff>
    </xdr:from>
    <xdr:to>
      <xdr:col>10</xdr:col>
      <xdr:colOff>114300</xdr:colOff>
      <xdr:row>38</xdr:row>
      <xdr:rowOff>112159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3746"/>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67227</xdr:rowOff>
    </xdr:from>
    <xdr:to>
      <xdr:col>6</xdr:col>
      <xdr:colOff>38100</xdr:colOff>
      <xdr:row>36</xdr:row>
      <xdr:rowOff>168827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13904</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1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72332</xdr:rowOff>
    </xdr:from>
    <xdr:to>
      <xdr:col>24</xdr:col>
      <xdr:colOff>114300</xdr:colOff>
      <xdr:row>38</xdr:row>
      <xdr:rowOff>2482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50759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129885</xdr:rowOff>
    </xdr:from>
    <xdr:to>
      <xdr:col>20</xdr:col>
      <xdr:colOff>38100</xdr:colOff>
      <xdr:row>38</xdr:row>
      <xdr:rowOff>60035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51162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161747</xdr:rowOff>
    </xdr:from>
    <xdr:to>
      <xdr:col>15</xdr:col>
      <xdr:colOff>101600</xdr:colOff>
      <xdr:row>38</xdr:row>
      <xdr:rowOff>91897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37846</xdr:rowOff>
    </xdr:from>
    <xdr:to>
      <xdr:col>10</xdr:col>
      <xdr:colOff>165100</xdr:colOff>
      <xdr:row>38</xdr:row>
      <xdr:rowOff>139446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130573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61359</xdr:rowOff>
    </xdr:from>
    <xdr:to>
      <xdr:col>6</xdr:col>
      <xdr:colOff>38100</xdr:colOff>
      <xdr:row>38</xdr:row>
      <xdr:rowOff>162959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154086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114992</xdr:rowOff>
    </xdr:from>
    <xdr:to>
      <xdr:col>24</xdr:col>
      <xdr:colOff>63500</xdr:colOff>
      <xdr:row>57</xdr:row>
      <xdr:rowOff>148208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87642"/>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137810</xdr:rowOff>
    </xdr:from>
    <xdr:to>
      <xdr:col>19</xdr:col>
      <xdr:colOff>177800</xdr:colOff>
      <xdr:row>57</xdr:row>
      <xdr:rowOff>148208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10460"/>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137810</xdr:rowOff>
    </xdr:from>
    <xdr:to>
      <xdr:col>15</xdr:col>
      <xdr:colOff>50800</xdr:colOff>
      <xdr:row>57</xdr:row>
      <xdr:rowOff>161832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10460"/>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161832</xdr:rowOff>
    </xdr:from>
    <xdr:to>
      <xdr:col>10</xdr:col>
      <xdr:colOff>114300</xdr:colOff>
      <xdr:row>57</xdr:row>
      <xdr:rowOff>165977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34482"/>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145353</xdr:rowOff>
    </xdr:from>
    <xdr:to>
      <xdr:col>6</xdr:col>
      <xdr:colOff>38100</xdr:colOff>
      <xdr:row>57</xdr:row>
      <xdr:rowOff>75503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92030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64192</xdr:rowOff>
    </xdr:from>
    <xdr:to>
      <xdr:col>24</xdr:col>
      <xdr:colOff>114300</xdr:colOff>
      <xdr:row>57</xdr:row>
      <xdr:rowOff>165792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150569</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97408</xdr:rowOff>
    </xdr:from>
    <xdr:to>
      <xdr:col>20</xdr:col>
      <xdr:colOff>38100</xdr:colOff>
      <xdr:row>58</xdr:row>
      <xdr:rowOff>27558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18685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87010</xdr:rowOff>
    </xdr:from>
    <xdr:to>
      <xdr:col>15</xdr:col>
      <xdr:colOff>101600</xdr:colOff>
      <xdr:row>58</xdr:row>
      <xdr:rowOff>17160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111032</xdr:rowOff>
    </xdr:from>
    <xdr:to>
      <xdr:col>10</xdr:col>
      <xdr:colOff>165100</xdr:colOff>
      <xdr:row>58</xdr:row>
      <xdr:rowOff>41182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32309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115177</xdr:rowOff>
    </xdr:from>
    <xdr:to>
      <xdr:col>6</xdr:col>
      <xdr:colOff>38100</xdr:colOff>
      <xdr:row>58</xdr:row>
      <xdr:rowOff>45327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36454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13684</xdr:rowOff>
    </xdr:from>
    <xdr:to>
      <xdr:col>24</xdr:col>
      <xdr:colOff>63500</xdr:colOff>
      <xdr:row>79</xdr:row>
      <xdr:rowOff>16390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8234"/>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13684</xdr:rowOff>
    </xdr:from>
    <xdr:to>
      <xdr:col>19</xdr:col>
      <xdr:colOff>177800</xdr:colOff>
      <xdr:row>79</xdr:row>
      <xdr:rowOff>15036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8234"/>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15036</xdr:rowOff>
    </xdr:from>
    <xdr:to>
      <xdr:col>15</xdr:col>
      <xdr:colOff>50800</xdr:colOff>
      <xdr:row>79</xdr:row>
      <xdr:rowOff>24561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95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24561</xdr:rowOff>
    </xdr:from>
    <xdr:to>
      <xdr:col>10</xdr:col>
      <xdr:colOff>114300</xdr:colOff>
      <xdr:row>79</xdr:row>
      <xdr:rowOff>40506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9111"/>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50533</xdr:rowOff>
    </xdr:from>
    <xdr:to>
      <xdr:col>6</xdr:col>
      <xdr:colOff>38100</xdr:colOff>
      <xdr:row>78</xdr:row>
      <xdr:rowOff>152133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168660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137040</xdr:rowOff>
    </xdr:from>
    <xdr:to>
      <xdr:col>24</xdr:col>
      <xdr:colOff>114300</xdr:colOff>
      <xdr:row>79</xdr:row>
      <xdr:rowOff>67190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51967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134334</xdr:rowOff>
    </xdr:from>
    <xdr:to>
      <xdr:col>20</xdr:col>
      <xdr:colOff>38100</xdr:colOff>
      <xdr:row>79</xdr:row>
      <xdr:rowOff>64484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55611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135686</xdr:rowOff>
    </xdr:from>
    <xdr:to>
      <xdr:col>15</xdr:col>
      <xdr:colOff>101600</xdr:colOff>
      <xdr:row>79</xdr:row>
      <xdr:rowOff>65836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56963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145211</xdr:rowOff>
    </xdr:from>
    <xdr:to>
      <xdr:col>10</xdr:col>
      <xdr:colOff>165100</xdr:colOff>
      <xdr:row>79</xdr:row>
      <xdr:rowOff>75361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161156</xdr:rowOff>
    </xdr:from>
    <xdr:to>
      <xdr:col>6</xdr:col>
      <xdr:colOff>38100</xdr:colOff>
      <xdr:row>79</xdr:row>
      <xdr:rowOff>91306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82433</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2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24040</xdr:rowOff>
    </xdr:from>
    <xdr:to>
      <xdr:col>24</xdr:col>
      <xdr:colOff>63500</xdr:colOff>
      <xdr:row>96</xdr:row>
      <xdr:rowOff>150216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3240"/>
          <a:ext cx="838200" cy="1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150216</xdr:rowOff>
    </xdr:from>
    <xdr:to>
      <xdr:col>19</xdr:col>
      <xdr:colOff>177800</xdr:colOff>
      <xdr:row>97</xdr:row>
      <xdr:rowOff>32386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9416"/>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32386</xdr:rowOff>
    </xdr:from>
    <xdr:to>
      <xdr:col>15</xdr:col>
      <xdr:colOff>50800</xdr:colOff>
      <xdr:row>97</xdr:row>
      <xdr:rowOff>127939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63036"/>
          <a:ext cx="889000" cy="9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127939</xdr:rowOff>
    </xdr:from>
    <xdr:to>
      <xdr:col>10</xdr:col>
      <xdr:colOff>114300</xdr:colOff>
      <xdr:row>98</xdr:row>
      <xdr:rowOff>37161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58589"/>
          <a:ext cx="889000" cy="8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94348</xdr:rowOff>
    </xdr:from>
    <xdr:to>
      <xdr:col>6</xdr:col>
      <xdr:colOff>38100</xdr:colOff>
      <xdr:row>96</xdr:row>
      <xdr:rowOff>24498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41025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144690</xdr:rowOff>
    </xdr:from>
    <xdr:to>
      <xdr:col>24</xdr:col>
      <xdr:colOff>114300</xdr:colOff>
      <xdr:row>96</xdr:row>
      <xdr:rowOff>74840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123117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99416</xdr:rowOff>
    </xdr:from>
    <xdr:to>
      <xdr:col>20</xdr:col>
      <xdr:colOff>38100</xdr:colOff>
      <xdr:row>97</xdr:row>
      <xdr:rowOff>29566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20693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153036</xdr:rowOff>
    </xdr:from>
    <xdr:to>
      <xdr:col>15</xdr:col>
      <xdr:colOff>101600</xdr:colOff>
      <xdr:row>97</xdr:row>
      <xdr:rowOff>83186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77139</xdr:rowOff>
    </xdr:from>
    <xdr:to>
      <xdr:col>10</xdr:col>
      <xdr:colOff>165100</xdr:colOff>
      <xdr:row>98</xdr:row>
      <xdr:rowOff>7289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169866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157811</xdr:rowOff>
    </xdr:from>
    <xdr:to>
      <xdr:col>6</xdr:col>
      <xdr:colOff>38100</xdr:colOff>
      <xdr:row>98</xdr:row>
      <xdr:rowOff>87961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79088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32125</xdr:rowOff>
    </xdr:from>
    <xdr:to>
      <xdr:col>55</xdr:col>
      <xdr:colOff>0</xdr:colOff>
      <xdr:row>37</xdr:row>
      <xdr:rowOff>47578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5775"/>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47578</xdr:rowOff>
    </xdr:from>
    <xdr:to>
      <xdr:col>50</xdr:col>
      <xdr:colOff>114300</xdr:colOff>
      <xdr:row>37</xdr:row>
      <xdr:rowOff>62967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1228"/>
          <a:ext cx="889000" cy="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13052</xdr:rowOff>
    </xdr:from>
    <xdr:to>
      <xdr:col>45</xdr:col>
      <xdr:colOff>177800</xdr:colOff>
      <xdr:row>37</xdr:row>
      <xdr:rowOff>62967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56702"/>
          <a:ext cx="889000" cy="4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26341</xdr:rowOff>
    </xdr:from>
    <xdr:to>
      <xdr:col>41</xdr:col>
      <xdr:colOff>50800</xdr:colOff>
      <xdr:row>37</xdr:row>
      <xdr:rowOff>13052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7091"/>
          <a:ext cx="889000" cy="32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58972</xdr:rowOff>
    </xdr:from>
    <xdr:to>
      <xdr:col>36</xdr:col>
      <xdr:colOff>165100</xdr:colOff>
      <xdr:row>34</xdr:row>
      <xdr:rowOff>160572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5649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6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152775</xdr:rowOff>
    </xdr:from>
    <xdr:to>
      <xdr:col>55</xdr:col>
      <xdr:colOff>50800</xdr:colOff>
      <xdr:row>37</xdr:row>
      <xdr:rowOff>82925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67702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168228</xdr:rowOff>
    </xdr:from>
    <xdr:to>
      <xdr:col>50</xdr:col>
      <xdr:colOff>165100</xdr:colOff>
      <xdr:row>37</xdr:row>
      <xdr:rowOff>98378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89505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12167</xdr:rowOff>
    </xdr:from>
    <xdr:to>
      <xdr:col>46</xdr:col>
      <xdr:colOff>38100</xdr:colOff>
      <xdr:row>37</xdr:row>
      <xdr:rowOff>113767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104894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133702</xdr:rowOff>
    </xdr:from>
    <xdr:to>
      <xdr:col>41</xdr:col>
      <xdr:colOff>101600</xdr:colOff>
      <xdr:row>37</xdr:row>
      <xdr:rowOff>63852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54979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146991</xdr:rowOff>
    </xdr:from>
    <xdr:to>
      <xdr:col>36</xdr:col>
      <xdr:colOff>165100</xdr:colOff>
      <xdr:row>35</xdr:row>
      <xdr:rowOff>77141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68268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163192</xdr:rowOff>
    </xdr:from>
    <xdr:to>
      <xdr:col>55</xdr:col>
      <xdr:colOff>0</xdr:colOff>
      <xdr:row>59</xdr:row>
      <xdr:rowOff>8365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07292"/>
          <a:ext cx="8382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154062</xdr:rowOff>
    </xdr:from>
    <xdr:to>
      <xdr:col>50</xdr:col>
      <xdr:colOff>114300</xdr:colOff>
      <xdr:row>59</xdr:row>
      <xdr:rowOff>8365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8162"/>
          <a:ext cx="889000" cy="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150850</xdr:rowOff>
    </xdr:from>
    <xdr:to>
      <xdr:col>45</xdr:col>
      <xdr:colOff>177800</xdr:colOff>
      <xdr:row>58</xdr:row>
      <xdr:rowOff>154062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94950"/>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150850</xdr:rowOff>
    </xdr:from>
    <xdr:to>
      <xdr:col>41</xdr:col>
      <xdr:colOff>50800</xdr:colOff>
      <xdr:row>58</xdr:row>
      <xdr:rowOff>171157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94950"/>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113219</xdr:rowOff>
    </xdr:from>
    <xdr:to>
      <xdr:col>36</xdr:col>
      <xdr:colOff>165100</xdr:colOff>
      <xdr:row>58</xdr:row>
      <xdr:rowOff>43369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59896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6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112392</xdr:rowOff>
    </xdr:from>
    <xdr:to>
      <xdr:col>55</xdr:col>
      <xdr:colOff>50800</xdr:colOff>
      <xdr:row>59</xdr:row>
      <xdr:rowOff>42542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5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27319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129015</xdr:rowOff>
    </xdr:from>
    <xdr:to>
      <xdr:col>50</xdr:col>
      <xdr:colOff>165100</xdr:colOff>
      <xdr:row>59</xdr:row>
      <xdr:rowOff>59165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50292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103262</xdr:rowOff>
    </xdr:from>
    <xdr:to>
      <xdr:col>46</xdr:col>
      <xdr:colOff>38100</xdr:colOff>
      <xdr:row>59</xdr:row>
      <xdr:rowOff>33412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24539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100050</xdr:rowOff>
    </xdr:from>
    <xdr:to>
      <xdr:col>41</xdr:col>
      <xdr:colOff>101600</xdr:colOff>
      <xdr:row>59</xdr:row>
      <xdr:rowOff>30200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21327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120357</xdr:rowOff>
    </xdr:from>
    <xdr:to>
      <xdr:col>36</xdr:col>
      <xdr:colOff>165100</xdr:colOff>
      <xdr:row>59</xdr:row>
      <xdr:rowOff>50507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41634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136691</xdr:rowOff>
    </xdr:from>
    <xdr:to>
      <xdr:col>55</xdr:col>
      <xdr:colOff>0</xdr:colOff>
      <xdr:row>78</xdr:row>
      <xdr:rowOff>137331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9791"/>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134956</xdr:rowOff>
    </xdr:from>
    <xdr:to>
      <xdr:col>50</xdr:col>
      <xdr:colOff>114300</xdr:colOff>
      <xdr:row>78</xdr:row>
      <xdr:rowOff>137331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08056"/>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134956</xdr:rowOff>
    </xdr:from>
    <xdr:to>
      <xdr:col>45</xdr:col>
      <xdr:colOff>177800</xdr:colOff>
      <xdr:row>78</xdr:row>
      <xdr:rowOff>139069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8056"/>
          <a:ext cx="889000" cy="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138350</xdr:rowOff>
    </xdr:from>
    <xdr:to>
      <xdr:col>41</xdr:col>
      <xdr:colOff>50800</xdr:colOff>
      <xdr:row>78</xdr:row>
      <xdr:rowOff>139069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145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157781</xdr:rowOff>
    </xdr:from>
    <xdr:to>
      <xdr:col>36</xdr:col>
      <xdr:colOff>165100</xdr:colOff>
      <xdr:row>78</xdr:row>
      <xdr:rowOff>87931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104458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3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85891</xdr:rowOff>
    </xdr:from>
    <xdr:to>
      <xdr:col>55</xdr:col>
      <xdr:colOff>50800</xdr:colOff>
      <xdr:row>79</xdr:row>
      <xdr:rowOff>16041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86531</xdr:rowOff>
    </xdr:from>
    <xdr:to>
      <xdr:col>50</xdr:col>
      <xdr:colOff>165100</xdr:colOff>
      <xdr:row>79</xdr:row>
      <xdr:rowOff>16681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7808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84156</xdr:rowOff>
    </xdr:from>
    <xdr:to>
      <xdr:col>46</xdr:col>
      <xdr:colOff>38100</xdr:colOff>
      <xdr:row>79</xdr:row>
      <xdr:rowOff>14306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88269</xdr:rowOff>
    </xdr:from>
    <xdr:to>
      <xdr:col>41</xdr:col>
      <xdr:colOff>101600</xdr:colOff>
      <xdr:row>79</xdr:row>
      <xdr:rowOff>18419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9546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55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87550</xdr:rowOff>
    </xdr:from>
    <xdr:to>
      <xdr:col>36</xdr:col>
      <xdr:colOff>165100</xdr:colOff>
      <xdr:row>79</xdr:row>
      <xdr:rowOff>17700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8827</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55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30964</xdr:rowOff>
    </xdr:from>
    <xdr:to>
      <xdr:col>55</xdr:col>
      <xdr:colOff>0</xdr:colOff>
      <xdr:row>98</xdr:row>
      <xdr:rowOff>64345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3064"/>
          <a:ext cx="838200" cy="3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5593</xdr:rowOff>
    </xdr:from>
    <xdr:to>
      <xdr:col>50</xdr:col>
      <xdr:colOff>114300</xdr:colOff>
      <xdr:row>98</xdr:row>
      <xdr:rowOff>64345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7693"/>
          <a:ext cx="889000" cy="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162784</xdr:rowOff>
    </xdr:from>
    <xdr:to>
      <xdr:col>45</xdr:col>
      <xdr:colOff>177800</xdr:colOff>
      <xdr:row>98</xdr:row>
      <xdr:rowOff>5593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93434"/>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162784</xdr:rowOff>
    </xdr:from>
    <xdr:to>
      <xdr:col>41</xdr:col>
      <xdr:colOff>50800</xdr:colOff>
      <xdr:row>98</xdr:row>
      <xdr:rowOff>55621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3434"/>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148893</xdr:rowOff>
    </xdr:from>
    <xdr:to>
      <xdr:col>36</xdr:col>
      <xdr:colOff>165100</xdr:colOff>
      <xdr:row>97</xdr:row>
      <xdr:rowOff>79043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95570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151614</xdr:rowOff>
    </xdr:from>
    <xdr:to>
      <xdr:col>55</xdr:col>
      <xdr:colOff>50800</xdr:colOff>
      <xdr:row>98</xdr:row>
      <xdr:rowOff>81764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66541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13545</xdr:rowOff>
    </xdr:from>
    <xdr:to>
      <xdr:col>50</xdr:col>
      <xdr:colOff>165100</xdr:colOff>
      <xdr:row>98</xdr:row>
      <xdr:rowOff>115145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106272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126243</xdr:rowOff>
    </xdr:from>
    <xdr:to>
      <xdr:col>46</xdr:col>
      <xdr:colOff>38100</xdr:colOff>
      <xdr:row>98</xdr:row>
      <xdr:rowOff>56393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47520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4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111984</xdr:rowOff>
    </xdr:from>
    <xdr:to>
      <xdr:col>41</xdr:col>
      <xdr:colOff>101600</xdr:colOff>
      <xdr:row>98</xdr:row>
      <xdr:rowOff>42134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33261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4821</xdr:rowOff>
    </xdr:from>
    <xdr:to>
      <xdr:col>36</xdr:col>
      <xdr:colOff>165100</xdr:colOff>
      <xdr:row>98</xdr:row>
      <xdr:rowOff>106421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97548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21554</xdr:rowOff>
    </xdr:from>
    <xdr:to>
      <xdr:col>85</xdr:col>
      <xdr:colOff>127000</xdr:colOff>
      <xdr:row>38</xdr:row>
      <xdr:rowOff>22251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36654"/>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22251</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3735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25212</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31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8558</xdr:rowOff>
    </xdr:from>
    <xdr:to>
      <xdr:col>71</xdr:col>
      <xdr:colOff>177800</xdr:colOff>
      <xdr:row>38</xdr:row>
      <xdr:rowOff>25212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23658"/>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116058</xdr:rowOff>
    </xdr:from>
    <xdr:to>
      <xdr:col>67</xdr:col>
      <xdr:colOff>101600</xdr:colOff>
      <xdr:row>38</xdr:row>
      <xdr:rowOff>46208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62735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142204</xdr:rowOff>
    </xdr:from>
    <xdr:to>
      <xdr:col>85</xdr:col>
      <xdr:colOff>177800</xdr:colOff>
      <xdr:row>38</xdr:row>
      <xdr:rowOff>72354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142901</xdr:rowOff>
    </xdr:from>
    <xdr:to>
      <xdr:col>81</xdr:col>
      <xdr:colOff>101600</xdr:colOff>
      <xdr:row>38</xdr:row>
      <xdr:rowOff>73051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64178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5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145861</xdr:rowOff>
    </xdr:from>
    <xdr:to>
      <xdr:col>72</xdr:col>
      <xdr:colOff>38100</xdr:colOff>
      <xdr:row>38</xdr:row>
      <xdr:rowOff>76011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67139</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46333" y="6582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129208</xdr:rowOff>
    </xdr:from>
    <xdr:to>
      <xdr:col>67</xdr:col>
      <xdr:colOff>101600</xdr:colOff>
      <xdr:row>38</xdr:row>
      <xdr:rowOff>59358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50485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6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144577</xdr:rowOff>
    </xdr:from>
    <xdr:to>
      <xdr:col>85</xdr:col>
      <xdr:colOff>127000</xdr:colOff>
      <xdr:row>77</xdr:row>
      <xdr:rowOff>157747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346227"/>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138785</xdr:rowOff>
    </xdr:from>
    <xdr:to>
      <xdr:col>81</xdr:col>
      <xdr:colOff>50800</xdr:colOff>
      <xdr:row>77</xdr:row>
      <xdr:rowOff>144577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4043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138785</xdr:rowOff>
    </xdr:from>
    <xdr:to>
      <xdr:col>76</xdr:col>
      <xdr:colOff>114300</xdr:colOff>
      <xdr:row>77</xdr:row>
      <xdr:rowOff>162268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340435"/>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162268</xdr:rowOff>
    </xdr:from>
    <xdr:to>
      <xdr:col>71</xdr:col>
      <xdr:colOff>177800</xdr:colOff>
      <xdr:row>78</xdr:row>
      <xdr:rowOff>12040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36391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153682</xdr:rowOff>
    </xdr:from>
    <xdr:to>
      <xdr:col>67</xdr:col>
      <xdr:colOff>101600</xdr:colOff>
      <xdr:row>77</xdr:row>
      <xdr:rowOff>83832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8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100360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106947</xdr:rowOff>
    </xdr:from>
    <xdr:to>
      <xdr:col>85</xdr:col>
      <xdr:colOff>177800</xdr:colOff>
      <xdr:row>78</xdr:row>
      <xdr:rowOff>37097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85374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93777</xdr:rowOff>
    </xdr:from>
    <xdr:to>
      <xdr:col>81</xdr:col>
      <xdr:colOff>101600</xdr:colOff>
      <xdr:row>78</xdr:row>
      <xdr:rowOff>23927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38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87985</xdr:rowOff>
    </xdr:from>
    <xdr:to>
      <xdr:col>76</xdr:col>
      <xdr:colOff>165100</xdr:colOff>
      <xdr:row>78</xdr:row>
      <xdr:rowOff>18135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111468</xdr:rowOff>
    </xdr:from>
    <xdr:to>
      <xdr:col>72</xdr:col>
      <xdr:colOff>38100</xdr:colOff>
      <xdr:row>78</xdr:row>
      <xdr:rowOff>41618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32745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4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132690</xdr:rowOff>
    </xdr:from>
    <xdr:to>
      <xdr:col>67</xdr:col>
      <xdr:colOff>101600</xdr:colOff>
      <xdr:row>78</xdr:row>
      <xdr:rowOff>62840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53967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4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143480</xdr:rowOff>
    </xdr:from>
    <xdr:to>
      <xdr:col>85</xdr:col>
      <xdr:colOff>127000</xdr:colOff>
      <xdr:row>97</xdr:row>
      <xdr:rowOff>156105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74130"/>
          <a:ext cx="8382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78642</xdr:rowOff>
    </xdr:from>
    <xdr:to>
      <xdr:col>81</xdr:col>
      <xdr:colOff>50800</xdr:colOff>
      <xdr:row>97</xdr:row>
      <xdr:rowOff>143480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09292"/>
          <a:ext cx="889000" cy="6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82207</xdr:rowOff>
    </xdr:from>
    <xdr:to>
      <xdr:col>76</xdr:col>
      <xdr:colOff>114300</xdr:colOff>
      <xdr:row>97</xdr:row>
      <xdr:rowOff>78642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541407"/>
          <a:ext cx="889000" cy="16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82207</xdr:rowOff>
    </xdr:from>
    <xdr:to>
      <xdr:col>71</xdr:col>
      <xdr:colOff>177800</xdr:colOff>
      <xdr:row>98</xdr:row>
      <xdr:rowOff>26527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541407"/>
          <a:ext cx="889000" cy="28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128242</xdr:rowOff>
    </xdr:from>
    <xdr:to>
      <xdr:col>67</xdr:col>
      <xdr:colOff>101600</xdr:colOff>
      <xdr:row>98</xdr:row>
      <xdr:rowOff>58392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74919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105305</xdr:rowOff>
    </xdr:from>
    <xdr:to>
      <xdr:col>85</xdr:col>
      <xdr:colOff>177800</xdr:colOff>
      <xdr:row>98</xdr:row>
      <xdr:rowOff>35455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83732</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92680</xdr:rowOff>
    </xdr:from>
    <xdr:to>
      <xdr:col>81</xdr:col>
      <xdr:colOff>101600</xdr:colOff>
      <xdr:row>98</xdr:row>
      <xdr:rowOff>22830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13957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27842</xdr:rowOff>
    </xdr:from>
    <xdr:to>
      <xdr:col>76</xdr:col>
      <xdr:colOff>165100</xdr:colOff>
      <xdr:row>97</xdr:row>
      <xdr:rowOff>129442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120569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31407</xdr:rowOff>
    </xdr:from>
    <xdr:to>
      <xdr:col>72</xdr:col>
      <xdr:colOff>38100</xdr:colOff>
      <xdr:row>96</xdr:row>
      <xdr:rowOff>133007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4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149534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2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147177</xdr:rowOff>
    </xdr:from>
    <xdr:to>
      <xdr:col>67</xdr:col>
      <xdr:colOff>101600</xdr:colOff>
      <xdr:row>98</xdr:row>
      <xdr:rowOff>77327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68454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39751</xdr:rowOff>
    </xdr:from>
    <xdr:to>
      <xdr:col>98</xdr:col>
      <xdr:colOff>38100</xdr:colOff>
      <xdr:row>38</xdr:row>
      <xdr:rowOff>141351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157878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107429</xdr:rowOff>
    </xdr:from>
    <xdr:to>
      <xdr:col>116</xdr:col>
      <xdr:colOff>63500</xdr:colOff>
      <xdr:row>58</xdr:row>
      <xdr:rowOff>150596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365729"/>
          <a:ext cx="838200" cy="7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107429</xdr:rowOff>
    </xdr:from>
    <xdr:to>
      <xdr:col>111</xdr:col>
      <xdr:colOff>177800</xdr:colOff>
      <xdr:row>58</xdr:row>
      <xdr:rowOff>153378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365729"/>
          <a:ext cx="889000" cy="7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153378</xdr:rowOff>
    </xdr:from>
    <xdr:to>
      <xdr:col>107</xdr:col>
      <xdr:colOff>50800</xdr:colOff>
      <xdr:row>58</xdr:row>
      <xdr:rowOff>154749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9747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154559</xdr:rowOff>
    </xdr:from>
    <xdr:to>
      <xdr:col>102</xdr:col>
      <xdr:colOff>114300</xdr:colOff>
      <xdr:row>58</xdr:row>
      <xdr:rowOff>154749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986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99796</xdr:rowOff>
    </xdr:from>
    <xdr:to>
      <xdr:col>116</xdr:col>
      <xdr:colOff>114300</xdr:colOff>
      <xdr:row>59</xdr:row>
      <xdr:rowOff>29946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14723</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56629</xdr:rowOff>
    </xdr:from>
    <xdr:to>
      <xdr:col>112</xdr:col>
      <xdr:colOff>38100</xdr:colOff>
      <xdr:row>54</xdr:row>
      <xdr:rowOff>158229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3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3306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09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102578</xdr:rowOff>
    </xdr:from>
    <xdr:to>
      <xdr:col>107</xdr:col>
      <xdr:colOff>101600</xdr:colOff>
      <xdr:row>59</xdr:row>
      <xdr:rowOff>32728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23855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103949</xdr:rowOff>
    </xdr:from>
    <xdr:to>
      <xdr:col>102</xdr:col>
      <xdr:colOff>165100</xdr:colOff>
      <xdr:row>59</xdr:row>
      <xdr:rowOff>34099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103759</xdr:rowOff>
    </xdr:from>
    <xdr:to>
      <xdr:col>98</xdr:col>
      <xdr:colOff>38100</xdr:colOff>
      <xdr:row>59</xdr:row>
      <xdr:rowOff>33909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15501</xdr:rowOff>
    </xdr:from>
    <xdr:to>
      <xdr:col>116</xdr:col>
      <xdr:colOff>63500</xdr:colOff>
      <xdr:row>74</xdr:row>
      <xdr:rowOff>52215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02801"/>
          <a:ext cx="8382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52215</xdr:rowOff>
    </xdr:from>
    <xdr:to>
      <xdr:col>111</xdr:col>
      <xdr:colOff>177800</xdr:colOff>
      <xdr:row>74</xdr:row>
      <xdr:rowOff>109182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39515"/>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109182</xdr:rowOff>
    </xdr:from>
    <xdr:to>
      <xdr:col>107</xdr:col>
      <xdr:colOff>50800</xdr:colOff>
      <xdr:row>74</xdr:row>
      <xdr:rowOff>163543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96482"/>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59187</xdr:rowOff>
    </xdr:from>
    <xdr:to>
      <xdr:col>102</xdr:col>
      <xdr:colOff>114300</xdr:colOff>
      <xdr:row>74</xdr:row>
      <xdr:rowOff>163543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746487"/>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17417</xdr:rowOff>
    </xdr:from>
    <xdr:to>
      <xdr:col>98</xdr:col>
      <xdr:colOff>38100</xdr:colOff>
      <xdr:row>73</xdr:row>
      <xdr:rowOff>119017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53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135544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3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136151</xdr:rowOff>
    </xdr:from>
    <xdr:to>
      <xdr:col>116</xdr:col>
      <xdr:colOff>114300</xdr:colOff>
      <xdr:row>74</xdr:row>
      <xdr:rowOff>66301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159028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0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1415</xdr:rowOff>
    </xdr:from>
    <xdr:to>
      <xdr:col>112</xdr:col>
      <xdr:colOff>38100</xdr:colOff>
      <xdr:row>74</xdr:row>
      <xdr:rowOff>103015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94142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8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58382</xdr:rowOff>
    </xdr:from>
    <xdr:to>
      <xdr:col>107</xdr:col>
      <xdr:colOff>101600</xdr:colOff>
      <xdr:row>74</xdr:row>
      <xdr:rowOff>159982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151109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112743</xdr:rowOff>
    </xdr:from>
    <xdr:to>
      <xdr:col>102</xdr:col>
      <xdr:colOff>165100</xdr:colOff>
      <xdr:row>75</xdr:row>
      <xdr:rowOff>42893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34020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8387</xdr:rowOff>
    </xdr:from>
    <xdr:to>
      <xdr:col>98</xdr:col>
      <xdr:colOff>38100</xdr:colOff>
      <xdr:row>74</xdr:row>
      <xdr:rowOff>109987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101114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歳出決算総額は、</a:t>
          </a:r>
          <a:r>
            <a:rPr lang="en-US" altLang="ja-JP" sz="1100" b="0" i="0" u="none" strike="noStrike" baseline="0">
              <a:solidFill>
                <a:schemeClr val="dk1"/>
              </a:solidFill>
              <a:latin typeface="+mn-lt"/>
              <a:ea typeface="+mn-ea"/>
              <a:cs typeface="+mn-cs"/>
            </a:rPr>
            <a:t>6,882,762</a:t>
          </a:r>
          <a:r>
            <a:rPr lang="ja-JP" altLang="en-US" sz="1100" b="0" i="0" u="none" strike="noStrike" baseline="0">
              <a:solidFill>
                <a:schemeClr val="dk1"/>
              </a:solidFill>
              <a:latin typeface="+mn-lt"/>
              <a:ea typeface="+mn-ea"/>
              <a:cs typeface="+mn-cs"/>
            </a:rPr>
            <a:t>千円で、住民一人当たりのコストは</a:t>
          </a:r>
          <a:r>
            <a:rPr lang="en-US" altLang="ja-JP" sz="1100" b="0" i="0" u="none" strike="noStrike" baseline="0">
              <a:solidFill>
                <a:schemeClr val="dk1"/>
              </a:solidFill>
              <a:latin typeface="+mn-lt"/>
              <a:ea typeface="+mn-ea"/>
              <a:cs typeface="+mn-cs"/>
            </a:rPr>
            <a:t>491,485</a:t>
          </a:r>
          <a:r>
            <a:rPr lang="ja-JP" altLang="en-US" sz="1100" b="0" i="0" u="none" strike="noStrike" baseline="0">
              <a:solidFill>
                <a:schemeClr val="dk1"/>
              </a:solidFill>
              <a:latin typeface="+mn-lt"/>
              <a:ea typeface="+mn-ea"/>
              <a:cs typeface="+mn-cs"/>
            </a:rPr>
            <a:t>円であった。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特別会計に対する繰出金の増額に伴い、繰出金が類似団体内平均値を上回る結果となったが、それ以外の項目については平均値を下回る結果となった。</a:t>
          </a:r>
          <a:endParaRPr lang="en-US" altLang="ja-JP" sz="1100" b="0" i="0" u="none" strike="noStrike" baseline="0">
            <a:solidFill>
              <a:schemeClr val="dk1"/>
            </a:solidFill>
            <a:latin typeface="+mn-lt"/>
            <a:ea typeface="+mn-ea"/>
            <a:cs typeface="+mn-cs"/>
          </a:endParaRPr>
        </a:p>
        <a:p>
          <a:r>
            <a:rPr kumimoji="1" lang="ja-JP" altLang="ja-JP" sz="1100">
              <a:solidFill>
                <a:schemeClr val="dk1"/>
              </a:solidFill>
              <a:effectLst/>
              <a:latin typeface="+mn-lt"/>
              <a:ea typeface="+mn-ea"/>
              <a:cs typeface="+mn-cs"/>
            </a:rPr>
            <a:t>引き続き、歳出の削減と歳入の確保に取り組み、財政基盤の強化に努める。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14,004
13,590
24.44
7,130,107
6,882,762
240,257
4,260,061
6,300,782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10922</xdr:rowOff>
    </xdr:from>
    <xdr:to>
      <xdr:col>24</xdr:col>
      <xdr:colOff>63500</xdr:colOff>
      <xdr:row>37</xdr:row>
      <xdr:rowOff>65215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457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41211</xdr:rowOff>
    </xdr:from>
    <xdr:to>
      <xdr:col>19</xdr:col>
      <xdr:colOff>177800</xdr:colOff>
      <xdr:row>37</xdr:row>
      <xdr:rowOff>65215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4861"/>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41211</xdr:rowOff>
    </xdr:from>
    <xdr:to>
      <xdr:col>15</xdr:col>
      <xdr:colOff>50800</xdr:colOff>
      <xdr:row>37</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486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75311</xdr:rowOff>
    </xdr:from>
    <xdr:to>
      <xdr:col>10</xdr:col>
      <xdr:colOff>114300</xdr:colOff>
      <xdr:row>37</xdr:row>
      <xdr:rowOff>102172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8961"/>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131572</xdr:rowOff>
    </xdr:from>
    <xdr:to>
      <xdr:col>24</xdr:col>
      <xdr:colOff>114300</xdr:colOff>
      <xdr:row>37</xdr:row>
      <xdr:rowOff>61722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14415</xdr:rowOff>
    </xdr:from>
    <xdr:to>
      <xdr:col>20</xdr:col>
      <xdr:colOff>38100</xdr:colOff>
      <xdr:row>37</xdr:row>
      <xdr:rowOff>116015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107142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161861</xdr:rowOff>
    </xdr:from>
    <xdr:to>
      <xdr:col>15</xdr:col>
      <xdr:colOff>101600</xdr:colOff>
      <xdr:row>37</xdr:row>
      <xdr:rowOff>92011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24511</xdr:rowOff>
    </xdr:from>
    <xdr:to>
      <xdr:col>10</xdr:col>
      <xdr:colOff>165100</xdr:colOff>
      <xdr:row>37</xdr:row>
      <xdr:rowOff>126111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117238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51372</xdr:rowOff>
    </xdr:from>
    <xdr:to>
      <xdr:col>6</xdr:col>
      <xdr:colOff>38100</xdr:colOff>
      <xdr:row>37</xdr:row>
      <xdr:rowOff>152972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144098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139272</xdr:rowOff>
    </xdr:from>
    <xdr:to>
      <xdr:col>24</xdr:col>
      <xdr:colOff>63500</xdr:colOff>
      <xdr:row>57</xdr:row>
      <xdr:rowOff>167165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1922"/>
          <a:ext cx="838200" cy="2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147437</xdr:rowOff>
    </xdr:from>
    <xdr:to>
      <xdr:col>19</xdr:col>
      <xdr:colOff>177800</xdr:colOff>
      <xdr:row>57</xdr:row>
      <xdr:rowOff>167165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0087"/>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113799</xdr:rowOff>
    </xdr:from>
    <xdr:to>
      <xdr:col>15</xdr:col>
      <xdr:colOff>50800</xdr:colOff>
      <xdr:row>57</xdr:row>
      <xdr:rowOff>147437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86449"/>
          <a:ext cx="889000" cy="3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89003</xdr:rowOff>
    </xdr:from>
    <xdr:to>
      <xdr:col>10</xdr:col>
      <xdr:colOff>114300</xdr:colOff>
      <xdr:row>57</xdr:row>
      <xdr:rowOff>113799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90203"/>
          <a:ext cx="889000" cy="19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155400</xdr:rowOff>
    </xdr:from>
    <xdr:to>
      <xdr:col>6</xdr:col>
      <xdr:colOff>38100</xdr:colOff>
      <xdr:row>55</xdr:row>
      <xdr:rowOff>85550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102077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88472</xdr:rowOff>
    </xdr:from>
    <xdr:to>
      <xdr:col>24</xdr:col>
      <xdr:colOff>114300</xdr:colOff>
      <xdr:row>58</xdr:row>
      <xdr:rowOff>18622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3399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116365</xdr:rowOff>
    </xdr:from>
    <xdr:to>
      <xdr:col>20</xdr:col>
      <xdr:colOff>38100</xdr:colOff>
      <xdr:row>58</xdr:row>
      <xdr:rowOff>46515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37642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96637</xdr:rowOff>
    </xdr:from>
    <xdr:to>
      <xdr:col>15</xdr:col>
      <xdr:colOff>101600</xdr:colOff>
      <xdr:row>58</xdr:row>
      <xdr:rowOff>26787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17914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62999</xdr:rowOff>
    </xdr:from>
    <xdr:to>
      <xdr:col>10</xdr:col>
      <xdr:colOff>165100</xdr:colOff>
      <xdr:row>57</xdr:row>
      <xdr:rowOff>164599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155726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2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38203</xdr:rowOff>
    </xdr:from>
    <xdr:to>
      <xdr:col>6</xdr:col>
      <xdr:colOff>38100</xdr:colOff>
      <xdr:row>56</xdr:row>
      <xdr:rowOff>139803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130930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143861</xdr:rowOff>
    </xdr:from>
    <xdr:to>
      <xdr:col>24</xdr:col>
      <xdr:colOff>63500</xdr:colOff>
      <xdr:row>77</xdr:row>
      <xdr:rowOff>62288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4061"/>
          <a:ext cx="8382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62288</xdr:rowOff>
    </xdr:from>
    <xdr:to>
      <xdr:col>19</xdr:col>
      <xdr:colOff>177800</xdr:colOff>
      <xdr:row>77</xdr:row>
      <xdr:rowOff>97310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63938"/>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75898</xdr:rowOff>
    </xdr:from>
    <xdr:to>
      <xdr:col>15</xdr:col>
      <xdr:colOff>50800</xdr:colOff>
      <xdr:row>77</xdr:row>
      <xdr:rowOff>97310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7548"/>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75898</xdr:rowOff>
    </xdr:from>
    <xdr:to>
      <xdr:col>10</xdr:col>
      <xdr:colOff>114300</xdr:colOff>
      <xdr:row>78</xdr:row>
      <xdr:rowOff>125253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7548"/>
          <a:ext cx="889000" cy="2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8227</xdr:rowOff>
    </xdr:from>
    <xdr:to>
      <xdr:col>6</xdr:col>
      <xdr:colOff>38100</xdr:colOff>
      <xdr:row>76</xdr:row>
      <xdr:rowOff>109827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126354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93061</xdr:rowOff>
    </xdr:from>
    <xdr:to>
      <xdr:col>24</xdr:col>
      <xdr:colOff>114300</xdr:colOff>
      <xdr:row>77</xdr:row>
      <xdr:rowOff>23211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11488</xdr:rowOff>
    </xdr:from>
    <xdr:to>
      <xdr:col>20</xdr:col>
      <xdr:colOff>38100</xdr:colOff>
      <xdr:row>77</xdr:row>
      <xdr:rowOff>113088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46510</xdr:rowOff>
    </xdr:from>
    <xdr:to>
      <xdr:col>15</xdr:col>
      <xdr:colOff>101600</xdr:colOff>
      <xdr:row>77</xdr:row>
      <xdr:rowOff>148110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139237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25098</xdr:rowOff>
    </xdr:from>
    <xdr:to>
      <xdr:col>10</xdr:col>
      <xdr:colOff>165100</xdr:colOff>
      <xdr:row>77</xdr:row>
      <xdr:rowOff>126698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117825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74453</xdr:rowOff>
    </xdr:from>
    <xdr:to>
      <xdr:col>6</xdr:col>
      <xdr:colOff>38100</xdr:colOff>
      <xdr:row>79</xdr:row>
      <xdr:rowOff>4603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167180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159392</xdr:rowOff>
    </xdr:from>
    <xdr:to>
      <xdr:col>24</xdr:col>
      <xdr:colOff>63500</xdr:colOff>
      <xdr:row>98</xdr:row>
      <xdr:rowOff>67387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18592"/>
          <a:ext cx="838200" cy="2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159392</xdr:rowOff>
    </xdr:from>
    <xdr:to>
      <xdr:col>19</xdr:col>
      <xdr:colOff>177800</xdr:colOff>
      <xdr:row>97</xdr:row>
      <xdr:rowOff>153057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18592"/>
          <a:ext cx="889000" cy="1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83627</xdr:rowOff>
    </xdr:from>
    <xdr:to>
      <xdr:col>15</xdr:col>
      <xdr:colOff>50800</xdr:colOff>
      <xdr:row>97</xdr:row>
      <xdr:rowOff>153057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714277"/>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83627</xdr:rowOff>
    </xdr:from>
    <xdr:to>
      <xdr:col>10</xdr:col>
      <xdr:colOff>114300</xdr:colOff>
      <xdr:row>97</xdr:row>
      <xdr:rowOff>164399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14277"/>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53891</xdr:rowOff>
    </xdr:from>
    <xdr:to>
      <xdr:col>6</xdr:col>
      <xdr:colOff>38100</xdr:colOff>
      <xdr:row>97</xdr:row>
      <xdr:rowOff>155491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16587</xdr:rowOff>
    </xdr:from>
    <xdr:to>
      <xdr:col>24</xdr:col>
      <xdr:colOff>114300</xdr:colOff>
      <xdr:row>98</xdr:row>
      <xdr:rowOff>118187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166464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108592</xdr:rowOff>
    </xdr:from>
    <xdr:to>
      <xdr:col>20</xdr:col>
      <xdr:colOff>38100</xdr:colOff>
      <xdr:row>97</xdr:row>
      <xdr:rowOff>38742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55269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102257</xdr:rowOff>
    </xdr:from>
    <xdr:to>
      <xdr:col>15</xdr:col>
      <xdr:colOff>101600</xdr:colOff>
      <xdr:row>98</xdr:row>
      <xdr:rowOff>32407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23534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32827</xdr:rowOff>
    </xdr:from>
    <xdr:to>
      <xdr:col>10</xdr:col>
      <xdr:colOff>165100</xdr:colOff>
      <xdr:row>97</xdr:row>
      <xdr:rowOff>134427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150954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113599</xdr:rowOff>
    </xdr:from>
    <xdr:to>
      <xdr:col>6</xdr:col>
      <xdr:colOff>38100</xdr:colOff>
      <xdr:row>98</xdr:row>
      <xdr:rowOff>43749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34876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137668</xdr:rowOff>
    </xdr:from>
    <xdr:to>
      <xdr:col>36</xdr:col>
      <xdr:colOff>165100</xdr:colOff>
      <xdr:row>38</xdr:row>
      <xdr:rowOff>67818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84345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81444</xdr:rowOff>
    </xdr:from>
    <xdr:to>
      <xdr:col>55</xdr:col>
      <xdr:colOff>0</xdr:colOff>
      <xdr:row>58</xdr:row>
      <xdr:rowOff>82403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25544"/>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82403</xdr:rowOff>
    </xdr:from>
    <xdr:to>
      <xdr:col>50</xdr:col>
      <xdr:colOff>114300</xdr:colOff>
      <xdr:row>58</xdr:row>
      <xdr:rowOff>85005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2650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30178</xdr:rowOff>
    </xdr:from>
    <xdr:to>
      <xdr:col>45</xdr:col>
      <xdr:colOff>177800</xdr:colOff>
      <xdr:row>58</xdr:row>
      <xdr:rowOff>85005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74278"/>
          <a:ext cx="889000" cy="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15364</xdr:rowOff>
    </xdr:from>
    <xdr:to>
      <xdr:col>41</xdr:col>
      <xdr:colOff>50800</xdr:colOff>
      <xdr:row>58</xdr:row>
      <xdr:rowOff>30178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59464"/>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108866</xdr:rowOff>
    </xdr:from>
    <xdr:to>
      <xdr:col>36</xdr:col>
      <xdr:colOff>165100</xdr:colOff>
      <xdr:row>58</xdr:row>
      <xdr:rowOff>39016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8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30644</xdr:rowOff>
    </xdr:from>
    <xdr:to>
      <xdr:col>55</xdr:col>
      <xdr:colOff>50800</xdr:colOff>
      <xdr:row>58</xdr:row>
      <xdr:rowOff>132244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117021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31603</xdr:rowOff>
    </xdr:from>
    <xdr:to>
      <xdr:col>50</xdr:col>
      <xdr:colOff>165100</xdr:colOff>
      <xdr:row>58</xdr:row>
      <xdr:rowOff>133203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124330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34205</xdr:rowOff>
    </xdr:from>
    <xdr:to>
      <xdr:col>46</xdr:col>
      <xdr:colOff>38100</xdr:colOff>
      <xdr:row>58</xdr:row>
      <xdr:rowOff>135805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126932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7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150828</xdr:rowOff>
    </xdr:from>
    <xdr:to>
      <xdr:col>41</xdr:col>
      <xdr:colOff>101600</xdr:colOff>
      <xdr:row>58</xdr:row>
      <xdr:rowOff>80978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72105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1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136014</xdr:rowOff>
    </xdr:from>
    <xdr:to>
      <xdr:col>36</xdr:col>
      <xdr:colOff>165100</xdr:colOff>
      <xdr:row>58</xdr:row>
      <xdr:rowOff>66164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57291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45593</xdr:rowOff>
    </xdr:from>
    <xdr:to>
      <xdr:col>55</xdr:col>
      <xdr:colOff>0</xdr:colOff>
      <xdr:row>77</xdr:row>
      <xdr:rowOff>135204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47243"/>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45593</xdr:rowOff>
    </xdr:from>
    <xdr:to>
      <xdr:col>50</xdr:col>
      <xdr:colOff>114300</xdr:colOff>
      <xdr:row>77</xdr:row>
      <xdr:rowOff>86646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47243"/>
          <a:ext cx="889000" cy="4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86646</xdr:rowOff>
    </xdr:from>
    <xdr:to>
      <xdr:col>45</xdr:col>
      <xdr:colOff>177800</xdr:colOff>
      <xdr:row>77</xdr:row>
      <xdr:rowOff>111353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8296"/>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111353</xdr:rowOff>
    </xdr:from>
    <xdr:to>
      <xdr:col>41</xdr:col>
      <xdr:colOff>50800</xdr:colOff>
      <xdr:row>77</xdr:row>
      <xdr:rowOff>133965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13003"/>
          <a:ext cx="8890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130219</xdr:rowOff>
    </xdr:from>
    <xdr:to>
      <xdr:col>36</xdr:col>
      <xdr:colOff>165100</xdr:colOff>
      <xdr:row>76</xdr:row>
      <xdr:rowOff>60368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889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76896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84404</xdr:rowOff>
    </xdr:from>
    <xdr:to>
      <xdr:col>55</xdr:col>
      <xdr:colOff>50800</xdr:colOff>
      <xdr:row>78</xdr:row>
      <xdr:rowOff>14554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62831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6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166243</xdr:rowOff>
    </xdr:from>
    <xdr:to>
      <xdr:col>50</xdr:col>
      <xdr:colOff>165100</xdr:colOff>
      <xdr:row>77</xdr:row>
      <xdr:rowOff>96393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87520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35846</xdr:rowOff>
    </xdr:from>
    <xdr:to>
      <xdr:col>46</xdr:col>
      <xdr:colOff>38100</xdr:colOff>
      <xdr:row>77</xdr:row>
      <xdr:rowOff>137446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128573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3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60553</xdr:rowOff>
    </xdr:from>
    <xdr:to>
      <xdr:col>41</xdr:col>
      <xdr:colOff>101600</xdr:colOff>
      <xdr:row>77</xdr:row>
      <xdr:rowOff>162153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153280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83165</xdr:rowOff>
    </xdr:from>
    <xdr:to>
      <xdr:col>36</xdr:col>
      <xdr:colOff>165100</xdr:colOff>
      <xdr:row>78</xdr:row>
      <xdr:rowOff>13315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7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2513</xdr:rowOff>
    </xdr:from>
    <xdr:to>
      <xdr:col>55</xdr:col>
      <xdr:colOff>0</xdr:colOff>
      <xdr:row>98</xdr:row>
      <xdr:rowOff>19479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4613"/>
          <a:ext cx="8382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19479</xdr:rowOff>
    </xdr:from>
    <xdr:to>
      <xdr:col>50</xdr:col>
      <xdr:colOff>114300</xdr:colOff>
      <xdr:row>98</xdr:row>
      <xdr:rowOff>40149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21579"/>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40149</xdr:rowOff>
    </xdr:from>
    <xdr:to>
      <xdr:col>45</xdr:col>
      <xdr:colOff>177800</xdr:colOff>
      <xdr:row>98</xdr:row>
      <xdr:rowOff>44255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42249"/>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44255</xdr:rowOff>
    </xdr:from>
    <xdr:to>
      <xdr:col>41</xdr:col>
      <xdr:colOff>50800</xdr:colOff>
      <xdr:row>98</xdr:row>
      <xdr:rowOff>45430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46355"/>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143151</xdr:rowOff>
    </xdr:from>
    <xdr:to>
      <xdr:col>36</xdr:col>
      <xdr:colOff>165100</xdr:colOff>
      <xdr:row>97</xdr:row>
      <xdr:rowOff>73301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123163</xdr:rowOff>
    </xdr:from>
    <xdr:to>
      <xdr:col>55</xdr:col>
      <xdr:colOff>50800</xdr:colOff>
      <xdr:row>98</xdr:row>
      <xdr:rowOff>53313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38090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6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140129</xdr:rowOff>
    </xdr:from>
    <xdr:to>
      <xdr:col>50</xdr:col>
      <xdr:colOff>165100</xdr:colOff>
      <xdr:row>98</xdr:row>
      <xdr:rowOff>70279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61406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160799</xdr:rowOff>
    </xdr:from>
    <xdr:to>
      <xdr:col>46</xdr:col>
      <xdr:colOff>38100</xdr:colOff>
      <xdr:row>98</xdr:row>
      <xdr:rowOff>90949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82076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164905</xdr:rowOff>
    </xdr:from>
    <xdr:to>
      <xdr:col>41</xdr:col>
      <xdr:colOff>101600</xdr:colOff>
      <xdr:row>98</xdr:row>
      <xdr:rowOff>95055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86182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8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166080</xdr:rowOff>
    </xdr:from>
    <xdr:to>
      <xdr:col>36</xdr:col>
      <xdr:colOff>165100</xdr:colOff>
      <xdr:row>98</xdr:row>
      <xdr:rowOff>96230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87357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71463</xdr:rowOff>
    </xdr:from>
    <xdr:to>
      <xdr:col>85</xdr:col>
      <xdr:colOff>127000</xdr:colOff>
      <xdr:row>38</xdr:row>
      <xdr:rowOff>76930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5113"/>
          <a:ext cx="838200" cy="17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76930</xdr:rowOff>
    </xdr:from>
    <xdr:to>
      <xdr:col>81</xdr:col>
      <xdr:colOff>50800</xdr:colOff>
      <xdr:row>38</xdr:row>
      <xdr:rowOff>130366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92030"/>
          <a:ext cx="889000" cy="5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107982</xdr:rowOff>
    </xdr:from>
    <xdr:to>
      <xdr:col>76</xdr:col>
      <xdr:colOff>114300</xdr:colOff>
      <xdr:row>38</xdr:row>
      <xdr:rowOff>130366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23082"/>
          <a:ext cx="88900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107982</xdr:rowOff>
    </xdr:from>
    <xdr:to>
      <xdr:col>71</xdr:col>
      <xdr:colOff>177800</xdr:colOff>
      <xdr:row>38</xdr:row>
      <xdr:rowOff>108096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2308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103930</xdr:rowOff>
    </xdr:from>
    <xdr:to>
      <xdr:col>67</xdr:col>
      <xdr:colOff>101600</xdr:colOff>
      <xdr:row>38</xdr:row>
      <xdr:rowOff>34080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50607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20663</xdr:rowOff>
    </xdr:from>
    <xdr:to>
      <xdr:col>85</xdr:col>
      <xdr:colOff>177800</xdr:colOff>
      <xdr:row>37</xdr:row>
      <xdr:rowOff>122263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43540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26130</xdr:rowOff>
    </xdr:from>
    <xdr:to>
      <xdr:col>81</xdr:col>
      <xdr:colOff>101600</xdr:colOff>
      <xdr:row>38</xdr:row>
      <xdr:rowOff>127730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118857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79566</xdr:rowOff>
    </xdr:from>
    <xdr:to>
      <xdr:col>76</xdr:col>
      <xdr:colOff>165100</xdr:colOff>
      <xdr:row>39</xdr:row>
      <xdr:rowOff>9716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57182</xdr:rowOff>
    </xdr:from>
    <xdr:to>
      <xdr:col>72</xdr:col>
      <xdr:colOff>38100</xdr:colOff>
      <xdr:row>38</xdr:row>
      <xdr:rowOff>158782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7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149909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57296</xdr:rowOff>
    </xdr:from>
    <xdr:to>
      <xdr:col>67</xdr:col>
      <xdr:colOff>101600</xdr:colOff>
      <xdr:row>38</xdr:row>
      <xdr:rowOff>158896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150023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123639</xdr:rowOff>
    </xdr:from>
    <xdr:to>
      <xdr:col>85</xdr:col>
      <xdr:colOff>127000</xdr:colOff>
      <xdr:row>58</xdr:row>
      <xdr:rowOff>145324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67739"/>
          <a:ext cx="838200" cy="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115791</xdr:rowOff>
    </xdr:from>
    <xdr:to>
      <xdr:col>81</xdr:col>
      <xdr:colOff>50800</xdr:colOff>
      <xdr:row>58</xdr:row>
      <xdr:rowOff>145324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59891"/>
          <a:ext cx="8890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115791</xdr:rowOff>
    </xdr:from>
    <xdr:to>
      <xdr:col>76</xdr:col>
      <xdr:colOff>114300</xdr:colOff>
      <xdr:row>58</xdr:row>
      <xdr:rowOff>143558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59891"/>
          <a:ext cx="8890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130295</xdr:rowOff>
    </xdr:from>
    <xdr:to>
      <xdr:col>71</xdr:col>
      <xdr:colOff>177800</xdr:colOff>
      <xdr:row>58</xdr:row>
      <xdr:rowOff>143558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74395"/>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12521</xdr:rowOff>
    </xdr:from>
    <xdr:to>
      <xdr:col>67</xdr:col>
      <xdr:colOff>101600</xdr:colOff>
      <xdr:row>58</xdr:row>
      <xdr:rowOff>114121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72839</xdr:rowOff>
    </xdr:from>
    <xdr:to>
      <xdr:col>85</xdr:col>
      <xdr:colOff>177800</xdr:colOff>
      <xdr:row>59</xdr:row>
      <xdr:rowOff>2989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159216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3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94524</xdr:rowOff>
    </xdr:from>
    <xdr:to>
      <xdr:col>81</xdr:col>
      <xdr:colOff>101600</xdr:colOff>
      <xdr:row>59</xdr:row>
      <xdr:rowOff>24674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15801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64991</xdr:rowOff>
    </xdr:from>
    <xdr:to>
      <xdr:col>76</xdr:col>
      <xdr:colOff>165100</xdr:colOff>
      <xdr:row>58</xdr:row>
      <xdr:rowOff>166591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157718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0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92758</xdr:rowOff>
    </xdr:from>
    <xdr:to>
      <xdr:col>72</xdr:col>
      <xdr:colOff>38100</xdr:colOff>
      <xdr:row>59</xdr:row>
      <xdr:rowOff>22908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14035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2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79495</xdr:rowOff>
    </xdr:from>
    <xdr:to>
      <xdr:col>67</xdr:col>
      <xdr:colOff>101600</xdr:colOff>
      <xdr:row>59</xdr:row>
      <xdr:rowOff>9645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21554</xdr:rowOff>
    </xdr:from>
    <xdr:to>
      <xdr:col>85</xdr:col>
      <xdr:colOff>127000</xdr:colOff>
      <xdr:row>78</xdr:row>
      <xdr:rowOff>22251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94654"/>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22251</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9535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25211</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311"/>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8558</xdr:rowOff>
    </xdr:from>
    <xdr:to>
      <xdr:col>71</xdr:col>
      <xdr:colOff>177800</xdr:colOff>
      <xdr:row>78</xdr:row>
      <xdr:rowOff>25211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81658"/>
          <a:ext cx="889000" cy="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116052</xdr:rowOff>
    </xdr:from>
    <xdr:to>
      <xdr:col>67</xdr:col>
      <xdr:colOff>101600</xdr:colOff>
      <xdr:row>78</xdr:row>
      <xdr:rowOff>46202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62729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142204</xdr:rowOff>
    </xdr:from>
    <xdr:to>
      <xdr:col>85</xdr:col>
      <xdr:colOff>177800</xdr:colOff>
      <xdr:row>78</xdr:row>
      <xdr:rowOff>72354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142901</xdr:rowOff>
    </xdr:from>
    <xdr:to>
      <xdr:col>81</xdr:col>
      <xdr:colOff>101600</xdr:colOff>
      <xdr:row>78</xdr:row>
      <xdr:rowOff>73051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64178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437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145861</xdr:rowOff>
    </xdr:from>
    <xdr:to>
      <xdr:col>72</xdr:col>
      <xdr:colOff>38100</xdr:colOff>
      <xdr:row>78</xdr:row>
      <xdr:rowOff>76011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67138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440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129208</xdr:rowOff>
    </xdr:from>
    <xdr:to>
      <xdr:col>67</xdr:col>
      <xdr:colOff>101600</xdr:colOff>
      <xdr:row>78</xdr:row>
      <xdr:rowOff>59358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50485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144577</xdr:rowOff>
    </xdr:from>
    <xdr:to>
      <xdr:col>85</xdr:col>
      <xdr:colOff>127000</xdr:colOff>
      <xdr:row>97</xdr:row>
      <xdr:rowOff>157747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75227"/>
          <a:ext cx="8382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138785</xdr:rowOff>
    </xdr:from>
    <xdr:to>
      <xdr:col>81</xdr:col>
      <xdr:colOff>50800</xdr:colOff>
      <xdr:row>97</xdr:row>
      <xdr:rowOff>144577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6943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138785</xdr:rowOff>
    </xdr:from>
    <xdr:to>
      <xdr:col>76</xdr:col>
      <xdr:colOff>114300</xdr:colOff>
      <xdr:row>97</xdr:row>
      <xdr:rowOff>162268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69435"/>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162268</xdr:rowOff>
    </xdr:from>
    <xdr:to>
      <xdr:col>71</xdr:col>
      <xdr:colOff>177800</xdr:colOff>
      <xdr:row>98</xdr:row>
      <xdr:rowOff>12040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9291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153682</xdr:rowOff>
    </xdr:from>
    <xdr:to>
      <xdr:col>67</xdr:col>
      <xdr:colOff>101600</xdr:colOff>
      <xdr:row>97</xdr:row>
      <xdr:rowOff>83832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100359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106947</xdr:rowOff>
    </xdr:from>
    <xdr:to>
      <xdr:col>85</xdr:col>
      <xdr:colOff>177800</xdr:colOff>
      <xdr:row>98</xdr:row>
      <xdr:rowOff>37097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85374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93777</xdr:rowOff>
    </xdr:from>
    <xdr:to>
      <xdr:col>81</xdr:col>
      <xdr:colOff>101600</xdr:colOff>
      <xdr:row>98</xdr:row>
      <xdr:rowOff>23927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87985</xdr:rowOff>
    </xdr:from>
    <xdr:to>
      <xdr:col>76</xdr:col>
      <xdr:colOff>165100</xdr:colOff>
      <xdr:row>98</xdr:row>
      <xdr:rowOff>18135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111468</xdr:rowOff>
    </xdr:from>
    <xdr:to>
      <xdr:col>72</xdr:col>
      <xdr:colOff>38100</xdr:colOff>
      <xdr:row>98</xdr:row>
      <xdr:rowOff>41618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32745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132690</xdr:rowOff>
    </xdr:from>
    <xdr:to>
      <xdr:col>67</xdr:col>
      <xdr:colOff>101600</xdr:colOff>
      <xdr:row>98</xdr:row>
      <xdr:rowOff>62840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53967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19914</xdr:rowOff>
    </xdr:from>
    <xdr:to>
      <xdr:col>116</xdr:col>
      <xdr:colOff>63500</xdr:colOff>
      <xdr:row>38</xdr:row>
      <xdr:rowOff>23514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35014"/>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19914</xdr:rowOff>
    </xdr:from>
    <xdr:to>
      <xdr:col>111</xdr:col>
      <xdr:colOff>177800</xdr:colOff>
      <xdr:row>38</xdr:row>
      <xdr:rowOff>22943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535014"/>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22828</xdr:rowOff>
    </xdr:from>
    <xdr:to>
      <xdr:col>107</xdr:col>
      <xdr:colOff>50800</xdr:colOff>
      <xdr:row>38</xdr:row>
      <xdr:rowOff>22943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3792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22828</xdr:rowOff>
    </xdr:from>
    <xdr:to>
      <xdr:col>102</xdr:col>
      <xdr:colOff>114300</xdr:colOff>
      <xdr:row>38</xdr:row>
      <xdr:rowOff>23743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79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143535</xdr:rowOff>
    </xdr:from>
    <xdr:to>
      <xdr:col>98</xdr:col>
      <xdr:colOff>38100</xdr:colOff>
      <xdr:row>38</xdr:row>
      <xdr:rowOff>73685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90212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26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144164</xdr:rowOff>
    </xdr:from>
    <xdr:to>
      <xdr:col>116</xdr:col>
      <xdr:colOff>114300</xdr:colOff>
      <xdr:row>38</xdr:row>
      <xdr:rowOff>74314</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313932"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140564</xdr:rowOff>
    </xdr:from>
    <xdr:to>
      <xdr:col>112</xdr:col>
      <xdr:colOff>38100</xdr:colOff>
      <xdr:row>38</xdr:row>
      <xdr:rowOff>70714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61841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576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143592</xdr:rowOff>
    </xdr:from>
    <xdr:to>
      <xdr:col>107</xdr:col>
      <xdr:colOff>101600</xdr:colOff>
      <xdr:row>38</xdr:row>
      <xdr:rowOff>73743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7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64870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143478</xdr:rowOff>
    </xdr:from>
    <xdr:to>
      <xdr:col>102</xdr:col>
      <xdr:colOff>165100</xdr:colOff>
      <xdr:row>38</xdr:row>
      <xdr:rowOff>73628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64755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57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144393</xdr:rowOff>
    </xdr:from>
    <xdr:to>
      <xdr:col>98</xdr:col>
      <xdr:colOff>38100</xdr:colOff>
      <xdr:row>38</xdr:row>
      <xdr:rowOff>74543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65670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80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solidFill>
                <a:schemeClr val="dk1"/>
              </a:solidFill>
              <a:effectLst/>
              <a:latin typeface="+mn-lt"/>
              <a:ea typeface="+mn-ea"/>
              <a:cs typeface="+mn-cs"/>
            </a:rPr>
            <a:t>防災施設（津波避難タワー）の建設に伴う旧保育所の解体工事等の実施により、消防費が類似団体内平均値を上回る結果となったが、</a:t>
          </a:r>
          <a:r>
            <a:rPr lang="ja-JP" altLang="ja-JP" sz="1100" b="0" i="0" baseline="0">
              <a:solidFill>
                <a:schemeClr val="dk1"/>
              </a:solidFill>
              <a:effectLst/>
              <a:latin typeface="+mn-lt"/>
              <a:ea typeface="+mn-ea"/>
              <a:cs typeface="+mn-cs"/>
            </a:rPr>
            <a:t>それ以外の項目については平均値を下回る結果となった。</a:t>
          </a:r>
          <a:endParaRPr lang="ja-JP" altLang="ja-JP">
            <a:effectLst/>
          </a:endParaRPr>
        </a:p>
        <a:p>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歳出の削減と歳入の確保に取り組み、財政基盤の強化に努める。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　財政調整基金残高は、令和</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年度も</a:t>
          </a:r>
          <a:r>
            <a:rPr lang="en-US" altLang="ja-JP" sz="1100" b="0" i="0" u="none" strike="noStrike" baseline="0">
              <a:solidFill>
                <a:schemeClr val="dk1"/>
              </a:solidFill>
              <a:latin typeface="+mn-lt"/>
              <a:ea typeface="+mn-ea"/>
              <a:cs typeface="+mn-cs"/>
            </a:rPr>
            <a:t>50</a:t>
          </a:r>
          <a:r>
            <a:rPr lang="ja-JP" altLang="en-US" sz="1100" b="0" i="0" u="none" strike="noStrike" baseline="0">
              <a:solidFill>
                <a:schemeClr val="dk1"/>
              </a:solidFill>
              <a:latin typeface="+mn-lt"/>
              <a:ea typeface="+mn-ea"/>
              <a:cs typeface="+mn-cs"/>
            </a:rPr>
            <a:t>％を超える水準を維持している。　</a:t>
          </a:r>
        </a:p>
        <a:p>
          <a:pPr rtl="0"/>
          <a:r>
            <a:rPr lang="ja-JP" altLang="en-US" sz="1100" b="0" i="0" u="none" strike="noStrike" baseline="0">
              <a:solidFill>
                <a:schemeClr val="dk1"/>
              </a:solidFill>
              <a:latin typeface="+mn-lt"/>
              <a:ea typeface="+mn-ea"/>
              <a:cs typeface="+mn-cs"/>
            </a:rPr>
            <a:t>　実質収支比率については、</a:t>
          </a:r>
          <a:r>
            <a:rPr lang="en-US" altLang="ja-JP" sz="1100" b="0" i="0" u="none" strike="noStrike" baseline="0">
              <a:solidFill>
                <a:schemeClr val="dk1"/>
              </a:solidFill>
              <a:latin typeface="+mn-lt"/>
              <a:ea typeface="+mn-ea"/>
              <a:cs typeface="+mn-cs"/>
            </a:rPr>
            <a:t>5.64</a:t>
          </a:r>
          <a:r>
            <a:rPr lang="ja-JP" altLang="en-US" sz="1100" b="0" i="0" u="none" strike="noStrike" baseline="0">
              <a:solidFill>
                <a:schemeClr val="dk1"/>
              </a:solidFill>
              <a:latin typeface="+mn-lt"/>
              <a:ea typeface="+mn-ea"/>
              <a:cs typeface="+mn-cs"/>
            </a:rPr>
            <a:t>％となり、一般的に望ましいとされている</a:t>
          </a:r>
          <a:r>
            <a:rPr lang="en-US" altLang="ja-JP" sz="1100" b="0" i="0" u="none" strike="noStrike" baseline="0">
              <a:solidFill>
                <a:schemeClr val="dk1"/>
              </a:solidFill>
              <a:latin typeface="+mn-lt"/>
              <a:ea typeface="+mn-ea"/>
              <a:cs typeface="+mn-cs"/>
            </a:rPr>
            <a:t>3.0</a:t>
          </a:r>
          <a:r>
            <a:rPr lang="ja-JP" altLang="en-US" sz="1100" b="0" i="0" u="none" strike="noStrike" baseline="0">
              <a:solidFill>
                <a:schemeClr val="dk1"/>
              </a:solidFill>
              <a:latin typeface="+mn-lt"/>
              <a:ea typeface="+mn-ea"/>
              <a:cs typeface="+mn-cs"/>
            </a:rPr>
            <a:t>～</a:t>
          </a:r>
          <a:r>
            <a:rPr lang="en-US" altLang="ja-JP" sz="1100" b="0" i="0" u="none" strike="noStrike" baseline="0">
              <a:solidFill>
                <a:schemeClr val="dk1"/>
              </a:solidFill>
              <a:latin typeface="+mn-lt"/>
              <a:ea typeface="+mn-ea"/>
              <a:cs typeface="+mn-cs"/>
            </a:rPr>
            <a:t>5.0%</a:t>
          </a:r>
          <a:r>
            <a:rPr lang="ja-JP" altLang="en-US" sz="1100" b="0" i="0" u="none" strike="noStrike" baseline="0">
              <a:solidFill>
                <a:schemeClr val="dk1"/>
              </a:solidFill>
              <a:latin typeface="+mn-lt"/>
              <a:ea typeface="+mn-ea"/>
              <a:cs typeface="+mn-cs"/>
            </a:rPr>
            <a:t>程度に近い状況となった。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　実質単年度収支については、▲</a:t>
          </a:r>
          <a:r>
            <a:rPr lang="en-US" altLang="ja-JP" sz="1100" b="0" i="0" u="none" strike="noStrike" baseline="0">
              <a:solidFill>
                <a:schemeClr val="dk1"/>
              </a:solidFill>
              <a:latin typeface="+mn-lt"/>
              <a:ea typeface="+mn-ea"/>
              <a:cs typeface="+mn-cs"/>
            </a:rPr>
            <a:t>3.61</a:t>
          </a:r>
          <a:r>
            <a:rPr lang="ja-JP" altLang="en-US" sz="1100" b="0" i="0" u="none" strike="noStrike" baseline="0">
              <a:solidFill>
                <a:schemeClr val="dk1"/>
              </a:solidFill>
              <a:latin typeface="+mn-lt"/>
              <a:ea typeface="+mn-ea"/>
              <a:cs typeface="+mn-cs"/>
            </a:rPr>
            <a:t>％となり、財政調整基金の取崩しを実施したことによりマイナスとなった。</a:t>
          </a:r>
          <a:endParaRPr lang="en-US" altLang="ja-JP"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　引き続き歳入の大幅な増額が見込まれない中、限られた財源の効率的・効果的な配分により、持続可能な財政運営に努める。</a:t>
          </a:r>
          <a:endParaRPr lang="ja-JP" altLang="ja-JP" sz="1400">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年度も引き続き全会計黒字となり、連結赤字比率は算出されない結果となった。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人口の減少、高齢化及び町内に主要産業が無いこと等の理由により、依然として財政基盤が弱い状況にあるため、更なる歳出削減と歳入確保に努める。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7130107</v>
      </c>
      <c r="BO4" s="436"/>
      <c r="BP4" s="436"/>
      <c r="BQ4" s="436"/>
      <c r="BR4" s="436"/>
      <c r="BS4" s="436"/>
      <c r="BT4" s="436"/>
      <c r="BU4" s="437"/>
      <c r="BV4" s="435">
        <v>7135238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5.6</v>
      </c>
      <c r="CU4" s="576"/>
      <c r="CV4" s="576"/>
      <c r="CW4" s="576"/>
      <c r="CX4" s="576"/>
      <c r="CY4" s="576"/>
      <c r="CZ4" s="576"/>
      <c r="DA4" s="577"/>
      <c r="DB4" s="575">
        <v>7.7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6882762</v>
      </c>
      <c r="BO5" s="407"/>
      <c r="BP5" s="407"/>
      <c r="BQ5" s="407"/>
      <c r="BR5" s="407"/>
      <c r="BS5" s="407"/>
      <c r="BT5" s="407"/>
      <c r="BU5" s="408"/>
      <c r="BV5" s="406">
        <v>6808238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89.8</v>
      </c>
      <c r="CU5" s="404"/>
      <c r="CV5" s="404"/>
      <c r="CW5" s="404"/>
      <c r="CX5" s="404"/>
      <c r="CY5" s="404"/>
      <c r="CZ5" s="404"/>
      <c r="DA5" s="405"/>
      <c r="DB5" s="403">
        <v>87.5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247345</v>
      </c>
      <c r="BO6" s="407"/>
      <c r="BP6" s="407"/>
      <c r="BQ6" s="407"/>
      <c r="BR6" s="407"/>
      <c r="BS6" s="407"/>
      <c r="BT6" s="407"/>
      <c r="BU6" s="408"/>
      <c r="BV6" s="406">
        <v>327000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89.8</v>
      </c>
      <c r="CU6" s="550"/>
      <c r="CV6" s="550"/>
      <c r="CW6" s="550"/>
      <c r="CX6" s="550"/>
      <c r="CY6" s="550"/>
      <c r="CZ6" s="550"/>
      <c r="DA6" s="551"/>
      <c r="DB6" s="549">
        <v>87.5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7088</v>
      </c>
      <c r="BO7" s="407"/>
      <c r="BP7" s="407"/>
      <c r="BQ7" s="407"/>
      <c r="BR7" s="407"/>
      <c r="BS7" s="407"/>
      <c r="BT7" s="407"/>
      <c r="BU7" s="408"/>
      <c r="BV7" s="406">
        <v>3701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4260061</v>
      </c>
      <c r="CU7" s="407"/>
      <c r="CV7" s="407"/>
      <c r="CW7" s="407"/>
      <c r="CX7" s="407"/>
      <c r="CY7" s="407"/>
      <c r="CZ7" s="407"/>
      <c r="DA7" s="408"/>
      <c r="DB7" s="406">
        <v>4196502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240257</v>
      </c>
      <c r="BO8" s="407"/>
      <c r="BP8" s="407"/>
      <c r="BQ8" s="407"/>
      <c r="BR8" s="407"/>
      <c r="BS8" s="407"/>
      <c r="BT8" s="407"/>
      <c r="BU8" s="408"/>
      <c r="BV8" s="406">
        <v>323299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14639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-83042</v>
      </c>
      <c r="BO9" s="407"/>
      <c r="BP9" s="407"/>
      <c r="BQ9" s="407"/>
      <c r="BR9" s="407"/>
      <c r="BS9" s="407"/>
      <c r="BT9" s="407"/>
      <c r="BU9" s="408"/>
      <c r="BV9" s="406">
        <v>-106574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10.9</v>
      </c>
      <c r="CU9" s="404"/>
      <c r="CV9" s="404"/>
      <c r="CW9" s="404"/>
      <c r="CX9" s="404"/>
      <c r="CY9" s="404"/>
      <c r="CZ9" s="404"/>
      <c r="DA9" s="405"/>
      <c r="DB9" s="403">
        <v>11.7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16510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162982</v>
      </c>
      <c r="BO10" s="407"/>
      <c r="BP10" s="407"/>
      <c r="BQ10" s="407"/>
      <c r="BR10" s="407"/>
      <c r="BS10" s="407"/>
      <c r="BT10" s="407"/>
      <c r="BU10" s="408"/>
      <c r="BV10" s="406">
        <v>215040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14004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233755</v>
      </c>
      <c r="BO12" s="407"/>
      <c r="BP12" s="407"/>
      <c r="BQ12" s="407"/>
      <c r="BR12" s="407"/>
      <c r="BS12" s="407"/>
      <c r="BT12" s="407"/>
      <c r="BU12" s="408"/>
      <c r="BV12" s="406">
        <v>15130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13590</v>
      </c>
      <c r="S13" s="494"/>
      <c r="T13" s="494"/>
      <c r="U13" s="494"/>
      <c r="V13" s="495"/>
      <c r="W13" s="496" t="s">
        <v>131</v>
      </c>
      <c r="X13" s="392"/>
      <c r="Y13" s="392"/>
      <c r="Z13" s="392"/>
      <c r="AA13" s="392"/>
      <c r="AB13" s="393"/>
      <c r="AC13" s="359">
        <v>424</v>
      </c>
      <c r="AD13" s="360"/>
      <c r="AE13" s="360"/>
      <c r="AF13" s="360"/>
      <c r="AG13" s="361"/>
      <c r="AH13" s="359">
        <v>574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-153815</v>
      </c>
      <c r="BO13" s="407"/>
      <c r="BP13" s="407"/>
      <c r="BQ13" s="407"/>
      <c r="BR13" s="407"/>
      <c r="BS13" s="407"/>
      <c r="BT13" s="407"/>
      <c r="BU13" s="408"/>
      <c r="BV13" s="406">
        <v>93336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7.6</v>
      </c>
      <c r="CU13" s="404"/>
      <c r="CV13" s="404"/>
      <c r="CW13" s="404"/>
      <c r="CX13" s="404"/>
      <c r="CY13" s="404"/>
      <c r="CZ13" s="404"/>
      <c r="DA13" s="405"/>
      <c r="DB13" s="403">
        <v>7.6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14333</v>
      </c>
      <c r="S14" s="494"/>
      <c r="T14" s="494"/>
      <c r="U14" s="494"/>
      <c r="V14" s="495"/>
      <c r="W14" s="497"/>
      <c r="X14" s="395"/>
      <c r="Y14" s="395"/>
      <c r="Z14" s="395"/>
      <c r="AA14" s="395"/>
      <c r="AB14" s="396"/>
      <c r="AC14" s="486">
        <v>6.6</v>
      </c>
      <c r="AD14" s="487"/>
      <c r="AE14" s="487"/>
      <c r="AF14" s="487"/>
      <c r="AG14" s="488"/>
      <c r="AH14" s="486">
        <v>7.5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13944</v>
      </c>
      <c r="S15" s="494"/>
      <c r="T15" s="494"/>
      <c r="U15" s="494"/>
      <c r="V15" s="495"/>
      <c r="W15" s="496" t="s">
        <v>137</v>
      </c>
      <c r="X15" s="392"/>
      <c r="Y15" s="392"/>
      <c r="Z15" s="392"/>
      <c r="AA15" s="392"/>
      <c r="AB15" s="393"/>
      <c r="AC15" s="359">
        <v>1998</v>
      </c>
      <c r="AD15" s="360"/>
      <c r="AE15" s="360"/>
      <c r="AF15" s="360"/>
      <c r="AG15" s="361"/>
      <c r="AH15" s="359">
        <v>2374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1585601</v>
      </c>
      <c r="BO15" s="436"/>
      <c r="BP15" s="436"/>
      <c r="BQ15" s="436"/>
      <c r="BR15" s="436"/>
      <c r="BS15" s="436"/>
      <c r="BT15" s="436"/>
      <c r="BU15" s="437"/>
      <c r="BV15" s="435">
        <v>1597101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31.2</v>
      </c>
      <c r="AD16" s="487"/>
      <c r="AE16" s="487"/>
      <c r="AF16" s="487"/>
      <c r="AG16" s="488"/>
      <c r="AH16" s="486">
        <v>31.1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3850572</v>
      </c>
      <c r="BO16" s="407"/>
      <c r="BP16" s="407"/>
      <c r="BQ16" s="407"/>
      <c r="BR16" s="407"/>
      <c r="BS16" s="407"/>
      <c r="BT16" s="407"/>
      <c r="BU16" s="408"/>
      <c r="BV16" s="406">
        <v>3770627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3990</v>
      </c>
      <c r="AD17" s="360"/>
      <c r="AE17" s="360"/>
      <c r="AF17" s="360"/>
      <c r="AG17" s="361"/>
      <c r="AH17" s="359">
        <v>4694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1982241</v>
      </c>
      <c r="BO17" s="407"/>
      <c r="BP17" s="407"/>
      <c r="BQ17" s="407"/>
      <c r="BR17" s="407"/>
      <c r="BS17" s="407"/>
      <c r="BT17" s="407"/>
      <c r="BU17" s="408"/>
      <c r="BV17" s="406">
        <v>1996071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24.44</v>
      </c>
      <c r="M18" s="459"/>
      <c r="N18" s="459"/>
      <c r="O18" s="459"/>
      <c r="P18" s="459"/>
      <c r="Q18" s="459"/>
      <c r="R18" s="460"/>
      <c r="S18" s="460"/>
      <c r="T18" s="460"/>
      <c r="U18" s="460"/>
      <c r="V18" s="461"/>
      <c r="W18" s="477"/>
      <c r="X18" s="478"/>
      <c r="Y18" s="478"/>
      <c r="Z18" s="478"/>
      <c r="AA18" s="478"/>
      <c r="AB18" s="502"/>
      <c r="AC18" s="376">
        <v>62.2</v>
      </c>
      <c r="AD18" s="377"/>
      <c r="AE18" s="377"/>
      <c r="AF18" s="377"/>
      <c r="AG18" s="462"/>
      <c r="AH18" s="376">
        <v>61.4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3845139</v>
      </c>
      <c r="BO18" s="407"/>
      <c r="BP18" s="407"/>
      <c r="BQ18" s="407"/>
      <c r="BR18" s="407"/>
      <c r="BS18" s="407"/>
      <c r="BT18" s="407"/>
      <c r="BU18" s="408"/>
      <c r="BV18" s="406">
        <v>3679700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599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5277145</v>
      </c>
      <c r="BO19" s="407"/>
      <c r="BP19" s="407"/>
      <c r="BQ19" s="407"/>
      <c r="BR19" s="407"/>
      <c r="BS19" s="407"/>
      <c r="BT19" s="407"/>
      <c r="BU19" s="408"/>
      <c r="BV19" s="406">
        <v>5162692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6181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6300782</v>
      </c>
      <c r="BO22" s="436"/>
      <c r="BP22" s="436"/>
      <c r="BQ22" s="436"/>
      <c r="BR22" s="436"/>
      <c r="BS22" s="436"/>
      <c r="BT22" s="436"/>
      <c r="BU22" s="437"/>
      <c r="BV22" s="435">
        <v>6660491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5521903</v>
      </c>
      <c r="BO23" s="407"/>
      <c r="BP23" s="407"/>
      <c r="BQ23" s="407"/>
      <c r="BR23" s="407"/>
      <c r="BS23" s="407"/>
      <c r="BT23" s="407"/>
      <c r="BU23" s="408"/>
      <c r="BV23" s="406">
        <v>5778077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7820</v>
      </c>
      <c r="R24" s="360"/>
      <c r="S24" s="360"/>
      <c r="T24" s="360"/>
      <c r="U24" s="360"/>
      <c r="V24" s="361"/>
      <c r="W24" s="449"/>
      <c r="X24" s="386"/>
      <c r="Y24" s="387"/>
      <c r="Z24" s="362" t="s">
        <v>162</v>
      </c>
      <c r="AA24" s="363"/>
      <c r="AB24" s="363"/>
      <c r="AC24" s="363"/>
      <c r="AD24" s="363"/>
      <c r="AE24" s="363"/>
      <c r="AF24" s="363"/>
      <c r="AG24" s="364"/>
      <c r="AH24" s="359">
        <v>132</v>
      </c>
      <c r="AI24" s="360"/>
      <c r="AJ24" s="360"/>
      <c r="AK24" s="360"/>
      <c r="AL24" s="361"/>
      <c r="AM24" s="359">
        <v>405240</v>
      </c>
      <c r="AN24" s="360"/>
      <c r="AO24" s="360"/>
      <c r="AP24" s="360"/>
      <c r="AQ24" s="360"/>
      <c r="AR24" s="361"/>
      <c r="AS24" s="359">
        <v>3070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4262765</v>
      </c>
      <c r="BO24" s="407"/>
      <c r="BP24" s="407"/>
      <c r="BQ24" s="407"/>
      <c r="BR24" s="407"/>
      <c r="BS24" s="407"/>
      <c r="BT24" s="407"/>
      <c r="BU24" s="408"/>
      <c r="BV24" s="406">
        <v>4361482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6410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67986</v>
      </c>
      <c r="BO25" s="436"/>
      <c r="BP25" s="436"/>
      <c r="BQ25" s="436"/>
      <c r="BR25" s="436"/>
      <c r="BS25" s="436"/>
      <c r="BT25" s="436"/>
      <c r="BU25" s="437"/>
      <c r="BV25" s="435">
        <v>41425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5710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2710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2330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2157874</v>
      </c>
      <c r="BO28" s="436"/>
      <c r="BP28" s="436"/>
      <c r="BQ28" s="436"/>
      <c r="BR28" s="436"/>
      <c r="BS28" s="436"/>
      <c r="BT28" s="436"/>
      <c r="BU28" s="437"/>
      <c r="BV28" s="435">
        <v>2228647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2150</v>
      </c>
      <c r="R29" s="360"/>
      <c r="S29" s="360"/>
      <c r="T29" s="360"/>
      <c r="U29" s="360"/>
      <c r="V29" s="361"/>
      <c r="W29" s="450"/>
      <c r="X29" s="451"/>
      <c r="Y29" s="452"/>
      <c r="Z29" s="362" t="s">
        <v>178</v>
      </c>
      <c r="AA29" s="363"/>
      <c r="AB29" s="363"/>
      <c r="AC29" s="363"/>
      <c r="AD29" s="363"/>
      <c r="AE29" s="363"/>
      <c r="AF29" s="363"/>
      <c r="AG29" s="364"/>
      <c r="AH29" s="359">
        <v>132</v>
      </c>
      <c r="AI29" s="360"/>
      <c r="AJ29" s="360"/>
      <c r="AK29" s="360"/>
      <c r="AL29" s="361"/>
      <c r="AM29" s="359">
        <v>405240</v>
      </c>
      <c r="AN29" s="360"/>
      <c r="AO29" s="360"/>
      <c r="AP29" s="360"/>
      <c r="AQ29" s="360"/>
      <c r="AR29" s="361"/>
      <c r="AS29" s="359">
        <v>3070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33052</v>
      </c>
      <c r="BO29" s="407"/>
      <c r="BP29" s="407"/>
      <c r="BQ29" s="407"/>
      <c r="BR29" s="407"/>
      <c r="BS29" s="407"/>
      <c r="BT29" s="407"/>
      <c r="BU29" s="408"/>
      <c r="BV29" s="406">
        <v>8264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2070208</v>
      </c>
      <c r="BO30" s="441"/>
      <c r="BP30" s="441"/>
      <c r="BQ30" s="441"/>
      <c r="BR30" s="441"/>
      <c r="BS30" s="441"/>
      <c r="BT30" s="441"/>
      <c r="BU30" s="442"/>
      <c r="BV30" s="440">
        <v>1990362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農業集落排水事業会計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山武郡市広域行政組合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地方独立行政法人東金九十九里地域医療センター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給食事業特別会計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ガス事業会計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東金市外三市町清掃組合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病院事業特別会計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山武郡市広域水道企業団</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九十九里地域水道企業団</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千葉県市町村総合事務組合(一般会計)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千葉県市町村総合事務組合
(千葉県自治会館管理運営特別会計)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千葉県市町村総合事務組合
(千葉県自治研修センター特別会計）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千葉県市町村総合事務組合
(千葉県市町村交通災害共済特別会計）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千葉県後期高齢者医療広域連合(一般会計)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千葉県後期高齢者医療広域連合(後期高齢者医療特別会計）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6MeEnISdktA47LCd7MEZAkDCIOO1qVAXm4ilFCGEWuBqb7OZD/wWbRA6uCh8BwF90Z2JwEDeJLv461C8ufkhtw==" saltValue="FY6NDgPHuXnrR8+ZJx5c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15.17</v>
      </c>
      <c r="G34" s="33">
        <v>10.93</v>
      </c>
      <c r="H34" s="33">
        <v>10.28</v>
      </c>
      <c r="I34" s="33">
        <v>7.7</v>
      </c>
      <c r="J34" s="34">
        <v>5.63</v>
      </c>
      <c r="K34" s="22"/>
      <c r="L34" s="22"/>
      <c r="M34" s="22"/>
      <c r="N34" s="22"/>
      <c r="O34" s="22"/>
      <c r="P34" s="22"/>
    </row>
    <row r="35" spans="1:16" ht="39" customHeight="1" x14ac:dyDescent="0.15">
      <c r="A35" s="22"/>
      <c r="B35" s="35"/>
      <c r="C35" s="1132" t="s">
        <v>534</v>
      </c>
      <c r="D35" s="1132"/>
      <c r="E35" s="1133"/>
      <c r="F35" s="36">
        <v>5.51</v>
      </c>
      <c r="G35" s="37">
        <v>4.6100000000000003</v>
      </c>
      <c r="H35" s="37">
        <v>4.1399999999999997</v>
      </c>
      <c r="I35" s="37">
        <v>3.84</v>
      </c>
      <c r="J35" s="38">
        <v>4.1900000000000004</v>
      </c>
      <c r="K35" s="22"/>
      <c r="L35" s="22"/>
      <c r="M35" s="22"/>
      <c r="N35" s="22"/>
      <c r="O35" s="22"/>
      <c r="P35" s="22"/>
    </row>
    <row r="36" spans="1:16" ht="39" customHeight="1" x14ac:dyDescent="0.15">
      <c r="A36" s="22"/>
      <c r="B36" s="35"/>
      <c r="C36" s="1132" t="s">
        <v>535</v>
      </c>
      <c r="D36" s="1132"/>
      <c r="E36" s="1133"/>
      <c r="F36" s="36">
        <v>1.69</v>
      </c>
      <c r="G36" s="37">
        <v>1.76</v>
      </c>
      <c r="H36" s="37">
        <v>2.2599999999999998</v>
      </c>
      <c r="I36" s="37">
        <v>1.59</v>
      </c>
      <c r="J36" s="38">
        <v>1.22</v>
      </c>
      <c r="K36" s="22"/>
      <c r="L36" s="22"/>
      <c r="M36" s="22"/>
      <c r="N36" s="22"/>
      <c r="O36" s="22"/>
      <c r="P36" s="22"/>
    </row>
    <row r="37" spans="1:16" ht="39" customHeight="1" x14ac:dyDescent="0.15">
      <c r="A37" s="22"/>
      <c r="B37" s="35"/>
      <c r="C37" s="1132" t="s">
        <v>536</v>
      </c>
      <c r="D37" s="1132"/>
      <c r="E37" s="1133"/>
      <c r="F37" s="36">
        <v>1.25</v>
      </c>
      <c r="G37" s="37">
        <v>1.54</v>
      </c>
      <c r="H37" s="37">
        <v>0.92</v>
      </c>
      <c r="I37" s="37">
        <v>0.96</v>
      </c>
      <c r="J37" s="38">
        <v>1.17</v>
      </c>
      <c r="K37" s="22"/>
      <c r="L37" s="22"/>
      <c r="M37" s="22"/>
      <c r="N37" s="22"/>
      <c r="O37" s="22"/>
      <c r="P37" s="22"/>
    </row>
    <row r="38" spans="1:16" ht="39" customHeight="1" x14ac:dyDescent="0.15">
      <c r="A38" s="22"/>
      <c r="B38" s="35"/>
      <c r="C38" s="1132" t="s">
        <v>537</v>
      </c>
      <c r="D38" s="1132"/>
      <c r="E38" s="1133"/>
      <c r="F38" s="36">
        <v>0.01</v>
      </c>
      <c r="G38" s="37">
        <v>0.25</v>
      </c>
      <c r="H38" s="37">
        <v>0.37</v>
      </c>
      <c r="I38" s="37">
        <v>0.44</v>
      </c>
      <c r="J38" s="38">
        <v>0.57999999999999996</v>
      </c>
      <c r="K38" s="22"/>
      <c r="L38" s="22"/>
      <c r="M38" s="22"/>
      <c r="N38" s="22"/>
      <c r="O38" s="22"/>
      <c r="P38" s="22"/>
    </row>
    <row r="39" spans="1:16" ht="39" customHeight="1" x14ac:dyDescent="0.15">
      <c r="A39" s="22"/>
      <c r="B39" s="35"/>
      <c r="C39" s="1132" t="s">
        <v>538</v>
      </c>
      <c r="D39" s="1132"/>
      <c r="E39" s="1133"/>
      <c r="F39" s="36">
        <v>7.0000000000000007E-2</v>
      </c>
      <c r="G39" s="37">
        <v>7.0000000000000007E-2</v>
      </c>
      <c r="H39" s="37">
        <v>0.06</v>
      </c>
      <c r="I39" s="37">
        <v>0.04</v>
      </c>
      <c r="J39" s="38">
        <v>0.06</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4OuGLDQD2LtoGpbSbut3njJV93kU7yBw4K1NBHpExFex7DSoY4eCVFZUGCh0ysvUoYaNns4s3dCARLNxqWK8w==" saltValue="BgUsvRaydyRhSM4cP7ag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706</v>
      </c>
      <c r="L45" s="58">
        <v>714</v>
      </c>
      <c r="M45" s="58">
        <v>725</v>
      </c>
      <c r="N45" s="58">
        <v>704</v>
      </c>
      <c r="O45" s="59">
        <v>673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73</v>
      </c>
      <c r="L48" s="62">
        <v>76</v>
      </c>
      <c r="M48" s="62">
        <v>80</v>
      </c>
      <c r="N48" s="62">
        <v>78</v>
      </c>
      <c r="O48" s="63">
        <v>84</v>
      </c>
      <c r="P48" s="46"/>
      <c r="Q48" s="46"/>
      <c r="R48" s="46"/>
      <c r="S48" s="46"/>
      <c r="T48" s="46"/>
      <c r="U48" s="46"/>
    </row>
    <row r="49" spans="1:21" ht="30.75" customHeight="1" x14ac:dyDescent="0.15">
      <c r="A49" s="46"/>
      <c r="B49" s="1163"/>
      <c r="C49" s="1164"/>
      <c r="D49" s="60"/>
      <c r="E49" s="1140" t="s">
        <v>14</v>
      </c>
      <c r="F49" s="1140"/>
      <c r="G49" s="1140"/>
      <c r="H49" s="1140"/>
      <c r="I49" s="1140"/>
      <c r="J49" s="1141"/>
      <c r="K49" s="61">
        <v>37</v>
      </c>
      <c r="L49" s="62">
        <v>37</v>
      </c>
      <c r="M49" s="62">
        <v>38</v>
      </c>
      <c r="N49" s="62">
        <v>36</v>
      </c>
      <c r="O49" s="63">
        <v>30</v>
      </c>
      <c r="P49" s="46"/>
      <c r="Q49" s="46"/>
      <c r="R49" s="46"/>
      <c r="S49" s="46"/>
      <c r="T49" s="46"/>
      <c r="U49" s="46"/>
    </row>
    <row r="50" spans="1:21" ht="30.75" customHeight="1" x14ac:dyDescent="0.15">
      <c r="A50" s="46"/>
      <c r="B50" s="1163"/>
      <c r="C50" s="1164"/>
      <c r="D50" s="60"/>
      <c r="E50" s="1140" t="s">
        <v>15</v>
      </c>
      <c r="F50" s="1140"/>
      <c r="G50" s="1140"/>
      <c r="H50" s="1140"/>
      <c r="I50" s="1140"/>
      <c r="J50" s="1141"/>
      <c r="K50" s="61">
        <v>11</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558</v>
      </c>
      <c r="L52" s="62">
        <v>549</v>
      </c>
      <c r="M52" s="62">
        <v>543</v>
      </c>
      <c r="N52" s="62">
        <v>525</v>
      </c>
      <c r="O52" s="63">
        <v>509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269</v>
      </c>
      <c r="L53" s="67">
        <v>278</v>
      </c>
      <c r="M53" s="67">
        <v>300</v>
      </c>
      <c r="N53" s="67">
        <v>293</v>
      </c>
      <c r="O53" s="68">
        <v>278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565</v>
      </c>
      <c r="L58" s="82" t="s">
        <v>565</v>
      </c>
      <c r="M58" s="82" t="s">
        <v>565</v>
      </c>
      <c r="N58" s="82" t="s">
        <v>565</v>
      </c>
      <c r="O58" s="83" t="s">
        <v>565</v>
      </c>
    </row>
    <row r="59" spans="1:21" ht="31.5" customHeight="1" x14ac:dyDescent="0.15">
      <c r="B59" s="1148"/>
      <c r="C59" s="1149"/>
      <c r="D59" s="1155" t="s">
        <v>26</v>
      </c>
      <c r="E59" s="1156"/>
      <c r="F59" s="1156"/>
      <c r="G59" s="1156"/>
      <c r="H59" s="1156"/>
      <c r="I59" s="1156"/>
      <c r="J59" s="1157"/>
      <c r="K59" s="84" t="s">
        <v>565</v>
      </c>
      <c r="L59" s="85" t="s">
        <v>565</v>
      </c>
      <c r="M59" s="85" t="s">
        <v>565</v>
      </c>
      <c r="N59" s="85" t="s">
        <v>565</v>
      </c>
      <c r="O59" s="86" t="s">
        <v>565</v>
      </c>
    </row>
    <row r="60" spans="1:21" ht="31.5" customHeight="1" thickBot="1" x14ac:dyDescent="0.2">
      <c r="B60" s="1150"/>
      <c r="C60" s="1151"/>
      <c r="D60" s="1158" t="s">
        <v>27</v>
      </c>
      <c r="E60" s="1159"/>
      <c r="F60" s="1159"/>
      <c r="G60" s="1159"/>
      <c r="H60" s="1159"/>
      <c r="I60" s="1159"/>
      <c r="J60" s="1160"/>
      <c r="K60" s="87" t="s">
        <v>565</v>
      </c>
      <c r="L60" s="88" t="s">
        <v>565</v>
      </c>
      <c r="M60" s="88" t="s">
        <v>565</v>
      </c>
      <c r="N60" s="88" t="s">
        <v>565</v>
      </c>
      <c r="O60" s="89" t="s">
        <v>565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jxKccX0T7aDMZECDk2jNak3OJr4IFX2p35VgjnAjRgV5olsLzEmMouPdMSEnf6yR/rHTfKPYIO9B+x4mn7DPA==" saltValue="TBsfmWpju/aABkrS4rzS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7400</v>
      </c>
      <c r="J41" s="331">
        <v>7227</v>
      </c>
      <c r="K41" s="331">
        <v>6887</v>
      </c>
      <c r="L41" s="331">
        <v>6660</v>
      </c>
      <c r="M41" s="332">
        <v>6301</v>
      </c>
    </row>
    <row r="42" spans="2:13" ht="27.75" customHeight="1" x14ac:dyDescent="0.15">
      <c r="B42" s="1171"/>
      <c r="C42" s="1172"/>
      <c r="D42" s="104"/>
      <c r="E42" s="1175" t="s">
        <v>32</v>
      </c>
      <c r="F42" s="1175"/>
      <c r="G42" s="1175"/>
      <c r="H42" s="1176"/>
      <c r="I42" s="333">
        <v>19</v>
      </c>
      <c r="J42" s="334" t="s">
        <v>489</v>
      </c>
      <c r="K42" s="334" t="s">
        <v>489</v>
      </c>
      <c r="L42" s="334" t="s">
        <v>489</v>
      </c>
      <c r="M42" s="335" t="s">
        <v>489</v>
      </c>
    </row>
    <row r="43" spans="2:13" ht="27.75" customHeight="1" x14ac:dyDescent="0.15">
      <c r="B43" s="1171"/>
      <c r="C43" s="1172"/>
      <c r="D43" s="104"/>
      <c r="E43" s="1175" t="s">
        <v>33</v>
      </c>
      <c r="F43" s="1175"/>
      <c r="G43" s="1175"/>
      <c r="H43" s="1176"/>
      <c r="I43" s="333">
        <v>673</v>
      </c>
      <c r="J43" s="334">
        <v>628</v>
      </c>
      <c r="K43" s="334">
        <v>603</v>
      </c>
      <c r="L43" s="334">
        <v>551</v>
      </c>
      <c r="M43" s="335">
        <v>496</v>
      </c>
    </row>
    <row r="44" spans="2:13" ht="27.75" customHeight="1" x14ac:dyDescent="0.15">
      <c r="B44" s="1171"/>
      <c r="C44" s="1172"/>
      <c r="D44" s="104"/>
      <c r="E44" s="1175" t="s">
        <v>34</v>
      </c>
      <c r="F44" s="1175"/>
      <c r="G44" s="1175"/>
      <c r="H44" s="1176"/>
      <c r="I44" s="333">
        <v>273</v>
      </c>
      <c r="J44" s="334">
        <v>297</v>
      </c>
      <c r="K44" s="334">
        <v>299</v>
      </c>
      <c r="L44" s="334">
        <v>278</v>
      </c>
      <c r="M44" s="335">
        <v>277</v>
      </c>
    </row>
    <row r="45" spans="2:13" ht="27.75" customHeight="1" x14ac:dyDescent="0.15">
      <c r="B45" s="1171"/>
      <c r="C45" s="1172"/>
      <c r="D45" s="104"/>
      <c r="E45" s="1175" t="s">
        <v>35</v>
      </c>
      <c r="F45" s="1175"/>
      <c r="G45" s="1175"/>
      <c r="H45" s="1176"/>
      <c r="I45" s="333">
        <v>1188</v>
      </c>
      <c r="J45" s="334">
        <v>1135</v>
      </c>
      <c r="K45" s="334">
        <v>1055</v>
      </c>
      <c r="L45" s="334">
        <v>1020</v>
      </c>
      <c r="M45" s="335">
        <v>1038</v>
      </c>
    </row>
    <row r="46" spans="2:13" ht="27.75" customHeight="1" x14ac:dyDescent="0.15">
      <c r="B46" s="1171"/>
      <c r="C46" s="1172"/>
      <c r="D46" s="105"/>
      <c r="E46" s="1175" t="s">
        <v>36</v>
      </c>
      <c r="F46" s="1175"/>
      <c r="G46" s="1175"/>
      <c r="H46" s="1176"/>
      <c r="I46" s="333">
        <v>1271</v>
      </c>
      <c r="J46" s="334">
        <v>588</v>
      </c>
      <c r="K46" s="334">
        <v>244</v>
      </c>
      <c r="L46" s="334">
        <v>463</v>
      </c>
      <c r="M46" s="335">
        <v>712</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2364</v>
      </c>
      <c r="J50" s="334">
        <v>3196</v>
      </c>
      <c r="K50" s="334">
        <v>3674</v>
      </c>
      <c r="L50" s="334">
        <v>3880</v>
      </c>
      <c r="M50" s="335">
        <v>3813</v>
      </c>
    </row>
    <row r="51" spans="2:13" ht="27.75" customHeight="1" x14ac:dyDescent="0.15">
      <c r="B51" s="1171"/>
      <c r="C51" s="1172"/>
      <c r="D51" s="104"/>
      <c r="E51" s="1175" t="s">
        <v>42</v>
      </c>
      <c r="F51" s="1175"/>
      <c r="G51" s="1175"/>
      <c r="H51" s="1176"/>
      <c r="I51" s="333">
        <v>1462</v>
      </c>
      <c r="J51" s="334">
        <v>1395</v>
      </c>
      <c r="K51" s="334">
        <v>1330</v>
      </c>
      <c r="L51" s="334">
        <v>1408</v>
      </c>
      <c r="M51" s="335">
        <v>1349</v>
      </c>
    </row>
    <row r="52" spans="2:13" ht="27.75" customHeight="1" x14ac:dyDescent="0.15">
      <c r="B52" s="1173"/>
      <c r="C52" s="1174"/>
      <c r="D52" s="104"/>
      <c r="E52" s="1175" t="s">
        <v>43</v>
      </c>
      <c r="F52" s="1175"/>
      <c r="G52" s="1175"/>
      <c r="H52" s="1176"/>
      <c r="I52" s="333">
        <v>4935</v>
      </c>
      <c r="J52" s="334">
        <v>4841</v>
      </c>
      <c r="K52" s="334">
        <v>4575</v>
      </c>
      <c r="L52" s="334">
        <v>4466</v>
      </c>
      <c r="M52" s="335">
        <v>4466</v>
      </c>
    </row>
    <row r="53" spans="2:13" ht="27.75" customHeight="1" thickBot="1" x14ac:dyDescent="0.2">
      <c r="B53" s="1177" t="s">
        <v>19</v>
      </c>
      <c r="C53" s="1178"/>
      <c r="D53" s="108"/>
      <c r="E53" s="1179" t="s">
        <v>44</v>
      </c>
      <c r="F53" s="1179"/>
      <c r="G53" s="1179"/>
      <c r="H53" s="1180"/>
      <c r="I53" s="336">
        <v>2063</v>
      </c>
      <c r="J53" s="337">
        <v>443</v>
      </c>
      <c r="K53" s="337">
        <v>-489</v>
      </c>
      <c r="L53" s="337">
        <v>-782</v>
      </c>
      <c r="M53" s="338">
        <v>-805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Eg1qdiRwJG4xsYeTVVpKOuMv13ZlKgKawYET/W3o5htmh9MHH4GkLhP7mZD+NP6HL8VlWAVd2PDL8Dfsnduow==" saltValue="5+A1B2lj50Yn07+FWe/h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2029</v>
      </c>
      <c r="G55" s="339">
        <v>2229</v>
      </c>
      <c r="H55" s="340">
        <v>2158</v>
      </c>
    </row>
    <row r="56" spans="2:8" ht="52.5" customHeight="1" x14ac:dyDescent="0.15">
      <c r="B56" s="120"/>
      <c r="C56" s="1198" t="s">
        <v>47</v>
      </c>
      <c r="D56" s="1198"/>
      <c r="E56" s="1199"/>
      <c r="F56" s="341">
        <v>8</v>
      </c>
      <c r="G56" s="341">
        <v>8</v>
      </c>
      <c r="H56" s="342">
        <v>33</v>
      </c>
    </row>
    <row r="57" spans="2:8" ht="53.25" customHeight="1" x14ac:dyDescent="0.15">
      <c r="B57" s="120"/>
      <c r="C57" s="1200" t="s">
        <v>48</v>
      </c>
      <c r="D57" s="1200"/>
      <c r="E57" s="1201"/>
      <c r="F57" s="343">
        <v>1909</v>
      </c>
      <c r="G57" s="343">
        <v>1990</v>
      </c>
      <c r="H57" s="344">
        <v>2070</v>
      </c>
    </row>
    <row r="58" spans="2:8" ht="45.75" customHeight="1" x14ac:dyDescent="0.15">
      <c r="B58" s="121"/>
      <c r="C58" s="1188" t="s">
        <v>560</v>
      </c>
      <c r="D58" s="1189"/>
      <c r="E58" s="1190"/>
      <c r="F58" s="345">
        <v>1216</v>
      </c>
      <c r="G58" s="345">
        <v>1158</v>
      </c>
      <c r="H58" s="346">
        <v>1100</v>
      </c>
    </row>
    <row r="59" spans="2:8" ht="45.75" customHeight="1" x14ac:dyDescent="0.15">
      <c r="B59" s="121"/>
      <c r="C59" s="1188" t="s">
        <v>561</v>
      </c>
      <c r="D59" s="1189"/>
      <c r="E59" s="1190"/>
      <c r="F59" s="345">
        <v>295</v>
      </c>
      <c r="G59" s="345">
        <v>365</v>
      </c>
      <c r="H59" s="346">
        <v>435</v>
      </c>
    </row>
    <row r="60" spans="2:8" ht="45.75" customHeight="1" x14ac:dyDescent="0.15">
      <c r="B60" s="121"/>
      <c r="C60" s="1188" t="s">
        <v>562</v>
      </c>
      <c r="D60" s="1189"/>
      <c r="E60" s="1190"/>
      <c r="F60" s="345">
        <v>232</v>
      </c>
      <c r="G60" s="345">
        <v>251</v>
      </c>
      <c r="H60" s="346">
        <v>275</v>
      </c>
    </row>
    <row r="61" spans="2:8" ht="45.75" customHeight="1" x14ac:dyDescent="0.15">
      <c r="B61" s="121"/>
      <c r="C61" s="1188" t="s">
        <v>563</v>
      </c>
      <c r="D61" s="1189"/>
      <c r="E61" s="1190"/>
      <c r="F61" s="345">
        <v>0</v>
      </c>
      <c r="G61" s="345">
        <v>50</v>
      </c>
      <c r="H61" s="346">
        <v>100</v>
      </c>
    </row>
    <row r="62" spans="2:8" ht="45.75" customHeight="1" thickBot="1" x14ac:dyDescent="0.2">
      <c r="B62" s="122"/>
      <c r="C62" s="1191" t="s">
        <v>564</v>
      </c>
      <c r="D62" s="1192"/>
      <c r="E62" s="1193"/>
      <c r="F62" s="347">
        <v>51</v>
      </c>
      <c r="G62" s="347">
        <v>49</v>
      </c>
      <c r="H62" s="348">
        <v>38</v>
      </c>
    </row>
    <row r="63" spans="2:8" ht="52.5" customHeight="1" thickBot="1" x14ac:dyDescent="0.2">
      <c r="B63" s="123"/>
      <c r="C63" s="1194" t="s">
        <v>49</v>
      </c>
      <c r="D63" s="1194"/>
      <c r="E63" s="1195"/>
      <c r="F63" s="349">
        <v>3946</v>
      </c>
      <c r="G63" s="349">
        <v>4227</v>
      </c>
      <c r="H63" s="350">
        <v>4261</v>
      </c>
    </row>
    <row r="64" spans="2:8" x14ac:dyDescent="0.15"/>
  </sheetData>
  <sheetProtection algorithmName="SHA-512" hashValue="ZOAbA83qOP0Wl24/5IcR23mMMssgYqgCQtUDCvvwoof4+oHkzsxsr8JL9bG6CkVnW7WGz0RK/aD6iH4wxAOKLg==" saltValue="Ya6RWOxw8U6RjkivsKYy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23487</v>
      </c>
      <c r="E3" s="142"/>
      <c r="F3" s="143">
        <v>117234</v>
      </c>
      <c r="G3" s="144"/>
      <c r="H3" s="145"/>
    </row>
    <row r="4" spans="1:8" x14ac:dyDescent="0.15">
      <c r="A4" s="146"/>
      <c r="B4" s="147"/>
      <c r="C4" s="148"/>
      <c r="D4" s="149">
        <v>15245</v>
      </c>
      <c r="E4" s="150"/>
      <c r="F4" s="151">
        <v>59796</v>
      </c>
      <c r="G4" s="152"/>
      <c r="H4" s="153"/>
    </row>
    <row r="5" spans="1:8" x14ac:dyDescent="0.15">
      <c r="A5" s="134" t="s">
        <v>521</v>
      </c>
      <c r="B5" s="139"/>
      <c r="C5" s="140"/>
      <c r="D5" s="141">
        <v>34147</v>
      </c>
      <c r="E5" s="142"/>
      <c r="F5" s="143">
        <v>85942</v>
      </c>
      <c r="G5" s="144"/>
      <c r="H5" s="145"/>
    </row>
    <row r="6" spans="1:8" x14ac:dyDescent="0.15">
      <c r="A6" s="146"/>
      <c r="B6" s="147"/>
      <c r="C6" s="148"/>
      <c r="D6" s="149">
        <v>28870</v>
      </c>
      <c r="E6" s="150"/>
      <c r="F6" s="151">
        <v>48630</v>
      </c>
      <c r="G6" s="152"/>
      <c r="H6" s="153"/>
    </row>
    <row r="7" spans="1:8" x14ac:dyDescent="0.15">
      <c r="A7" s="134" t="s">
        <v>522</v>
      </c>
      <c r="B7" s="139"/>
      <c r="C7" s="140"/>
      <c r="D7" s="141">
        <v>32461</v>
      </c>
      <c r="E7" s="142"/>
      <c r="F7" s="143">
        <v>95007</v>
      </c>
      <c r="G7" s="144"/>
      <c r="H7" s="145"/>
    </row>
    <row r="8" spans="1:8" x14ac:dyDescent="0.15">
      <c r="A8" s="146"/>
      <c r="B8" s="147"/>
      <c r="C8" s="148"/>
      <c r="D8" s="149">
        <v>23695</v>
      </c>
      <c r="E8" s="150"/>
      <c r="F8" s="151">
        <v>48509</v>
      </c>
      <c r="G8" s="152"/>
      <c r="H8" s="153"/>
    </row>
    <row r="9" spans="1:8" x14ac:dyDescent="0.15">
      <c r="A9" s="134" t="s">
        <v>523</v>
      </c>
      <c r="B9" s="139"/>
      <c r="C9" s="140"/>
      <c r="D9" s="141">
        <v>18942</v>
      </c>
      <c r="E9" s="142"/>
      <c r="F9" s="143">
        <v>98176</v>
      </c>
      <c r="G9" s="144"/>
      <c r="H9" s="145"/>
    </row>
    <row r="10" spans="1:8" x14ac:dyDescent="0.15">
      <c r="A10" s="146"/>
      <c r="B10" s="147"/>
      <c r="C10" s="148"/>
      <c r="D10" s="149">
        <v>10928</v>
      </c>
      <c r="E10" s="150"/>
      <c r="F10" s="151">
        <v>58489</v>
      </c>
      <c r="G10" s="152"/>
      <c r="H10" s="153"/>
    </row>
    <row r="11" spans="1:8" x14ac:dyDescent="0.15">
      <c r="A11" s="134" t="s">
        <v>524</v>
      </c>
      <c r="B11" s="139"/>
      <c r="C11" s="140"/>
      <c r="D11" s="141">
        <v>27668</v>
      </c>
      <c r="E11" s="142"/>
      <c r="F11" s="143">
        <v>119283</v>
      </c>
      <c r="G11" s="144"/>
      <c r="H11" s="145"/>
    </row>
    <row r="12" spans="1:8" x14ac:dyDescent="0.15">
      <c r="A12" s="146"/>
      <c r="B12" s="147"/>
      <c r="C12" s="154"/>
      <c r="D12" s="149">
        <v>19972</v>
      </c>
      <c r="E12" s="150"/>
      <c r="F12" s="151">
        <v>64747</v>
      </c>
      <c r="G12" s="152"/>
      <c r="H12" s="153"/>
    </row>
    <row r="13" spans="1:8" x14ac:dyDescent="0.15">
      <c r="A13" s="134"/>
      <c r="B13" s="139"/>
      <c r="C13" s="140"/>
      <c r="D13" s="141">
        <v>27341</v>
      </c>
      <c r="E13" s="142"/>
      <c r="F13" s="143">
        <v>103128</v>
      </c>
      <c r="G13" s="155"/>
      <c r="H13" s="145"/>
    </row>
    <row r="14" spans="1:8" x14ac:dyDescent="0.15">
      <c r="A14" s="146"/>
      <c r="B14" s="147"/>
      <c r="C14" s="148"/>
      <c r="D14" s="149">
        <v>19742</v>
      </c>
      <c r="E14" s="150"/>
      <c r="F14" s="151">
        <v>56034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15.18</v>
      </c>
      <c r="C19" s="156">
        <f>ROUND(VALUE(SUBSTITUTE(実質収支比率等に係る経年分析!G$48,"▲","-")),2)</f>
        <v>10.94</v>
      </c>
      <c r="D19" s="156">
        <f>ROUND(VALUE(SUBSTITUTE(実質収支比率等に係る経年分析!H$48,"▲","-")),2)</f>
        <v>10.29</v>
      </c>
      <c r="E19" s="156">
        <f>ROUND(VALUE(SUBSTITUTE(実質収支比率等に係る経年分析!I$48,"▲","-")),2)</f>
        <v>7.7</v>
      </c>
      <c r="F19" s="156">
        <f>ROUND(VALUE(SUBSTITUTE(実質収支比率等に係る経年分析!J$48,"▲","-")),2)</f>
        <v>5.64</v>
      </c>
    </row>
    <row r="20" spans="1:11" x14ac:dyDescent="0.15">
      <c r="A20" s="156" t="s">
        <v>53</v>
      </c>
      <c r="B20" s="156">
        <f>ROUND(VALUE(SUBSTITUTE(実質収支比率等に係る経年分析!F$47,"▲","-")),2)</f>
        <v>22.81</v>
      </c>
      <c r="C20" s="156">
        <f>ROUND(VALUE(SUBSTITUTE(実質収支比率等に係る経年分析!G$47,"▲","-")),2)</f>
        <v>38.28</v>
      </c>
      <c r="D20" s="156">
        <f>ROUND(VALUE(SUBSTITUTE(実質収支比率等に係る経年分析!H$47,"▲","-")),2)</f>
        <v>48.54</v>
      </c>
      <c r="E20" s="156">
        <f>ROUND(VALUE(SUBSTITUTE(実質収支比率等に係る経年分析!I$47,"▲","-")),2)</f>
        <v>53.11</v>
      </c>
      <c r="F20" s="156">
        <f>ROUND(VALUE(SUBSTITUTE(実質収支比率等に係る経年分析!J$47,"▲","-")),2)</f>
        <v>50.65</v>
      </c>
    </row>
    <row r="21" spans="1:11" x14ac:dyDescent="0.15">
      <c r="A21" s="156" t="s">
        <v>54</v>
      </c>
      <c r="B21" s="156">
        <f>IF(ISNUMBER(VALUE(SUBSTITUTE(実質収支比率等に係る経年分析!F$49,"▲","-"))),ROUND(VALUE(SUBSTITUTE(実質収支比率等に係る経年分析!F$49,"▲","-")),2),NA())</f>
        <v>11.62</v>
      </c>
      <c r="C21" s="156">
        <f>IF(ISNUMBER(VALUE(SUBSTITUTE(実質収支比率等に係る経年分析!G$49,"▲","-"))),ROUND(VALUE(SUBSTITUTE(実質収支比率等に係る経年分析!G$49,"▲","-")),2),NA())</f>
        <v>13.31</v>
      </c>
      <c r="D21" s="156">
        <f>IF(ISNUMBER(VALUE(SUBSTITUTE(実質収支比率等に係る経年分析!H$49,"▲","-"))),ROUND(VALUE(SUBSTITUTE(実質収支比率等に係る経年分析!H$49,"▲","-")),2),NA())</f>
        <v>8.61</v>
      </c>
      <c r="E21" s="156">
        <f>IF(ISNUMBER(VALUE(SUBSTITUTE(実質収支比率等に係る経年分析!I$49,"▲","-"))),ROUND(VALUE(SUBSTITUTE(実質収支比率等に係る経年分析!I$49,"▲","-")),2),NA())</f>
        <v>2.2200000000000002</v>
      </c>
      <c r="F21" s="156">
        <f>IF(ISNUMBER(VALUE(SUBSTITUTE(実質収支比率等に係る経年分析!J$49,"▲","-"))),ROUND(VALUE(SUBSTITUTE(実質収支比率等に係る経年分析!J$49,"▲","-")),2),NA())</f>
        <v>-3.61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病院事業特別会計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給食事業特別会計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1.17</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2.2599999999999998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1.22</v>
      </c>
    </row>
    <row r="35" spans="1:16" x14ac:dyDescent="0.15">
      <c r="A35" s="157" t="str">
        <f>IF(連結実質赤字比率に係る赤字・黒字の構成分析!C$35="",NA(),連結実質赤字比率に係る赤字・黒字の構成分析!C$35)</f>
        <v>ガス事業会計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4.6100000000000003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4.1399999999999997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4.1900000000000004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558</v>
      </c>
      <c r="E42" s="158"/>
      <c r="F42" s="158"/>
      <c r="G42" s="158">
        <f>'実質公債費比率（分子）の構造'!L$52</f>
        <v>549</v>
      </c>
      <c r="H42" s="158"/>
      <c r="I42" s="158"/>
      <c r="J42" s="158">
        <f>'実質公債費比率（分子）の構造'!M$52</f>
        <v>543</v>
      </c>
      <c r="K42" s="158"/>
      <c r="L42" s="158"/>
      <c r="M42" s="158">
        <f>'実質公債費比率（分子）の構造'!N$52</f>
        <v>525</v>
      </c>
      <c r="N42" s="158"/>
      <c r="O42" s="158"/>
      <c r="P42" s="158">
        <f>'実質公債費比率（分子）の構造'!O$52</f>
        <v>509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11</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37</v>
      </c>
      <c r="C45" s="158"/>
      <c r="D45" s="158"/>
      <c r="E45" s="158">
        <f>'実質公債費比率（分子）の構造'!L$49</f>
        <v>37</v>
      </c>
      <c r="F45" s="158"/>
      <c r="G45" s="158"/>
      <c r="H45" s="158">
        <f>'実質公債費比率（分子）の構造'!M$49</f>
        <v>38</v>
      </c>
      <c r="I45" s="158"/>
      <c r="J45" s="158"/>
      <c r="K45" s="158">
        <f>'実質公債費比率（分子）の構造'!N$49</f>
        <v>36</v>
      </c>
      <c r="L45" s="158"/>
      <c r="M45" s="158"/>
      <c r="N45" s="158">
        <f>'実質公債費比率（分子）の構造'!O$49</f>
        <v>30</v>
      </c>
      <c r="O45" s="158"/>
      <c r="P45" s="158"/>
    </row>
    <row r="46" spans="1:16" x14ac:dyDescent="0.15">
      <c r="A46" s="158" t="s">
        <v>64</v>
      </c>
      <c r="B46" s="158">
        <f>'実質公債費比率（分子）の構造'!K$48</f>
        <v>73</v>
      </c>
      <c r="C46" s="158"/>
      <c r="D46" s="158"/>
      <c r="E46" s="158">
        <f>'実質公債費比率（分子）の構造'!L$48</f>
        <v>76</v>
      </c>
      <c r="F46" s="158"/>
      <c r="G46" s="158"/>
      <c r="H46" s="158">
        <f>'実質公債費比率（分子）の構造'!M$48</f>
        <v>80</v>
      </c>
      <c r="I46" s="158"/>
      <c r="J46" s="158"/>
      <c r="K46" s="158">
        <f>'実質公債費比率（分子）の構造'!N$48</f>
        <v>78</v>
      </c>
      <c r="L46" s="158"/>
      <c r="M46" s="158"/>
      <c r="N46" s="158">
        <f>'実質公債費比率（分子）の構造'!O$48</f>
        <v>84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706</v>
      </c>
      <c r="C49" s="158"/>
      <c r="D49" s="158"/>
      <c r="E49" s="158">
        <f>'実質公債費比率（分子）の構造'!L$45</f>
        <v>714</v>
      </c>
      <c r="F49" s="158"/>
      <c r="G49" s="158"/>
      <c r="H49" s="158">
        <f>'実質公債費比率（分子）の構造'!M$45</f>
        <v>725</v>
      </c>
      <c r="I49" s="158"/>
      <c r="J49" s="158"/>
      <c r="K49" s="158">
        <f>'実質公債費比率（分子）の構造'!N$45</f>
        <v>704</v>
      </c>
      <c r="L49" s="158"/>
      <c r="M49" s="158"/>
      <c r="N49" s="158">
        <f>'実質公債費比率（分子）の構造'!O$45</f>
        <v>673</v>
      </c>
      <c r="O49" s="158"/>
      <c r="P49" s="158"/>
    </row>
    <row r="50" spans="1:16" x14ac:dyDescent="0.15">
      <c r="A50" s="158" t="s">
        <v>67</v>
      </c>
      <c r="B50" s="158" t="e">
        <f>NA()</f>
        <v>#N/A</v>
      </c>
      <c r="C50" s="158">
        <f>IF(ISNUMBER('実質公債費比率（分子）の構造'!K$53),'実質公債費比率（分子）の構造'!K$53,NA())</f>
        <v>269</v>
      </c>
      <c r="D50" s="158" t="e">
        <f>NA()</f>
        <v>#N/A</v>
      </c>
      <c r="E50" s="158" t="e">
        <f>NA()</f>
        <v>#N/A</v>
      </c>
      <c r="F50" s="158">
        <f>IF(ISNUMBER('実質公債費比率（分子）の構造'!L$53),'実質公債費比率（分子）の構造'!L$53,NA())</f>
        <v>278</v>
      </c>
      <c r="G50" s="158" t="e">
        <f>NA()</f>
        <v>#N/A</v>
      </c>
      <c r="H50" s="158" t="e">
        <f>NA()</f>
        <v>#N/A</v>
      </c>
      <c r="I50" s="158">
        <f>IF(ISNUMBER('実質公債費比率（分子）の構造'!M$53),'実質公債費比率（分子）の構造'!M$53,NA())</f>
        <v>300</v>
      </c>
      <c r="J50" s="158" t="e">
        <f>NA()</f>
        <v>#N/A</v>
      </c>
      <c r="K50" s="158" t="e">
        <f>NA()</f>
        <v>#N/A</v>
      </c>
      <c r="L50" s="158">
        <f>IF(ISNUMBER('実質公債費比率（分子）の構造'!N$53),'実質公債費比率（分子）の構造'!N$53,NA())</f>
        <v>293</v>
      </c>
      <c r="M50" s="158" t="e">
        <f>NA()</f>
        <v>#N/A</v>
      </c>
      <c r="N50" s="158" t="e">
        <f>NA()</f>
        <v>#N/A</v>
      </c>
      <c r="O50" s="158">
        <f>IF(ISNUMBER('実質公債費比率（分子）の構造'!O$53),'実質公債費比率（分子）の構造'!O$53,NA())</f>
        <v>278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4935</v>
      </c>
      <c r="E56" s="157"/>
      <c r="F56" s="157"/>
      <c r="G56" s="157">
        <f>'将来負担比率（分子）の構造'!J$52</f>
        <v>4841</v>
      </c>
      <c r="H56" s="157"/>
      <c r="I56" s="157"/>
      <c r="J56" s="157">
        <f>'将来負担比率（分子）の構造'!K$52</f>
        <v>4575</v>
      </c>
      <c r="K56" s="157"/>
      <c r="L56" s="157"/>
      <c r="M56" s="157">
        <f>'将来負担比率（分子）の構造'!L$52</f>
        <v>4466</v>
      </c>
      <c r="N56" s="157"/>
      <c r="O56" s="157"/>
      <c r="P56" s="157">
        <f>'将来負担比率（分子）の構造'!M$52</f>
        <v>4466</v>
      </c>
    </row>
    <row r="57" spans="1:16" x14ac:dyDescent="0.15">
      <c r="A57" s="157" t="s">
        <v>42</v>
      </c>
      <c r="B57" s="157"/>
      <c r="C57" s="157"/>
      <c r="D57" s="157">
        <f>'将来負担比率（分子）の構造'!I$51</f>
        <v>1462</v>
      </c>
      <c r="E57" s="157"/>
      <c r="F57" s="157"/>
      <c r="G57" s="157">
        <f>'将来負担比率（分子）の構造'!J$51</f>
        <v>1395</v>
      </c>
      <c r="H57" s="157"/>
      <c r="I57" s="157"/>
      <c r="J57" s="157">
        <f>'将来負担比率（分子）の構造'!K$51</f>
        <v>1330</v>
      </c>
      <c r="K57" s="157"/>
      <c r="L57" s="157"/>
      <c r="M57" s="157">
        <f>'将来負担比率（分子）の構造'!L$51</f>
        <v>1408</v>
      </c>
      <c r="N57" s="157"/>
      <c r="O57" s="157"/>
      <c r="P57" s="157">
        <f>'将来負担比率（分子）の構造'!M$51</f>
        <v>1349</v>
      </c>
    </row>
    <row r="58" spans="1:16" x14ac:dyDescent="0.15">
      <c r="A58" s="157" t="s">
        <v>41</v>
      </c>
      <c r="B58" s="157"/>
      <c r="C58" s="157"/>
      <c r="D58" s="157">
        <f>'将来負担比率（分子）の構造'!I$50</f>
        <v>2364</v>
      </c>
      <c r="E58" s="157"/>
      <c r="F58" s="157"/>
      <c r="G58" s="157">
        <f>'将来負担比率（分子）の構造'!J$50</f>
        <v>3196</v>
      </c>
      <c r="H58" s="157"/>
      <c r="I58" s="157"/>
      <c r="J58" s="157">
        <f>'将来負担比率（分子）の構造'!K$50</f>
        <v>3674</v>
      </c>
      <c r="K58" s="157"/>
      <c r="L58" s="157"/>
      <c r="M58" s="157">
        <f>'将来負担比率（分子）の構造'!L$50</f>
        <v>3880</v>
      </c>
      <c r="N58" s="157"/>
      <c r="O58" s="157"/>
      <c r="P58" s="157">
        <f>'将来負担比率（分子）の構造'!M$50</f>
        <v>3813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1271</v>
      </c>
      <c r="C61" s="157"/>
      <c r="D61" s="157"/>
      <c r="E61" s="157">
        <f>'将来負担比率（分子）の構造'!J$46</f>
        <v>588</v>
      </c>
      <c r="F61" s="157"/>
      <c r="G61" s="157"/>
      <c r="H61" s="157">
        <f>'将来負担比率（分子）の構造'!K$46</f>
        <v>244</v>
      </c>
      <c r="I61" s="157"/>
      <c r="J61" s="157"/>
      <c r="K61" s="157">
        <f>'将来負担比率（分子）の構造'!L$46</f>
        <v>463</v>
      </c>
      <c r="L61" s="157"/>
      <c r="M61" s="157"/>
      <c r="N61" s="157">
        <f>'将来負担比率（分子）の構造'!M$46</f>
        <v>712</v>
      </c>
      <c r="O61" s="157"/>
      <c r="P61" s="157"/>
    </row>
    <row r="62" spans="1:16" x14ac:dyDescent="0.15">
      <c r="A62" s="157" t="s">
        <v>35</v>
      </c>
      <c r="B62" s="157">
        <f>'将来負担比率（分子）の構造'!I$45</f>
        <v>1188</v>
      </c>
      <c r="C62" s="157"/>
      <c r="D62" s="157"/>
      <c r="E62" s="157">
        <f>'将来負担比率（分子）の構造'!J$45</f>
        <v>1135</v>
      </c>
      <c r="F62" s="157"/>
      <c r="G62" s="157"/>
      <c r="H62" s="157">
        <f>'将来負担比率（分子）の構造'!K$45</f>
        <v>1055</v>
      </c>
      <c r="I62" s="157"/>
      <c r="J62" s="157"/>
      <c r="K62" s="157">
        <f>'将来負担比率（分子）の構造'!L$45</f>
        <v>1020</v>
      </c>
      <c r="L62" s="157"/>
      <c r="M62" s="157"/>
      <c r="N62" s="157">
        <f>'将来負担比率（分子）の構造'!M$45</f>
        <v>1038</v>
      </c>
      <c r="O62" s="157"/>
      <c r="P62" s="157"/>
    </row>
    <row r="63" spans="1:16" x14ac:dyDescent="0.15">
      <c r="A63" s="157" t="s">
        <v>34</v>
      </c>
      <c r="B63" s="157">
        <f>'将来負担比率（分子）の構造'!I$44</f>
        <v>273</v>
      </c>
      <c r="C63" s="157"/>
      <c r="D63" s="157"/>
      <c r="E63" s="157">
        <f>'将来負担比率（分子）の構造'!J$44</f>
        <v>297</v>
      </c>
      <c r="F63" s="157"/>
      <c r="G63" s="157"/>
      <c r="H63" s="157">
        <f>'将来負担比率（分子）の構造'!K$44</f>
        <v>299</v>
      </c>
      <c r="I63" s="157"/>
      <c r="J63" s="157"/>
      <c r="K63" s="157">
        <f>'将来負担比率（分子）の構造'!L$44</f>
        <v>278</v>
      </c>
      <c r="L63" s="157"/>
      <c r="M63" s="157"/>
      <c r="N63" s="157">
        <f>'将来負担比率（分子）の構造'!M$44</f>
        <v>277</v>
      </c>
      <c r="O63" s="157"/>
      <c r="P63" s="157"/>
    </row>
    <row r="64" spans="1:16" x14ac:dyDescent="0.15">
      <c r="A64" s="157" t="s">
        <v>33</v>
      </c>
      <c r="B64" s="157">
        <f>'将来負担比率（分子）の構造'!I$43</f>
        <v>673</v>
      </c>
      <c r="C64" s="157"/>
      <c r="D64" s="157"/>
      <c r="E64" s="157">
        <f>'将来負担比率（分子）の構造'!J$43</f>
        <v>628</v>
      </c>
      <c r="F64" s="157"/>
      <c r="G64" s="157"/>
      <c r="H64" s="157">
        <f>'将来負担比率（分子）の構造'!K$43</f>
        <v>603</v>
      </c>
      <c r="I64" s="157"/>
      <c r="J64" s="157"/>
      <c r="K64" s="157">
        <f>'将来負担比率（分子）の構造'!L$43</f>
        <v>551</v>
      </c>
      <c r="L64" s="157"/>
      <c r="M64" s="157"/>
      <c r="N64" s="157">
        <f>'将来負担比率（分子）の構造'!M$43</f>
        <v>496</v>
      </c>
      <c r="O64" s="157"/>
      <c r="P64" s="157"/>
    </row>
    <row r="65" spans="1:16" x14ac:dyDescent="0.15">
      <c r="A65" s="157" t="s">
        <v>32</v>
      </c>
      <c r="B65" s="157">
        <f>'将来負担比率（分子）の構造'!I$42</f>
        <v>19</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7400</v>
      </c>
      <c r="C66" s="157"/>
      <c r="D66" s="157"/>
      <c r="E66" s="157">
        <f>'将来負担比率（分子）の構造'!J$41</f>
        <v>7227</v>
      </c>
      <c r="F66" s="157"/>
      <c r="G66" s="157"/>
      <c r="H66" s="157">
        <f>'将来負担比率（分子）の構造'!K$41</f>
        <v>6887</v>
      </c>
      <c r="I66" s="157"/>
      <c r="J66" s="157"/>
      <c r="K66" s="157">
        <f>'将来負担比率（分子）の構造'!L$41</f>
        <v>6660</v>
      </c>
      <c r="L66" s="157"/>
      <c r="M66" s="157"/>
      <c r="N66" s="157">
        <f>'将来負担比率（分子）の構造'!M$41</f>
        <v>6301</v>
      </c>
      <c r="O66" s="157"/>
      <c r="P66" s="157"/>
    </row>
    <row r="67" spans="1:16" x14ac:dyDescent="0.15">
      <c r="A67" s="157" t="s">
        <v>71</v>
      </c>
      <c r="B67" s="157" t="e">
        <f>NA()</f>
        <v>#N/A</v>
      </c>
      <c r="C67" s="157">
        <f>IF(ISNUMBER('将来負担比率（分子）の構造'!I$53), IF('将来負担比率（分子）の構造'!I$53 &lt; 0, 0, '将来負担比率（分子）の構造'!I$53), NA())</f>
        <v>2063</v>
      </c>
      <c r="D67" s="157" t="e">
        <f>NA()</f>
        <v>#N/A</v>
      </c>
      <c r="E67" s="157" t="e">
        <f>NA()</f>
        <v>#N/A</v>
      </c>
      <c r="F67" s="157">
        <f>IF(ISNUMBER('将来負担比率（分子）の構造'!J$53), IF('将来負担比率（分子）の構造'!J$53 &lt; 0, 0, '将来負担比率（分子）の構造'!J$53), NA())</f>
        <v>443</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2029</v>
      </c>
      <c r="C72" s="161">
        <f>基金残高に係る経年分析!G55</f>
        <v>2229</v>
      </c>
      <c r="D72" s="161">
        <f>基金残高に係る経年分析!H55</f>
        <v>2158</v>
      </c>
    </row>
    <row r="73" spans="1:16" x14ac:dyDescent="0.15">
      <c r="A73" s="160" t="s">
        <v>74</v>
      </c>
      <c r="B73" s="161">
        <f>基金残高に係る経年分析!F56</f>
        <v>8</v>
      </c>
      <c r="C73" s="161">
        <f>基金残高に係る経年分析!G56</f>
        <v>8</v>
      </c>
      <c r="D73" s="161">
        <f>基金残高に係る経年分析!H56</f>
        <v>33</v>
      </c>
    </row>
    <row r="74" spans="1:16" x14ac:dyDescent="0.15">
      <c r="A74" s="160" t="s">
        <v>75</v>
      </c>
      <c r="B74" s="161">
        <f>基金残高に係る経年分析!F57</f>
        <v>1909</v>
      </c>
      <c r="C74" s="161">
        <f>基金残高に係る経年分析!G57</f>
        <v>1990</v>
      </c>
      <c r="D74" s="161">
        <f>基金残高に係る経年分析!H57</f>
        <v>2070</v>
      </c>
    </row>
  </sheetData>
  <sheetProtection algorithmName="SHA-512" hashValue="hp4wdlnORhnwCYlIY6PAdSr2sMbHsoxMlVIKncATVpIBIKpfwbvkFs4LOnF/fysYGS3oi57n3MPXroV84ajbyA==" saltValue="VmpUTwv3IvYXMi7kEAjs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1420634</v>
      </c>
      <c r="S5" s="664"/>
      <c r="T5" s="664"/>
      <c r="U5" s="664"/>
      <c r="V5" s="664"/>
      <c r="W5" s="664"/>
      <c r="X5" s="664"/>
      <c r="Y5" s="689"/>
      <c r="Z5" s="702">
        <v>19.899999999999999</v>
      </c>
      <c r="AA5" s="702"/>
      <c r="AB5" s="702"/>
      <c r="AC5" s="702"/>
      <c r="AD5" s="703">
        <v>1420634</v>
      </c>
      <c r="AE5" s="703"/>
      <c r="AF5" s="703"/>
      <c r="AG5" s="703"/>
      <c r="AH5" s="703"/>
      <c r="AI5" s="703"/>
      <c r="AJ5" s="703"/>
      <c r="AK5" s="703"/>
      <c r="AL5" s="690">
        <v>33.200000000000003</v>
      </c>
      <c r="AM5" s="672"/>
      <c r="AN5" s="672"/>
      <c r="AO5" s="691"/>
      <c r="AP5" s="666" t="s">
        <v>217</v>
      </c>
      <c r="AQ5" s="667"/>
      <c r="AR5" s="667"/>
      <c r="AS5" s="667"/>
      <c r="AT5" s="667"/>
      <c r="AU5" s="667"/>
      <c r="AV5" s="667"/>
      <c r="AW5" s="667"/>
      <c r="AX5" s="667"/>
      <c r="AY5" s="667"/>
      <c r="AZ5" s="667"/>
      <c r="BA5" s="667"/>
      <c r="BB5" s="667"/>
      <c r="BC5" s="667"/>
      <c r="BD5" s="667"/>
      <c r="BE5" s="667"/>
      <c r="BF5" s="668"/>
      <c r="BG5" s="608">
        <v>1420634</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72516</v>
      </c>
      <c r="S6" s="609"/>
      <c r="T6" s="609"/>
      <c r="U6" s="609"/>
      <c r="V6" s="609"/>
      <c r="W6" s="609"/>
      <c r="X6" s="609"/>
      <c r="Y6" s="610"/>
      <c r="Z6" s="646">
        <v>1</v>
      </c>
      <c r="AA6" s="646"/>
      <c r="AB6" s="646"/>
      <c r="AC6" s="646"/>
      <c r="AD6" s="647">
        <v>72516</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1420634</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83690</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83690</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873</v>
      </c>
      <c r="S7" s="609"/>
      <c r="T7" s="609"/>
      <c r="U7" s="609"/>
      <c r="V7" s="609"/>
      <c r="W7" s="609"/>
      <c r="X7" s="609"/>
      <c r="Y7" s="610"/>
      <c r="Z7" s="646">
        <v>0</v>
      </c>
      <c r="AA7" s="646"/>
      <c r="AB7" s="646"/>
      <c r="AC7" s="646"/>
      <c r="AD7" s="647">
        <v>873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608080</v>
      </c>
      <c r="BH7" s="609"/>
      <c r="BI7" s="609"/>
      <c r="BJ7" s="609"/>
      <c r="BK7" s="609"/>
      <c r="BL7" s="609"/>
      <c r="BM7" s="609"/>
      <c r="BN7" s="610"/>
      <c r="BO7" s="646">
        <v>42.8</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1297207</v>
      </c>
      <c r="CS7" s="609"/>
      <c r="CT7" s="609"/>
      <c r="CU7" s="609"/>
      <c r="CV7" s="609"/>
      <c r="CW7" s="609"/>
      <c r="CX7" s="609"/>
      <c r="CY7" s="610"/>
      <c r="CZ7" s="646">
        <v>18.8</v>
      </c>
      <c r="DA7" s="646"/>
      <c r="DB7" s="646"/>
      <c r="DC7" s="646"/>
      <c r="DD7" s="614">
        <v>330</v>
      </c>
      <c r="DE7" s="609"/>
      <c r="DF7" s="609"/>
      <c r="DG7" s="609"/>
      <c r="DH7" s="609"/>
      <c r="DI7" s="609"/>
      <c r="DJ7" s="609"/>
      <c r="DK7" s="609"/>
      <c r="DL7" s="609"/>
      <c r="DM7" s="609"/>
      <c r="DN7" s="609"/>
      <c r="DO7" s="609"/>
      <c r="DP7" s="610"/>
      <c r="DQ7" s="614">
        <v>925706</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14718</v>
      </c>
      <c r="S8" s="609"/>
      <c r="T8" s="609"/>
      <c r="U8" s="609"/>
      <c r="V8" s="609"/>
      <c r="W8" s="609"/>
      <c r="X8" s="609"/>
      <c r="Y8" s="610"/>
      <c r="Z8" s="646">
        <v>0.2</v>
      </c>
      <c r="AA8" s="646"/>
      <c r="AB8" s="646"/>
      <c r="AC8" s="646"/>
      <c r="AD8" s="647">
        <v>14718</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21755</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2162972</v>
      </c>
      <c r="CS8" s="609"/>
      <c r="CT8" s="609"/>
      <c r="CU8" s="609"/>
      <c r="CV8" s="609"/>
      <c r="CW8" s="609"/>
      <c r="CX8" s="609"/>
      <c r="CY8" s="610"/>
      <c r="CZ8" s="646">
        <v>31.4</v>
      </c>
      <c r="DA8" s="646"/>
      <c r="DB8" s="646"/>
      <c r="DC8" s="646"/>
      <c r="DD8" s="614">
        <v>3845</v>
      </c>
      <c r="DE8" s="609"/>
      <c r="DF8" s="609"/>
      <c r="DG8" s="609"/>
      <c r="DH8" s="609"/>
      <c r="DI8" s="609"/>
      <c r="DJ8" s="609"/>
      <c r="DK8" s="609"/>
      <c r="DL8" s="609"/>
      <c r="DM8" s="609"/>
      <c r="DN8" s="609"/>
      <c r="DO8" s="609"/>
      <c r="DP8" s="610"/>
      <c r="DQ8" s="614">
        <v>1454250</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22052</v>
      </c>
      <c r="S9" s="609"/>
      <c r="T9" s="609"/>
      <c r="U9" s="609"/>
      <c r="V9" s="609"/>
      <c r="W9" s="609"/>
      <c r="X9" s="609"/>
      <c r="Y9" s="610"/>
      <c r="Z9" s="646">
        <v>0.3</v>
      </c>
      <c r="AA9" s="646"/>
      <c r="AB9" s="646"/>
      <c r="AC9" s="646"/>
      <c r="AD9" s="647">
        <v>22052</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532940</v>
      </c>
      <c r="BH9" s="609"/>
      <c r="BI9" s="609"/>
      <c r="BJ9" s="609"/>
      <c r="BK9" s="609"/>
      <c r="BL9" s="609"/>
      <c r="BM9" s="609"/>
      <c r="BN9" s="610"/>
      <c r="BO9" s="646">
        <v>37.5</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681194</v>
      </c>
      <c r="CS9" s="609"/>
      <c r="CT9" s="609"/>
      <c r="CU9" s="609"/>
      <c r="CV9" s="609"/>
      <c r="CW9" s="609"/>
      <c r="CX9" s="609"/>
      <c r="CY9" s="610"/>
      <c r="CZ9" s="646">
        <v>9.9</v>
      </c>
      <c r="DA9" s="646"/>
      <c r="DB9" s="646"/>
      <c r="DC9" s="646"/>
      <c r="DD9" s="614">
        <v>512</v>
      </c>
      <c r="DE9" s="609"/>
      <c r="DF9" s="609"/>
      <c r="DG9" s="609"/>
      <c r="DH9" s="609"/>
      <c r="DI9" s="609"/>
      <c r="DJ9" s="609"/>
      <c r="DK9" s="609"/>
      <c r="DL9" s="609"/>
      <c r="DM9" s="609"/>
      <c r="DN9" s="609"/>
      <c r="DO9" s="609"/>
      <c r="DP9" s="610"/>
      <c r="DQ9" s="614">
        <v>568194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31745</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361506</v>
      </c>
      <c r="S11" s="609"/>
      <c r="T11" s="609"/>
      <c r="U11" s="609"/>
      <c r="V11" s="609"/>
      <c r="W11" s="609"/>
      <c r="X11" s="609"/>
      <c r="Y11" s="610"/>
      <c r="Z11" s="611">
        <v>5.0999999999999996</v>
      </c>
      <c r="AA11" s="612"/>
      <c r="AB11" s="612"/>
      <c r="AC11" s="613"/>
      <c r="AD11" s="614">
        <v>361506</v>
      </c>
      <c r="AE11" s="609"/>
      <c r="AF11" s="609"/>
      <c r="AG11" s="609"/>
      <c r="AH11" s="609"/>
      <c r="AI11" s="609"/>
      <c r="AJ11" s="609"/>
      <c r="AK11" s="610"/>
      <c r="AL11" s="611">
        <v>8.4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21640</v>
      </c>
      <c r="BH11" s="609"/>
      <c r="BI11" s="609"/>
      <c r="BJ11" s="609"/>
      <c r="BK11" s="609"/>
      <c r="BL11" s="609"/>
      <c r="BM11" s="609"/>
      <c r="BN11" s="610"/>
      <c r="BO11" s="646">
        <v>1.5</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178433</v>
      </c>
      <c r="CS11" s="609"/>
      <c r="CT11" s="609"/>
      <c r="CU11" s="609"/>
      <c r="CV11" s="609"/>
      <c r="CW11" s="609"/>
      <c r="CX11" s="609"/>
      <c r="CY11" s="610"/>
      <c r="CZ11" s="646">
        <v>2.6</v>
      </c>
      <c r="DA11" s="646"/>
      <c r="DB11" s="646"/>
      <c r="DC11" s="646"/>
      <c r="DD11" s="614">
        <v>15975</v>
      </c>
      <c r="DE11" s="609"/>
      <c r="DF11" s="609"/>
      <c r="DG11" s="609"/>
      <c r="DH11" s="609"/>
      <c r="DI11" s="609"/>
      <c r="DJ11" s="609"/>
      <c r="DK11" s="609"/>
      <c r="DL11" s="609"/>
      <c r="DM11" s="609"/>
      <c r="DN11" s="609"/>
      <c r="DO11" s="609"/>
      <c r="DP11" s="610"/>
      <c r="DQ11" s="614">
        <v>110945</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647014</v>
      </c>
      <c r="BH12" s="609"/>
      <c r="BI12" s="609"/>
      <c r="BJ12" s="609"/>
      <c r="BK12" s="609"/>
      <c r="BL12" s="609"/>
      <c r="BM12" s="609"/>
      <c r="BN12" s="610"/>
      <c r="BO12" s="646">
        <v>45.5</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185358</v>
      </c>
      <c r="CS12" s="609"/>
      <c r="CT12" s="609"/>
      <c r="CU12" s="609"/>
      <c r="CV12" s="609"/>
      <c r="CW12" s="609"/>
      <c r="CX12" s="609"/>
      <c r="CY12" s="610"/>
      <c r="CZ12" s="646">
        <v>2.7</v>
      </c>
      <c r="DA12" s="646"/>
      <c r="DB12" s="646"/>
      <c r="DC12" s="646"/>
      <c r="DD12" s="614">
        <v>3471</v>
      </c>
      <c r="DE12" s="609"/>
      <c r="DF12" s="609"/>
      <c r="DG12" s="609"/>
      <c r="DH12" s="609"/>
      <c r="DI12" s="609"/>
      <c r="DJ12" s="609"/>
      <c r="DK12" s="609"/>
      <c r="DL12" s="609"/>
      <c r="DM12" s="609"/>
      <c r="DN12" s="609"/>
      <c r="DO12" s="609"/>
      <c r="DP12" s="610"/>
      <c r="DQ12" s="614">
        <v>86669</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646409</v>
      </c>
      <c r="BH13" s="609"/>
      <c r="BI13" s="609"/>
      <c r="BJ13" s="609"/>
      <c r="BK13" s="609"/>
      <c r="BL13" s="609"/>
      <c r="BM13" s="609"/>
      <c r="BN13" s="610"/>
      <c r="BO13" s="646">
        <v>45.5</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420198</v>
      </c>
      <c r="CS13" s="609"/>
      <c r="CT13" s="609"/>
      <c r="CU13" s="609"/>
      <c r="CV13" s="609"/>
      <c r="CW13" s="609"/>
      <c r="CX13" s="609"/>
      <c r="CY13" s="610"/>
      <c r="CZ13" s="646">
        <v>6.1</v>
      </c>
      <c r="DA13" s="646"/>
      <c r="DB13" s="646"/>
      <c r="DC13" s="646"/>
      <c r="DD13" s="614">
        <v>204111</v>
      </c>
      <c r="DE13" s="609"/>
      <c r="DF13" s="609"/>
      <c r="DG13" s="609"/>
      <c r="DH13" s="609"/>
      <c r="DI13" s="609"/>
      <c r="DJ13" s="609"/>
      <c r="DK13" s="609"/>
      <c r="DL13" s="609"/>
      <c r="DM13" s="609"/>
      <c r="DN13" s="609"/>
      <c r="DO13" s="609"/>
      <c r="DP13" s="610"/>
      <c r="DQ13" s="614">
        <v>279979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58165</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512293</v>
      </c>
      <c r="CS14" s="609"/>
      <c r="CT14" s="609"/>
      <c r="CU14" s="609"/>
      <c r="CV14" s="609"/>
      <c r="CW14" s="609"/>
      <c r="CX14" s="609"/>
      <c r="CY14" s="610"/>
      <c r="CZ14" s="646">
        <v>7.4</v>
      </c>
      <c r="DA14" s="646"/>
      <c r="DB14" s="646"/>
      <c r="DC14" s="646"/>
      <c r="DD14" s="614">
        <v>39710</v>
      </c>
      <c r="DE14" s="609"/>
      <c r="DF14" s="609"/>
      <c r="DG14" s="609"/>
      <c r="DH14" s="609"/>
      <c r="DI14" s="609"/>
      <c r="DJ14" s="609"/>
      <c r="DK14" s="609"/>
      <c r="DL14" s="609"/>
      <c r="DM14" s="609"/>
      <c r="DN14" s="609"/>
      <c r="DO14" s="609"/>
      <c r="DP14" s="610"/>
      <c r="DQ14" s="614">
        <v>380255</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14524</v>
      </c>
      <c r="S15" s="609"/>
      <c r="T15" s="609"/>
      <c r="U15" s="609"/>
      <c r="V15" s="609"/>
      <c r="W15" s="609"/>
      <c r="X15" s="609"/>
      <c r="Y15" s="610"/>
      <c r="Z15" s="646">
        <v>0.2</v>
      </c>
      <c r="AA15" s="646"/>
      <c r="AB15" s="646"/>
      <c r="AC15" s="646"/>
      <c r="AD15" s="647">
        <v>14524</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105900</v>
      </c>
      <c r="BH15" s="609"/>
      <c r="BI15" s="609"/>
      <c r="BJ15" s="609"/>
      <c r="BK15" s="609"/>
      <c r="BL15" s="609"/>
      <c r="BM15" s="609"/>
      <c r="BN15" s="610"/>
      <c r="BO15" s="646">
        <v>7.5</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678229</v>
      </c>
      <c r="CS15" s="609"/>
      <c r="CT15" s="609"/>
      <c r="CU15" s="609"/>
      <c r="CV15" s="609"/>
      <c r="CW15" s="609"/>
      <c r="CX15" s="609"/>
      <c r="CY15" s="610"/>
      <c r="CZ15" s="646">
        <v>9.9</v>
      </c>
      <c r="DA15" s="646"/>
      <c r="DB15" s="646"/>
      <c r="DC15" s="646"/>
      <c r="DD15" s="614">
        <v>119506</v>
      </c>
      <c r="DE15" s="609"/>
      <c r="DF15" s="609"/>
      <c r="DG15" s="609"/>
      <c r="DH15" s="609"/>
      <c r="DI15" s="609"/>
      <c r="DJ15" s="609"/>
      <c r="DK15" s="609"/>
      <c r="DL15" s="609"/>
      <c r="DM15" s="609"/>
      <c r="DN15" s="609"/>
      <c r="DO15" s="609"/>
      <c r="DP15" s="610"/>
      <c r="DQ15" s="614">
        <v>555633</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30400</v>
      </c>
      <c r="S16" s="609"/>
      <c r="T16" s="609"/>
      <c r="U16" s="609"/>
      <c r="V16" s="609"/>
      <c r="W16" s="609"/>
      <c r="X16" s="609"/>
      <c r="Y16" s="610"/>
      <c r="Z16" s="646">
        <v>0.4</v>
      </c>
      <c r="AA16" s="646"/>
      <c r="AB16" s="646"/>
      <c r="AC16" s="646"/>
      <c r="AD16" s="647">
        <v>30400</v>
      </c>
      <c r="AE16" s="647"/>
      <c r="AF16" s="647"/>
      <c r="AG16" s="647"/>
      <c r="AH16" s="647"/>
      <c r="AI16" s="647"/>
      <c r="AJ16" s="647"/>
      <c r="AK16" s="647"/>
      <c r="AL16" s="611">
        <v>0.7</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1475</v>
      </c>
      <c r="BH16" s="609"/>
      <c r="BI16" s="609"/>
      <c r="BJ16" s="609"/>
      <c r="BK16" s="609"/>
      <c r="BL16" s="609"/>
      <c r="BM16" s="609"/>
      <c r="BN16" s="610"/>
      <c r="BO16" s="646">
        <v>0.1</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9427</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9427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58855</v>
      </c>
      <c r="S17" s="609"/>
      <c r="T17" s="609"/>
      <c r="U17" s="609"/>
      <c r="V17" s="609"/>
      <c r="W17" s="609"/>
      <c r="X17" s="609"/>
      <c r="Y17" s="610"/>
      <c r="Z17" s="646">
        <v>0.8</v>
      </c>
      <c r="AA17" s="646"/>
      <c r="AB17" s="646"/>
      <c r="AC17" s="646"/>
      <c r="AD17" s="647">
        <v>58855</v>
      </c>
      <c r="AE17" s="647"/>
      <c r="AF17" s="647"/>
      <c r="AG17" s="647"/>
      <c r="AH17" s="647"/>
      <c r="AI17" s="647"/>
      <c r="AJ17" s="647"/>
      <c r="AK17" s="647"/>
      <c r="AL17" s="611">
        <v>1.4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673301</v>
      </c>
      <c r="CS17" s="609"/>
      <c r="CT17" s="609"/>
      <c r="CU17" s="609"/>
      <c r="CV17" s="609"/>
      <c r="CW17" s="609"/>
      <c r="CX17" s="609"/>
      <c r="CY17" s="610"/>
      <c r="CZ17" s="646">
        <v>9.8000000000000007</v>
      </c>
      <c r="DA17" s="646"/>
      <c r="DB17" s="646"/>
      <c r="DC17" s="646"/>
      <c r="DD17" s="614" t="s">
        <v>122</v>
      </c>
      <c r="DE17" s="609"/>
      <c r="DF17" s="609"/>
      <c r="DG17" s="609"/>
      <c r="DH17" s="609"/>
      <c r="DI17" s="609"/>
      <c r="DJ17" s="609"/>
      <c r="DK17" s="609"/>
      <c r="DL17" s="609"/>
      <c r="DM17" s="609"/>
      <c r="DN17" s="609"/>
      <c r="DO17" s="609"/>
      <c r="DP17" s="610"/>
      <c r="DQ17" s="614">
        <v>574592</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4775</v>
      </c>
      <c r="S18" s="609"/>
      <c r="T18" s="609"/>
      <c r="U18" s="609"/>
      <c r="V18" s="609"/>
      <c r="W18" s="609"/>
      <c r="X18" s="609"/>
      <c r="Y18" s="610"/>
      <c r="Z18" s="646">
        <v>0.1</v>
      </c>
      <c r="AA18" s="646"/>
      <c r="AB18" s="646"/>
      <c r="AC18" s="646"/>
      <c r="AD18" s="647">
        <v>4775</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v>460</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460</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53858</v>
      </c>
      <c r="S19" s="609"/>
      <c r="T19" s="609"/>
      <c r="U19" s="609"/>
      <c r="V19" s="609"/>
      <c r="W19" s="609"/>
      <c r="X19" s="609"/>
      <c r="Y19" s="610"/>
      <c r="Z19" s="646">
        <v>0.8</v>
      </c>
      <c r="AA19" s="646"/>
      <c r="AB19" s="646"/>
      <c r="AC19" s="646"/>
      <c r="AD19" s="647">
        <v>53858</v>
      </c>
      <c r="AE19" s="647"/>
      <c r="AF19" s="647"/>
      <c r="AG19" s="647"/>
      <c r="AH19" s="647"/>
      <c r="AI19" s="647"/>
      <c r="AJ19" s="647"/>
      <c r="AK19" s="647"/>
      <c r="AL19" s="611">
        <v>1.3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222</v>
      </c>
      <c r="S20" s="609"/>
      <c r="T20" s="609"/>
      <c r="U20" s="609"/>
      <c r="V20" s="609"/>
      <c r="W20" s="609"/>
      <c r="X20" s="609"/>
      <c r="Y20" s="610"/>
      <c r="Z20" s="646">
        <v>0</v>
      </c>
      <c r="AA20" s="646"/>
      <c r="AB20" s="646"/>
      <c r="AC20" s="646"/>
      <c r="AD20" s="647">
        <v>222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6882762</v>
      </c>
      <c r="CS20" s="609"/>
      <c r="CT20" s="609"/>
      <c r="CU20" s="609"/>
      <c r="CV20" s="609"/>
      <c r="CW20" s="609"/>
      <c r="CX20" s="609"/>
      <c r="CY20" s="610"/>
      <c r="CZ20" s="646">
        <v>100</v>
      </c>
      <c r="DA20" s="646"/>
      <c r="DB20" s="646"/>
      <c r="DC20" s="646"/>
      <c r="DD20" s="614">
        <v>387460</v>
      </c>
      <c r="DE20" s="609"/>
      <c r="DF20" s="609"/>
      <c r="DG20" s="609"/>
      <c r="DH20" s="609"/>
      <c r="DI20" s="609"/>
      <c r="DJ20" s="609"/>
      <c r="DK20" s="609"/>
      <c r="DL20" s="609"/>
      <c r="DM20" s="609"/>
      <c r="DN20" s="609"/>
      <c r="DO20" s="609"/>
      <c r="DP20" s="610"/>
      <c r="DQ20" s="614">
        <v>5029800</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2404210</v>
      </c>
      <c r="S21" s="609"/>
      <c r="T21" s="609"/>
      <c r="U21" s="609"/>
      <c r="V21" s="609"/>
      <c r="W21" s="609"/>
      <c r="X21" s="609"/>
      <c r="Y21" s="610"/>
      <c r="Z21" s="646">
        <v>33.700000000000003</v>
      </c>
      <c r="AA21" s="646"/>
      <c r="AB21" s="646"/>
      <c r="AC21" s="646"/>
      <c r="AD21" s="647">
        <v>2264970</v>
      </c>
      <c r="AE21" s="647"/>
      <c r="AF21" s="647"/>
      <c r="AG21" s="647"/>
      <c r="AH21" s="647"/>
      <c r="AI21" s="647"/>
      <c r="AJ21" s="647"/>
      <c r="AK21" s="647"/>
      <c r="AL21" s="611">
        <v>52.9</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2264970</v>
      </c>
      <c r="S22" s="609"/>
      <c r="T22" s="609"/>
      <c r="U22" s="609"/>
      <c r="V22" s="609"/>
      <c r="W22" s="609"/>
      <c r="X22" s="609"/>
      <c r="Y22" s="610"/>
      <c r="Z22" s="646">
        <v>31.8</v>
      </c>
      <c r="AA22" s="646"/>
      <c r="AB22" s="646"/>
      <c r="AC22" s="646"/>
      <c r="AD22" s="647">
        <v>2264970</v>
      </c>
      <c r="AE22" s="647"/>
      <c r="AF22" s="647"/>
      <c r="AG22" s="647"/>
      <c r="AH22" s="647"/>
      <c r="AI22" s="647"/>
      <c r="AJ22" s="647"/>
      <c r="AK22" s="647"/>
      <c r="AL22" s="611">
        <v>52.9</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139211</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29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2933244</v>
      </c>
      <c r="CS24" s="664"/>
      <c r="CT24" s="664"/>
      <c r="CU24" s="664"/>
      <c r="CV24" s="664"/>
      <c r="CW24" s="664"/>
      <c r="CX24" s="664"/>
      <c r="CY24" s="689"/>
      <c r="CZ24" s="690">
        <v>42.6</v>
      </c>
      <c r="DA24" s="672"/>
      <c r="DB24" s="672"/>
      <c r="DC24" s="692"/>
      <c r="DD24" s="688">
        <v>2222217</v>
      </c>
      <c r="DE24" s="664"/>
      <c r="DF24" s="664"/>
      <c r="DG24" s="664"/>
      <c r="DH24" s="664"/>
      <c r="DI24" s="664"/>
      <c r="DJ24" s="664"/>
      <c r="DK24" s="689"/>
      <c r="DL24" s="688">
        <v>1965821</v>
      </c>
      <c r="DM24" s="664"/>
      <c r="DN24" s="664"/>
      <c r="DO24" s="664"/>
      <c r="DP24" s="664"/>
      <c r="DQ24" s="664"/>
      <c r="DR24" s="664"/>
      <c r="DS24" s="664"/>
      <c r="DT24" s="664"/>
      <c r="DU24" s="664"/>
      <c r="DV24" s="689"/>
      <c r="DW24" s="690">
        <v>45.9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4400288</v>
      </c>
      <c r="S25" s="609"/>
      <c r="T25" s="609"/>
      <c r="U25" s="609"/>
      <c r="V25" s="609"/>
      <c r="W25" s="609"/>
      <c r="X25" s="609"/>
      <c r="Y25" s="610"/>
      <c r="Z25" s="646">
        <v>61.7</v>
      </c>
      <c r="AA25" s="646"/>
      <c r="AB25" s="646"/>
      <c r="AC25" s="646"/>
      <c r="AD25" s="647">
        <v>4261048</v>
      </c>
      <c r="AE25" s="647"/>
      <c r="AF25" s="647"/>
      <c r="AG25" s="647"/>
      <c r="AH25" s="647"/>
      <c r="AI25" s="647"/>
      <c r="AJ25" s="647"/>
      <c r="AK25" s="647"/>
      <c r="AL25" s="611">
        <v>99.5</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1250161</v>
      </c>
      <c r="CS25" s="621"/>
      <c r="CT25" s="621"/>
      <c r="CU25" s="621"/>
      <c r="CV25" s="621"/>
      <c r="CW25" s="621"/>
      <c r="CX25" s="621"/>
      <c r="CY25" s="622"/>
      <c r="CZ25" s="611">
        <v>18.2</v>
      </c>
      <c r="DA25" s="623"/>
      <c r="DB25" s="623"/>
      <c r="DC25" s="624"/>
      <c r="DD25" s="614">
        <v>1167998</v>
      </c>
      <c r="DE25" s="621"/>
      <c r="DF25" s="621"/>
      <c r="DG25" s="621"/>
      <c r="DH25" s="621"/>
      <c r="DI25" s="621"/>
      <c r="DJ25" s="621"/>
      <c r="DK25" s="622"/>
      <c r="DL25" s="614">
        <v>1160724</v>
      </c>
      <c r="DM25" s="621"/>
      <c r="DN25" s="621"/>
      <c r="DO25" s="621"/>
      <c r="DP25" s="621"/>
      <c r="DQ25" s="621"/>
      <c r="DR25" s="621"/>
      <c r="DS25" s="621"/>
      <c r="DT25" s="621"/>
      <c r="DU25" s="621"/>
      <c r="DV25" s="622"/>
      <c r="DW25" s="611">
        <v>27.1</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1007</v>
      </c>
      <c r="S26" s="609"/>
      <c r="T26" s="609"/>
      <c r="U26" s="609"/>
      <c r="V26" s="609"/>
      <c r="W26" s="609"/>
      <c r="X26" s="609"/>
      <c r="Y26" s="610"/>
      <c r="Z26" s="646">
        <v>0</v>
      </c>
      <c r="AA26" s="646"/>
      <c r="AB26" s="646"/>
      <c r="AC26" s="646"/>
      <c r="AD26" s="647">
        <v>1007</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803037</v>
      </c>
      <c r="CS26" s="609"/>
      <c r="CT26" s="609"/>
      <c r="CU26" s="609"/>
      <c r="CV26" s="609"/>
      <c r="CW26" s="609"/>
      <c r="CX26" s="609"/>
      <c r="CY26" s="610"/>
      <c r="CZ26" s="611">
        <v>11.7</v>
      </c>
      <c r="DA26" s="623"/>
      <c r="DB26" s="623"/>
      <c r="DC26" s="624"/>
      <c r="DD26" s="614">
        <v>736750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5744</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1420634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1009782</v>
      </c>
      <c r="CS27" s="621"/>
      <c r="CT27" s="621"/>
      <c r="CU27" s="621"/>
      <c r="CV27" s="621"/>
      <c r="CW27" s="621"/>
      <c r="CX27" s="621"/>
      <c r="CY27" s="622"/>
      <c r="CZ27" s="611">
        <v>14.7</v>
      </c>
      <c r="DA27" s="623"/>
      <c r="DB27" s="623"/>
      <c r="DC27" s="624"/>
      <c r="DD27" s="614">
        <v>479627</v>
      </c>
      <c r="DE27" s="621"/>
      <c r="DF27" s="621"/>
      <c r="DG27" s="621"/>
      <c r="DH27" s="621"/>
      <c r="DI27" s="621"/>
      <c r="DJ27" s="621"/>
      <c r="DK27" s="622"/>
      <c r="DL27" s="614">
        <v>230505</v>
      </c>
      <c r="DM27" s="621"/>
      <c r="DN27" s="621"/>
      <c r="DO27" s="621"/>
      <c r="DP27" s="621"/>
      <c r="DQ27" s="621"/>
      <c r="DR27" s="621"/>
      <c r="DS27" s="621"/>
      <c r="DT27" s="621"/>
      <c r="DU27" s="621"/>
      <c r="DV27" s="622"/>
      <c r="DW27" s="611">
        <v>5.4</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94993</v>
      </c>
      <c r="S28" s="609"/>
      <c r="T28" s="609"/>
      <c r="U28" s="609"/>
      <c r="V28" s="609"/>
      <c r="W28" s="609"/>
      <c r="X28" s="609"/>
      <c r="Y28" s="610"/>
      <c r="Z28" s="646">
        <v>1.3</v>
      </c>
      <c r="AA28" s="646"/>
      <c r="AB28" s="646"/>
      <c r="AC28" s="646"/>
      <c r="AD28" s="647">
        <v>17184</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673301</v>
      </c>
      <c r="CS28" s="609"/>
      <c r="CT28" s="609"/>
      <c r="CU28" s="609"/>
      <c r="CV28" s="609"/>
      <c r="CW28" s="609"/>
      <c r="CX28" s="609"/>
      <c r="CY28" s="610"/>
      <c r="CZ28" s="611">
        <v>9.8000000000000007</v>
      </c>
      <c r="DA28" s="623"/>
      <c r="DB28" s="623"/>
      <c r="DC28" s="624"/>
      <c r="DD28" s="614">
        <v>574592</v>
      </c>
      <c r="DE28" s="609"/>
      <c r="DF28" s="609"/>
      <c r="DG28" s="609"/>
      <c r="DH28" s="609"/>
      <c r="DI28" s="609"/>
      <c r="DJ28" s="609"/>
      <c r="DK28" s="610"/>
      <c r="DL28" s="614">
        <v>574592</v>
      </c>
      <c r="DM28" s="609"/>
      <c r="DN28" s="609"/>
      <c r="DO28" s="609"/>
      <c r="DP28" s="609"/>
      <c r="DQ28" s="609"/>
      <c r="DR28" s="609"/>
      <c r="DS28" s="609"/>
      <c r="DT28" s="609"/>
      <c r="DU28" s="609"/>
      <c r="DV28" s="610"/>
      <c r="DW28" s="611">
        <v>13.4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33545</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673301</v>
      </c>
      <c r="CS29" s="621"/>
      <c r="CT29" s="621"/>
      <c r="CU29" s="621"/>
      <c r="CV29" s="621"/>
      <c r="CW29" s="621"/>
      <c r="CX29" s="621"/>
      <c r="CY29" s="622"/>
      <c r="CZ29" s="611">
        <v>9.8000000000000007</v>
      </c>
      <c r="DA29" s="623"/>
      <c r="DB29" s="623"/>
      <c r="DC29" s="624"/>
      <c r="DD29" s="614">
        <v>574592</v>
      </c>
      <c r="DE29" s="621"/>
      <c r="DF29" s="621"/>
      <c r="DG29" s="621"/>
      <c r="DH29" s="621"/>
      <c r="DI29" s="621"/>
      <c r="DJ29" s="621"/>
      <c r="DK29" s="622"/>
      <c r="DL29" s="614">
        <v>574592</v>
      </c>
      <c r="DM29" s="621"/>
      <c r="DN29" s="621"/>
      <c r="DO29" s="621"/>
      <c r="DP29" s="621"/>
      <c r="DQ29" s="621"/>
      <c r="DR29" s="621"/>
      <c r="DS29" s="621"/>
      <c r="DT29" s="621"/>
      <c r="DU29" s="621"/>
      <c r="DV29" s="622"/>
      <c r="DW29" s="611">
        <v>13.4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687727</v>
      </c>
      <c r="S30" s="609"/>
      <c r="T30" s="609"/>
      <c r="U30" s="609"/>
      <c r="V30" s="609"/>
      <c r="W30" s="609"/>
      <c r="X30" s="609"/>
      <c r="Y30" s="610"/>
      <c r="Z30" s="646">
        <v>9.6</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633409</v>
      </c>
      <c r="CS30" s="609"/>
      <c r="CT30" s="609"/>
      <c r="CU30" s="609"/>
      <c r="CV30" s="609"/>
      <c r="CW30" s="609"/>
      <c r="CX30" s="609"/>
      <c r="CY30" s="610"/>
      <c r="CZ30" s="611">
        <v>9.1999999999999993</v>
      </c>
      <c r="DA30" s="623"/>
      <c r="DB30" s="623"/>
      <c r="DC30" s="624"/>
      <c r="DD30" s="614">
        <v>558162</v>
      </c>
      <c r="DE30" s="609"/>
      <c r="DF30" s="609"/>
      <c r="DG30" s="609"/>
      <c r="DH30" s="609"/>
      <c r="DI30" s="609"/>
      <c r="DJ30" s="609"/>
      <c r="DK30" s="610"/>
      <c r="DL30" s="614">
        <v>558162</v>
      </c>
      <c r="DM30" s="609"/>
      <c r="DN30" s="609"/>
      <c r="DO30" s="609"/>
      <c r="DP30" s="609"/>
      <c r="DQ30" s="609"/>
      <c r="DR30" s="609"/>
      <c r="DS30" s="609"/>
      <c r="DT30" s="609"/>
      <c r="DU30" s="609"/>
      <c r="DV30" s="610"/>
      <c r="DW30" s="611">
        <v>13</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97.9</v>
      </c>
      <c r="BH31" s="671"/>
      <c r="BI31" s="671"/>
      <c r="BJ31" s="671"/>
      <c r="BK31" s="671"/>
      <c r="BL31" s="671"/>
      <c r="BM31" s="672">
        <v>93.4</v>
      </c>
      <c r="BN31" s="671"/>
      <c r="BO31" s="671"/>
      <c r="BP31" s="671"/>
      <c r="BQ31" s="673"/>
      <c r="BR31" s="670">
        <v>98.1</v>
      </c>
      <c r="BS31" s="671"/>
      <c r="BT31" s="671"/>
      <c r="BU31" s="671"/>
      <c r="BV31" s="671"/>
      <c r="BW31" s="671"/>
      <c r="BX31" s="672">
        <v>93.1</v>
      </c>
      <c r="BY31" s="671"/>
      <c r="BZ31" s="671"/>
      <c r="CA31" s="671"/>
      <c r="CB31" s="673"/>
      <c r="CD31" s="629"/>
      <c r="CE31" s="630"/>
      <c r="CF31" s="605" t="s">
        <v>301</v>
      </c>
      <c r="CG31" s="606"/>
      <c r="CH31" s="606"/>
      <c r="CI31" s="606"/>
      <c r="CJ31" s="606"/>
      <c r="CK31" s="606"/>
      <c r="CL31" s="606"/>
      <c r="CM31" s="606"/>
      <c r="CN31" s="606"/>
      <c r="CO31" s="606"/>
      <c r="CP31" s="606"/>
      <c r="CQ31" s="607"/>
      <c r="CR31" s="608">
        <v>39892</v>
      </c>
      <c r="CS31" s="621"/>
      <c r="CT31" s="621"/>
      <c r="CU31" s="621"/>
      <c r="CV31" s="621"/>
      <c r="CW31" s="621"/>
      <c r="CX31" s="621"/>
      <c r="CY31" s="622"/>
      <c r="CZ31" s="611">
        <v>0.6</v>
      </c>
      <c r="DA31" s="623"/>
      <c r="DB31" s="623"/>
      <c r="DC31" s="624"/>
      <c r="DD31" s="614">
        <v>16430</v>
      </c>
      <c r="DE31" s="621"/>
      <c r="DF31" s="621"/>
      <c r="DG31" s="621"/>
      <c r="DH31" s="621"/>
      <c r="DI31" s="621"/>
      <c r="DJ31" s="621"/>
      <c r="DK31" s="622"/>
      <c r="DL31" s="614">
        <v>16430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385007</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97.8</v>
      </c>
      <c r="BH32" s="621"/>
      <c r="BI32" s="621"/>
      <c r="BJ32" s="621"/>
      <c r="BK32" s="621"/>
      <c r="BL32" s="621"/>
      <c r="BM32" s="612">
        <v>93.7</v>
      </c>
      <c r="BN32" s="621"/>
      <c r="BO32" s="621"/>
      <c r="BP32" s="621"/>
      <c r="BQ32" s="644"/>
      <c r="BR32" s="674">
        <v>98.4</v>
      </c>
      <c r="BS32" s="621"/>
      <c r="BT32" s="621"/>
      <c r="BU32" s="621"/>
      <c r="BV32" s="621"/>
      <c r="BW32" s="621"/>
      <c r="BX32" s="612">
        <v>94.2</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4081</v>
      </c>
      <c r="S33" s="609"/>
      <c r="T33" s="609"/>
      <c r="U33" s="609"/>
      <c r="V33" s="609"/>
      <c r="W33" s="609"/>
      <c r="X33" s="609"/>
      <c r="Y33" s="610"/>
      <c r="Z33" s="646">
        <v>0.1</v>
      </c>
      <c r="AA33" s="646"/>
      <c r="AB33" s="646"/>
      <c r="AC33" s="646"/>
      <c r="AD33" s="647">
        <v>266</v>
      </c>
      <c r="AE33" s="647"/>
      <c r="AF33" s="647"/>
      <c r="AG33" s="647"/>
      <c r="AH33" s="647"/>
      <c r="AI33" s="647"/>
      <c r="AJ33" s="647"/>
      <c r="AK33" s="647"/>
      <c r="AL33" s="611">
        <v>0</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97.7</v>
      </c>
      <c r="BH33" s="593"/>
      <c r="BI33" s="593"/>
      <c r="BJ33" s="593"/>
      <c r="BK33" s="593"/>
      <c r="BL33" s="593"/>
      <c r="BM33" s="639">
        <v>92.6</v>
      </c>
      <c r="BN33" s="593"/>
      <c r="BO33" s="593"/>
      <c r="BP33" s="593"/>
      <c r="BQ33" s="656"/>
      <c r="BR33" s="669">
        <v>97.5</v>
      </c>
      <c r="BS33" s="593"/>
      <c r="BT33" s="593"/>
      <c r="BU33" s="593"/>
      <c r="BV33" s="593"/>
      <c r="BW33" s="593"/>
      <c r="BX33" s="639">
        <v>91.4</v>
      </c>
      <c r="BY33" s="593"/>
      <c r="BZ33" s="593"/>
      <c r="CA33" s="593"/>
      <c r="CB33" s="656"/>
      <c r="CD33" s="605" t="s">
        <v>308</v>
      </c>
      <c r="CE33" s="606"/>
      <c r="CF33" s="606"/>
      <c r="CG33" s="606"/>
      <c r="CH33" s="606"/>
      <c r="CI33" s="606"/>
      <c r="CJ33" s="606"/>
      <c r="CK33" s="606"/>
      <c r="CL33" s="606"/>
      <c r="CM33" s="606"/>
      <c r="CN33" s="606"/>
      <c r="CO33" s="606"/>
      <c r="CP33" s="606"/>
      <c r="CQ33" s="607"/>
      <c r="CR33" s="608">
        <v>3552631</v>
      </c>
      <c r="CS33" s="621"/>
      <c r="CT33" s="621"/>
      <c r="CU33" s="621"/>
      <c r="CV33" s="621"/>
      <c r="CW33" s="621"/>
      <c r="CX33" s="621"/>
      <c r="CY33" s="622"/>
      <c r="CZ33" s="611">
        <v>51.6</v>
      </c>
      <c r="DA33" s="623"/>
      <c r="DB33" s="623"/>
      <c r="DC33" s="624"/>
      <c r="DD33" s="614">
        <v>2612406</v>
      </c>
      <c r="DE33" s="621"/>
      <c r="DF33" s="621"/>
      <c r="DG33" s="621"/>
      <c r="DH33" s="621"/>
      <c r="DI33" s="621"/>
      <c r="DJ33" s="621"/>
      <c r="DK33" s="622"/>
      <c r="DL33" s="614">
        <v>1879318</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214600</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1001079</v>
      </c>
      <c r="CS34" s="609"/>
      <c r="CT34" s="609"/>
      <c r="CU34" s="609"/>
      <c r="CV34" s="609"/>
      <c r="CW34" s="609"/>
      <c r="CX34" s="609"/>
      <c r="CY34" s="610"/>
      <c r="CZ34" s="611">
        <v>14.5</v>
      </c>
      <c r="DA34" s="623"/>
      <c r="DB34" s="623"/>
      <c r="DC34" s="624"/>
      <c r="DD34" s="614">
        <v>549874</v>
      </c>
      <c r="DE34" s="609"/>
      <c r="DF34" s="609"/>
      <c r="DG34" s="609"/>
      <c r="DH34" s="609"/>
      <c r="DI34" s="609"/>
      <c r="DJ34" s="609"/>
      <c r="DK34" s="610"/>
      <c r="DL34" s="614">
        <v>469696</v>
      </c>
      <c r="DM34" s="609"/>
      <c r="DN34" s="609"/>
      <c r="DO34" s="609"/>
      <c r="DP34" s="609"/>
      <c r="DQ34" s="609"/>
      <c r="DR34" s="609"/>
      <c r="DS34" s="609"/>
      <c r="DT34" s="609"/>
      <c r="DU34" s="609"/>
      <c r="DV34" s="610"/>
      <c r="DW34" s="611">
        <v>11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408990</v>
      </c>
      <c r="S35" s="609"/>
      <c r="T35" s="609"/>
      <c r="U35" s="609"/>
      <c r="V35" s="609"/>
      <c r="W35" s="609"/>
      <c r="X35" s="609"/>
      <c r="Y35" s="610"/>
      <c r="Z35" s="646">
        <v>5.7</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20629</v>
      </c>
      <c r="CS35" s="621"/>
      <c r="CT35" s="621"/>
      <c r="CU35" s="621"/>
      <c r="CV35" s="621"/>
      <c r="CW35" s="621"/>
      <c r="CX35" s="621"/>
      <c r="CY35" s="622"/>
      <c r="CZ35" s="611">
        <v>0.3</v>
      </c>
      <c r="DA35" s="623"/>
      <c r="DB35" s="623"/>
      <c r="DC35" s="624"/>
      <c r="DD35" s="614">
        <v>19082</v>
      </c>
      <c r="DE35" s="621"/>
      <c r="DF35" s="621"/>
      <c r="DG35" s="621"/>
      <c r="DH35" s="621"/>
      <c r="DI35" s="621"/>
      <c r="DJ35" s="621"/>
      <c r="DK35" s="622"/>
      <c r="DL35" s="614">
        <v>19082</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327000</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914386</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50085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1305660</v>
      </c>
      <c r="CS36" s="609"/>
      <c r="CT36" s="609"/>
      <c r="CU36" s="609"/>
      <c r="CV36" s="609"/>
      <c r="CW36" s="609"/>
      <c r="CX36" s="609"/>
      <c r="CY36" s="610"/>
      <c r="CZ36" s="611">
        <v>19</v>
      </c>
      <c r="DA36" s="623"/>
      <c r="DB36" s="623"/>
      <c r="DC36" s="624"/>
      <c r="DD36" s="614">
        <v>1085890</v>
      </c>
      <c r="DE36" s="609"/>
      <c r="DF36" s="609"/>
      <c r="DG36" s="609"/>
      <c r="DH36" s="609"/>
      <c r="DI36" s="609"/>
      <c r="DJ36" s="609"/>
      <c r="DK36" s="610"/>
      <c r="DL36" s="614">
        <v>752369</v>
      </c>
      <c r="DM36" s="609"/>
      <c r="DN36" s="609"/>
      <c r="DO36" s="609"/>
      <c r="DP36" s="609"/>
      <c r="DQ36" s="609"/>
      <c r="DR36" s="609"/>
      <c r="DS36" s="609"/>
      <c r="DT36" s="609"/>
      <c r="DU36" s="609"/>
      <c r="DV36" s="610"/>
      <c r="DW36" s="611">
        <v>17.600000000000001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293425</v>
      </c>
      <c r="S37" s="609"/>
      <c r="T37" s="609"/>
      <c r="U37" s="609"/>
      <c r="V37" s="609"/>
      <c r="W37" s="609"/>
      <c r="X37" s="609"/>
      <c r="Y37" s="610"/>
      <c r="Z37" s="646">
        <v>4.0999999999999996</v>
      </c>
      <c r="AA37" s="646"/>
      <c r="AB37" s="646"/>
      <c r="AC37" s="646"/>
      <c r="AD37" s="647">
        <v>3034</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108113</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43681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657485</v>
      </c>
      <c r="CS37" s="621"/>
      <c r="CT37" s="621"/>
      <c r="CU37" s="621"/>
      <c r="CV37" s="621"/>
      <c r="CW37" s="621"/>
      <c r="CX37" s="621"/>
      <c r="CY37" s="622"/>
      <c r="CZ37" s="611">
        <v>9.6</v>
      </c>
      <c r="DA37" s="623"/>
      <c r="DB37" s="623"/>
      <c r="DC37" s="624"/>
      <c r="DD37" s="614">
        <v>594207</v>
      </c>
      <c r="DE37" s="621"/>
      <c r="DF37" s="621"/>
      <c r="DG37" s="621"/>
      <c r="DH37" s="621"/>
      <c r="DI37" s="621"/>
      <c r="DJ37" s="621"/>
      <c r="DK37" s="622"/>
      <c r="DL37" s="614">
        <v>594207</v>
      </c>
      <c r="DM37" s="621"/>
      <c r="DN37" s="621"/>
      <c r="DO37" s="621"/>
      <c r="DP37" s="621"/>
      <c r="DQ37" s="621"/>
      <c r="DR37" s="621"/>
      <c r="DS37" s="621"/>
      <c r="DT37" s="621"/>
      <c r="DU37" s="621"/>
      <c r="DV37" s="622"/>
      <c r="DW37" s="611">
        <v>13.9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273700</v>
      </c>
      <c r="S38" s="609"/>
      <c r="T38" s="609"/>
      <c r="U38" s="609"/>
      <c r="V38" s="609"/>
      <c r="W38" s="609"/>
      <c r="X38" s="609"/>
      <c r="Y38" s="610"/>
      <c r="Z38" s="646">
        <v>3.8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29524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2507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776289</v>
      </c>
      <c r="CS38" s="609"/>
      <c r="CT38" s="609"/>
      <c r="CU38" s="609"/>
      <c r="CV38" s="609"/>
      <c r="CW38" s="609"/>
      <c r="CX38" s="609"/>
      <c r="CY38" s="610"/>
      <c r="CZ38" s="611">
        <v>11.3</v>
      </c>
      <c r="DA38" s="623"/>
      <c r="DB38" s="623"/>
      <c r="DC38" s="624"/>
      <c r="DD38" s="614">
        <v>646220</v>
      </c>
      <c r="DE38" s="609"/>
      <c r="DF38" s="609"/>
      <c r="DG38" s="609"/>
      <c r="DH38" s="609"/>
      <c r="DI38" s="609"/>
      <c r="DJ38" s="609"/>
      <c r="DK38" s="610"/>
      <c r="DL38" s="614">
        <v>638171</v>
      </c>
      <c r="DM38" s="609"/>
      <c r="DN38" s="609"/>
      <c r="DO38" s="609"/>
      <c r="DP38" s="609"/>
      <c r="DQ38" s="609"/>
      <c r="DR38" s="609"/>
      <c r="DS38" s="609"/>
      <c r="DT38" s="609"/>
      <c r="DU38" s="609"/>
      <c r="DV38" s="610"/>
      <c r="DW38" s="611">
        <v>14.9</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460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3687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424974</v>
      </c>
      <c r="CS39" s="621"/>
      <c r="CT39" s="621"/>
      <c r="CU39" s="621"/>
      <c r="CV39" s="621"/>
      <c r="CW39" s="621"/>
      <c r="CX39" s="621"/>
      <c r="CY39" s="622"/>
      <c r="CZ39" s="611">
        <v>6.2</v>
      </c>
      <c r="DA39" s="623"/>
      <c r="DB39" s="623"/>
      <c r="DC39" s="624"/>
      <c r="DD39" s="614">
        <v>311340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24000</v>
      </c>
      <c r="CS40" s="609"/>
      <c r="CT40" s="609"/>
      <c r="CU40" s="609"/>
      <c r="CV40" s="609"/>
      <c r="CW40" s="609"/>
      <c r="CX40" s="609"/>
      <c r="CY40" s="610"/>
      <c r="CZ40" s="611">
        <v>0.3</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7130107</v>
      </c>
      <c r="S41" s="633"/>
      <c r="T41" s="633"/>
      <c r="U41" s="633"/>
      <c r="V41" s="633"/>
      <c r="W41" s="633"/>
      <c r="X41" s="633"/>
      <c r="Y41" s="636"/>
      <c r="Z41" s="637">
        <v>100</v>
      </c>
      <c r="AA41" s="637"/>
      <c r="AB41" s="637"/>
      <c r="AC41" s="637"/>
      <c r="AD41" s="638">
        <v>4282539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148425</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627864</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387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396887</v>
      </c>
      <c r="CS42" s="621"/>
      <c r="CT42" s="621"/>
      <c r="CU42" s="621"/>
      <c r="CV42" s="621"/>
      <c r="CW42" s="621"/>
      <c r="CX42" s="621"/>
      <c r="CY42" s="622"/>
      <c r="CZ42" s="611">
        <v>5.8</v>
      </c>
      <c r="DA42" s="623"/>
      <c r="DB42" s="623"/>
      <c r="DC42" s="624"/>
      <c r="DD42" s="614">
        <v>195177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35843</v>
      </c>
      <c r="CS43" s="621"/>
      <c r="CT43" s="621"/>
      <c r="CU43" s="621"/>
      <c r="CV43" s="621"/>
      <c r="CW43" s="621"/>
      <c r="CX43" s="621"/>
      <c r="CY43" s="622"/>
      <c r="CZ43" s="611">
        <v>0.5</v>
      </c>
      <c r="DA43" s="623"/>
      <c r="DB43" s="623"/>
      <c r="DC43" s="624"/>
      <c r="DD43" s="614">
        <v>35843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387460</v>
      </c>
      <c r="CS44" s="609"/>
      <c r="CT44" s="609"/>
      <c r="CU44" s="609"/>
      <c r="CV44" s="609"/>
      <c r="CW44" s="609"/>
      <c r="CX44" s="609"/>
      <c r="CY44" s="610"/>
      <c r="CZ44" s="611">
        <v>5.6</v>
      </c>
      <c r="DA44" s="612"/>
      <c r="DB44" s="612"/>
      <c r="DC44" s="613"/>
      <c r="DD44" s="614">
        <v>185750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93743</v>
      </c>
      <c r="CS45" s="621"/>
      <c r="CT45" s="621"/>
      <c r="CU45" s="621"/>
      <c r="CV45" s="621"/>
      <c r="CW45" s="621"/>
      <c r="CX45" s="621"/>
      <c r="CY45" s="622"/>
      <c r="CZ45" s="611">
        <v>1.4</v>
      </c>
      <c r="DA45" s="623"/>
      <c r="DB45" s="623"/>
      <c r="DC45" s="624"/>
      <c r="DD45" s="614">
        <v>312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279690</v>
      </c>
      <c r="CS46" s="609"/>
      <c r="CT46" s="609"/>
      <c r="CU46" s="609"/>
      <c r="CV46" s="609"/>
      <c r="CW46" s="609"/>
      <c r="CX46" s="609"/>
      <c r="CY46" s="610"/>
      <c r="CZ46" s="611">
        <v>4.0999999999999996</v>
      </c>
      <c r="DA46" s="612"/>
      <c r="DB46" s="612"/>
      <c r="DC46" s="613"/>
      <c r="DD46" s="614">
        <v>176411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9427</v>
      </c>
      <c r="CS47" s="621"/>
      <c r="CT47" s="621"/>
      <c r="CU47" s="621"/>
      <c r="CV47" s="621"/>
      <c r="CW47" s="621"/>
      <c r="CX47" s="621"/>
      <c r="CY47" s="622"/>
      <c r="CZ47" s="611">
        <v>0.1</v>
      </c>
      <c r="DA47" s="623"/>
      <c r="DB47" s="623"/>
      <c r="DC47" s="624"/>
      <c r="DD47" s="614">
        <v>9427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6882762</v>
      </c>
      <c r="CS49" s="593"/>
      <c r="CT49" s="593"/>
      <c r="CU49" s="593"/>
      <c r="CV49" s="593"/>
      <c r="CW49" s="593"/>
      <c r="CX49" s="593"/>
      <c r="CY49" s="594"/>
      <c r="CZ49" s="595">
        <v>100</v>
      </c>
      <c r="DA49" s="596"/>
      <c r="DB49" s="596"/>
      <c r="DC49" s="597"/>
      <c r="DD49" s="598">
        <v>5029800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hdUiLcC5qrMjSFjDpTXkjtUkWdjoACyKyQdQa1may92m0FgmX2hmFXTrPvaGEQ4fNfeydBzUUMyoR0UyT8hag==" saltValue="HflMxF7rqyv/fUVZtJKN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6931</v>
      </c>
      <c r="R7" s="1090"/>
      <c r="S7" s="1090"/>
      <c r="T7" s="1090"/>
      <c r="U7" s="1090"/>
      <c r="V7" s="1090">
        <v>6684</v>
      </c>
      <c r="W7" s="1090"/>
      <c r="X7" s="1090"/>
      <c r="Y7" s="1090"/>
      <c r="Z7" s="1090"/>
      <c r="AA7" s="1090">
        <v>247</v>
      </c>
      <c r="AB7" s="1090"/>
      <c r="AC7" s="1090"/>
      <c r="AD7" s="1090"/>
      <c r="AE7" s="1091"/>
      <c r="AF7" s="1092">
        <v>240</v>
      </c>
      <c r="AG7" s="1093"/>
      <c r="AH7" s="1093"/>
      <c r="AI7" s="1093"/>
      <c r="AJ7" s="1094"/>
      <c r="AK7" s="1095">
        <v>18</v>
      </c>
      <c r="AL7" s="1096"/>
      <c r="AM7" s="1096"/>
      <c r="AN7" s="1096"/>
      <c r="AO7" s="1096"/>
      <c r="AP7" s="1096">
        <v>4556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566</v>
      </c>
      <c r="BS7" s="1086" t="s">
        <v>567</v>
      </c>
      <c r="BT7" s="1087"/>
      <c r="BU7" s="1087"/>
      <c r="BV7" s="1087"/>
      <c r="BW7" s="1087"/>
      <c r="BX7" s="1087"/>
      <c r="BY7" s="1087"/>
      <c r="BZ7" s="1087"/>
      <c r="CA7" s="1087"/>
      <c r="CB7" s="1087"/>
      <c r="CC7" s="1087"/>
      <c r="CD7" s="1087"/>
      <c r="CE7" s="1087"/>
      <c r="CF7" s="1087"/>
      <c r="CG7" s="1099"/>
      <c r="CH7" s="1083">
        <v>-1034</v>
      </c>
      <c r="CI7" s="1084"/>
      <c r="CJ7" s="1084"/>
      <c r="CK7" s="1084"/>
      <c r="CL7" s="1085"/>
      <c r="CM7" s="1083">
        <v>536</v>
      </c>
      <c r="CN7" s="1084"/>
      <c r="CO7" s="1084"/>
      <c r="CP7" s="1084"/>
      <c r="CQ7" s="1085"/>
      <c r="CR7" s="1083">
        <v>25</v>
      </c>
      <c r="CS7" s="1084"/>
      <c r="CT7" s="1084"/>
      <c r="CU7" s="1084"/>
      <c r="CV7" s="1085"/>
      <c r="CW7" s="1083">
        <v>181</v>
      </c>
      <c r="CX7" s="1084"/>
      <c r="CY7" s="1084"/>
      <c r="CZ7" s="1084"/>
      <c r="DA7" s="1085"/>
      <c r="DB7" s="1083">
        <v>2527</v>
      </c>
      <c r="DC7" s="1084"/>
      <c r="DD7" s="1084"/>
      <c r="DE7" s="1084"/>
      <c r="DF7" s="1085"/>
      <c r="DG7" s="1083" t="s">
        <v>548</v>
      </c>
      <c r="DH7" s="1084"/>
      <c r="DI7" s="1084"/>
      <c r="DJ7" s="1084"/>
      <c r="DK7" s="1085"/>
      <c r="DL7" s="1083" t="s">
        <v>548</v>
      </c>
      <c r="DM7" s="1084"/>
      <c r="DN7" s="1084"/>
      <c r="DO7" s="1084"/>
      <c r="DP7" s="1085"/>
      <c r="DQ7" s="1083">
        <v>2904</v>
      </c>
      <c r="DR7" s="1084"/>
      <c r="DS7" s="1084"/>
      <c r="DT7" s="1084"/>
      <c r="DU7" s="1085"/>
      <c r="DV7" s="1086"/>
      <c r="DW7" s="1087"/>
      <c r="DX7" s="1087"/>
      <c r="DY7" s="1087"/>
      <c r="DZ7" s="1088"/>
      <c r="EA7" s="216"/>
    </row>
    <row r="8" spans="1:131" s="217" customFormat="1" ht="26.25" customHeight="1" x14ac:dyDescent="0.15">
      <c r="A8" s="220">
        <v>2</v>
      </c>
      <c r="B8" s="1017" t="s">
        <v>376</v>
      </c>
      <c r="C8" s="1018"/>
      <c r="D8" s="1018"/>
      <c r="E8" s="1018"/>
      <c r="F8" s="1018"/>
      <c r="G8" s="1018"/>
      <c r="H8" s="1018"/>
      <c r="I8" s="1018"/>
      <c r="J8" s="1018"/>
      <c r="K8" s="1018"/>
      <c r="L8" s="1018"/>
      <c r="M8" s="1018"/>
      <c r="N8" s="1018"/>
      <c r="O8" s="1018"/>
      <c r="P8" s="1019"/>
      <c r="Q8" s="1025">
        <v>139</v>
      </c>
      <c r="R8" s="1026"/>
      <c r="S8" s="1026"/>
      <c r="T8" s="1026"/>
      <c r="U8" s="1026"/>
      <c r="V8" s="1026">
        <v>139</v>
      </c>
      <c r="W8" s="1026"/>
      <c r="X8" s="1026"/>
      <c r="Y8" s="1026"/>
      <c r="Z8" s="1026"/>
      <c r="AA8" s="1026" t="s">
        <v>548</v>
      </c>
      <c r="AB8" s="1026"/>
      <c r="AC8" s="1026"/>
      <c r="AD8" s="1026"/>
      <c r="AE8" s="1027"/>
      <c r="AF8" s="1022" t="str">
        <f>AU28</f>
        <v>－</v>
      </c>
      <c r="AG8" s="1023"/>
      <c r="AH8" s="1023"/>
      <c r="AI8" s="1023"/>
      <c r="AJ8" s="1024"/>
      <c r="AK8" s="1067">
        <v>98</v>
      </c>
      <c r="AL8" s="1068"/>
      <c r="AM8" s="1068"/>
      <c r="AN8" s="1068"/>
      <c r="AO8" s="1068"/>
      <c r="AP8" s="1068" t="s">
        <v>548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t="s">
        <v>377</v>
      </c>
      <c r="C9" s="1018"/>
      <c r="D9" s="1018"/>
      <c r="E9" s="1018"/>
      <c r="F9" s="1018"/>
      <c r="G9" s="1018"/>
      <c r="H9" s="1018"/>
      <c r="I9" s="1018"/>
      <c r="J9" s="1018"/>
      <c r="K9" s="1018"/>
      <c r="L9" s="1018"/>
      <c r="M9" s="1018"/>
      <c r="N9" s="1018"/>
      <c r="O9" s="1018"/>
      <c r="P9" s="1019"/>
      <c r="Q9" s="1025">
        <v>339</v>
      </c>
      <c r="R9" s="1026"/>
      <c r="S9" s="1026"/>
      <c r="T9" s="1026"/>
      <c r="U9" s="1026"/>
      <c r="V9" s="1026">
        <v>339</v>
      </c>
      <c r="W9" s="1026"/>
      <c r="X9" s="1026"/>
      <c r="Y9" s="1026"/>
      <c r="Z9" s="1026"/>
      <c r="AA9" s="1026" t="s">
        <v>548</v>
      </c>
      <c r="AB9" s="1026"/>
      <c r="AC9" s="1026"/>
      <c r="AD9" s="1026"/>
      <c r="AE9" s="1027"/>
      <c r="AF9" s="1022" t="s">
        <v>549</v>
      </c>
      <c r="AG9" s="1023"/>
      <c r="AH9" s="1023"/>
      <c r="AI9" s="1023"/>
      <c r="AJ9" s="1024"/>
      <c r="AK9" s="1067">
        <v>181</v>
      </c>
      <c r="AL9" s="1068"/>
      <c r="AM9" s="1068"/>
      <c r="AN9" s="1068"/>
      <c r="AO9" s="1068"/>
      <c r="AP9" s="1068">
        <v>1745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379</v>
      </c>
      <c r="B23" s="924" t="s">
        <v>380</v>
      </c>
      <c r="C23" s="925"/>
      <c r="D23" s="925"/>
      <c r="E23" s="925"/>
      <c r="F23" s="925"/>
      <c r="G23" s="925"/>
      <c r="H23" s="925"/>
      <c r="I23" s="925"/>
      <c r="J23" s="925"/>
      <c r="K23" s="925"/>
      <c r="L23" s="925"/>
      <c r="M23" s="925"/>
      <c r="N23" s="925"/>
      <c r="O23" s="925"/>
      <c r="P23" s="935"/>
      <c r="Q23" s="1054">
        <f>Q7+Q8+Q9</f>
        <v>7409</v>
      </c>
      <c r="R23" s="1048"/>
      <c r="S23" s="1048"/>
      <c r="T23" s="1048"/>
      <c r="U23" s="1048"/>
      <c r="V23" s="1048">
        <f>V7+V8+V9</f>
        <v>7162</v>
      </c>
      <c r="W23" s="1048"/>
      <c r="X23" s="1048"/>
      <c r="Y23" s="1048"/>
      <c r="Z23" s="1048"/>
      <c r="AA23" s="1048">
        <f>AA7</f>
        <v>247</v>
      </c>
      <c r="AB23" s="1048"/>
      <c r="AC23" s="1048"/>
      <c r="AD23" s="1048"/>
      <c r="AE23" s="1055"/>
      <c r="AF23" s="1056">
        <v>240</v>
      </c>
      <c r="AG23" s="1048"/>
      <c r="AH23" s="1048"/>
      <c r="AI23" s="1048"/>
      <c r="AJ23" s="1057"/>
      <c r="AK23" s="1058"/>
      <c r="AL23" s="1059"/>
      <c r="AM23" s="1059"/>
      <c r="AN23" s="1059"/>
      <c r="AO23" s="1059"/>
      <c r="AP23" s="1048">
        <f>AP7+AP9</f>
        <v>6301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391</v>
      </c>
      <c r="C28" s="1035"/>
      <c r="D28" s="1035"/>
      <c r="E28" s="1035"/>
      <c r="F28" s="1035"/>
      <c r="G28" s="1035"/>
      <c r="H28" s="1035"/>
      <c r="I28" s="1035"/>
      <c r="J28" s="1035"/>
      <c r="K28" s="1035"/>
      <c r="L28" s="1035"/>
      <c r="M28" s="1035"/>
      <c r="N28" s="1035"/>
      <c r="O28" s="1035"/>
      <c r="P28" s="1036"/>
      <c r="Q28" s="1037">
        <v>2061</v>
      </c>
      <c r="R28" s="1038"/>
      <c r="S28" s="1038"/>
      <c r="T28" s="1038"/>
      <c r="U28" s="1038"/>
      <c r="V28" s="1038">
        <v>2011</v>
      </c>
      <c r="W28" s="1038"/>
      <c r="X28" s="1038"/>
      <c r="Y28" s="1038"/>
      <c r="Z28" s="1038"/>
      <c r="AA28" s="1038">
        <v>50</v>
      </c>
      <c r="AB28" s="1038"/>
      <c r="AC28" s="1038"/>
      <c r="AD28" s="1038"/>
      <c r="AE28" s="1039"/>
      <c r="AF28" s="1040">
        <v>50</v>
      </c>
      <c r="AG28" s="1038"/>
      <c r="AH28" s="1038"/>
      <c r="AI28" s="1038"/>
      <c r="AJ28" s="1041"/>
      <c r="AK28" s="1029">
        <v>148</v>
      </c>
      <c r="AL28" s="1030"/>
      <c r="AM28" s="1030"/>
      <c r="AN28" s="1030"/>
      <c r="AO28" s="1030"/>
      <c r="AP28" s="1030" t="s">
        <v>548</v>
      </c>
      <c r="AQ28" s="1030"/>
      <c r="AR28" s="1030"/>
      <c r="AS28" s="1030"/>
      <c r="AT28" s="1030"/>
      <c r="AU28" s="1030" t="s">
        <v>548</v>
      </c>
      <c r="AV28" s="1030"/>
      <c r="AW28" s="1030"/>
      <c r="AX28" s="1030"/>
      <c r="AY28" s="1030"/>
      <c r="AZ28" s="1031" t="s">
        <v>122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392</v>
      </c>
      <c r="C29" s="1018"/>
      <c r="D29" s="1018"/>
      <c r="E29" s="1018"/>
      <c r="F29" s="1018"/>
      <c r="G29" s="1018"/>
      <c r="H29" s="1018"/>
      <c r="I29" s="1018"/>
      <c r="J29" s="1018"/>
      <c r="K29" s="1018"/>
      <c r="L29" s="1018"/>
      <c r="M29" s="1018"/>
      <c r="N29" s="1018"/>
      <c r="O29" s="1018"/>
      <c r="P29" s="1019"/>
      <c r="Q29" s="1025">
        <v>2069</v>
      </c>
      <c r="R29" s="1026"/>
      <c r="S29" s="1026"/>
      <c r="T29" s="1026"/>
      <c r="U29" s="1026"/>
      <c r="V29" s="1026">
        <v>2017</v>
      </c>
      <c r="W29" s="1026"/>
      <c r="X29" s="1026"/>
      <c r="Y29" s="1026"/>
      <c r="Z29" s="1026"/>
      <c r="AA29" s="1026">
        <v>52</v>
      </c>
      <c r="AB29" s="1026"/>
      <c r="AC29" s="1026"/>
      <c r="AD29" s="1026"/>
      <c r="AE29" s="1027"/>
      <c r="AF29" s="1022">
        <v>52</v>
      </c>
      <c r="AG29" s="1023"/>
      <c r="AH29" s="1023"/>
      <c r="AI29" s="1023"/>
      <c r="AJ29" s="1024"/>
      <c r="AK29" s="967">
        <v>326</v>
      </c>
      <c r="AL29" s="958"/>
      <c r="AM29" s="958"/>
      <c r="AN29" s="958"/>
      <c r="AO29" s="958"/>
      <c r="AP29" s="958" t="s">
        <v>548</v>
      </c>
      <c r="AQ29" s="958"/>
      <c r="AR29" s="958"/>
      <c r="AS29" s="958"/>
      <c r="AT29" s="958"/>
      <c r="AU29" s="958" t="s">
        <v>548</v>
      </c>
      <c r="AV29" s="958"/>
      <c r="AW29" s="958"/>
      <c r="AX29" s="958"/>
      <c r="AY29" s="958"/>
      <c r="AZ29" s="1028" t="s">
        <v>122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393</v>
      </c>
      <c r="C30" s="1018"/>
      <c r="D30" s="1018"/>
      <c r="E30" s="1018"/>
      <c r="F30" s="1018"/>
      <c r="G30" s="1018"/>
      <c r="H30" s="1018"/>
      <c r="I30" s="1018"/>
      <c r="J30" s="1018"/>
      <c r="K30" s="1018"/>
      <c r="L30" s="1018"/>
      <c r="M30" s="1018"/>
      <c r="N30" s="1018"/>
      <c r="O30" s="1018"/>
      <c r="P30" s="1019"/>
      <c r="Q30" s="1025">
        <v>278</v>
      </c>
      <c r="R30" s="1026"/>
      <c r="S30" s="1026"/>
      <c r="T30" s="1026"/>
      <c r="U30" s="1026"/>
      <c r="V30" s="1026">
        <v>276</v>
      </c>
      <c r="W30" s="1026"/>
      <c r="X30" s="1026"/>
      <c r="Y30" s="1026"/>
      <c r="Z30" s="1026"/>
      <c r="AA30" s="1026">
        <v>3</v>
      </c>
      <c r="AB30" s="1026"/>
      <c r="AC30" s="1026"/>
      <c r="AD30" s="1026"/>
      <c r="AE30" s="1027"/>
      <c r="AF30" s="1022">
        <v>3</v>
      </c>
      <c r="AG30" s="1023"/>
      <c r="AH30" s="1023"/>
      <c r="AI30" s="1023"/>
      <c r="AJ30" s="1024"/>
      <c r="AK30" s="967">
        <v>73</v>
      </c>
      <c r="AL30" s="958"/>
      <c r="AM30" s="958"/>
      <c r="AN30" s="958"/>
      <c r="AO30" s="958"/>
      <c r="AP30" s="958" t="s">
        <v>548</v>
      </c>
      <c r="AQ30" s="958"/>
      <c r="AR30" s="958"/>
      <c r="AS30" s="958"/>
      <c r="AT30" s="958"/>
      <c r="AU30" s="958" t="s">
        <v>548</v>
      </c>
      <c r="AV30" s="958"/>
      <c r="AW30" s="958"/>
      <c r="AX30" s="958"/>
      <c r="AY30" s="958"/>
      <c r="AZ30" s="1028" t="s">
        <v>122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394</v>
      </c>
      <c r="C31" s="1018"/>
      <c r="D31" s="1018"/>
      <c r="E31" s="1018"/>
      <c r="F31" s="1018"/>
      <c r="G31" s="1018"/>
      <c r="H31" s="1018"/>
      <c r="I31" s="1018"/>
      <c r="J31" s="1018"/>
      <c r="K31" s="1018"/>
      <c r="L31" s="1018"/>
      <c r="M31" s="1018"/>
      <c r="N31" s="1018"/>
      <c r="O31" s="1018"/>
      <c r="P31" s="1019"/>
      <c r="Q31" s="1025">
        <v>150</v>
      </c>
      <c r="R31" s="1026"/>
      <c r="S31" s="1026"/>
      <c r="T31" s="1026"/>
      <c r="U31" s="1026"/>
      <c r="V31" s="1026">
        <v>143</v>
      </c>
      <c r="W31" s="1026"/>
      <c r="X31" s="1026"/>
      <c r="Y31" s="1026"/>
      <c r="Z31" s="1026"/>
      <c r="AA31" s="1026">
        <v>8</v>
      </c>
      <c r="AB31" s="1026"/>
      <c r="AC31" s="1026"/>
      <c r="AD31" s="1026"/>
      <c r="AE31" s="1027"/>
      <c r="AF31" s="1022">
        <v>25</v>
      </c>
      <c r="AG31" s="1023"/>
      <c r="AH31" s="1023"/>
      <c r="AI31" s="1023"/>
      <c r="AJ31" s="1024"/>
      <c r="AK31" s="967">
        <v>31</v>
      </c>
      <c r="AL31" s="958"/>
      <c r="AM31" s="958"/>
      <c r="AN31" s="958"/>
      <c r="AO31" s="958"/>
      <c r="AP31" s="958">
        <v>496</v>
      </c>
      <c r="AQ31" s="958"/>
      <c r="AR31" s="958"/>
      <c r="AS31" s="958"/>
      <c r="AT31" s="958"/>
      <c r="AU31" s="958">
        <v>496</v>
      </c>
      <c r="AV31" s="958"/>
      <c r="AW31" s="958"/>
      <c r="AX31" s="958"/>
      <c r="AY31" s="958"/>
      <c r="AZ31" s="1028" t="s">
        <v>122</v>
      </c>
      <c r="BA31" s="1028"/>
      <c r="BB31" s="1028"/>
      <c r="BC31" s="1028"/>
      <c r="BD31" s="1028"/>
      <c r="BE31" s="959" t="s">
        <v>395</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396</v>
      </c>
      <c r="C32" s="1018"/>
      <c r="D32" s="1018"/>
      <c r="E32" s="1018"/>
      <c r="F32" s="1018"/>
      <c r="G32" s="1018"/>
      <c r="H32" s="1018"/>
      <c r="I32" s="1018"/>
      <c r="J32" s="1018"/>
      <c r="K32" s="1018"/>
      <c r="L32" s="1018"/>
      <c r="M32" s="1018"/>
      <c r="N32" s="1018"/>
      <c r="O32" s="1018"/>
      <c r="P32" s="1019"/>
      <c r="Q32" s="1025">
        <v>355</v>
      </c>
      <c r="R32" s="1026"/>
      <c r="S32" s="1026"/>
      <c r="T32" s="1026"/>
      <c r="U32" s="1026"/>
      <c r="V32" s="1026">
        <v>360</v>
      </c>
      <c r="W32" s="1026"/>
      <c r="X32" s="1026"/>
      <c r="Y32" s="1026"/>
      <c r="Z32" s="1026"/>
      <c r="AA32" s="1026">
        <v>-5</v>
      </c>
      <c r="AB32" s="1026"/>
      <c r="AC32" s="1026"/>
      <c r="AD32" s="1026"/>
      <c r="AE32" s="1027"/>
      <c r="AF32" s="1022">
        <v>179</v>
      </c>
      <c r="AG32" s="1023"/>
      <c r="AH32" s="1023"/>
      <c r="AI32" s="1023"/>
      <c r="AJ32" s="1024"/>
      <c r="AK32" s="967">
        <v>1</v>
      </c>
      <c r="AL32" s="958"/>
      <c r="AM32" s="958"/>
      <c r="AN32" s="958"/>
      <c r="AO32" s="958"/>
      <c r="AP32" s="958">
        <v>38</v>
      </c>
      <c r="AQ32" s="958"/>
      <c r="AR32" s="958"/>
      <c r="AS32" s="958"/>
      <c r="AT32" s="958"/>
      <c r="AU32" s="958" t="s">
        <v>122</v>
      </c>
      <c r="AV32" s="958"/>
      <c r="AW32" s="958"/>
      <c r="AX32" s="958"/>
      <c r="AY32" s="958"/>
      <c r="AZ32" s="1028" t="s">
        <v>122</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379</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309</v>
      </c>
      <c r="AG63" s="946"/>
      <c r="AH63" s="946"/>
      <c r="AI63" s="946"/>
      <c r="AJ63" s="1009"/>
      <c r="AK63" s="1010"/>
      <c r="AL63" s="950"/>
      <c r="AM63" s="950"/>
      <c r="AN63" s="950"/>
      <c r="AO63" s="950"/>
      <c r="AP63" s="946">
        <f>AP31+AP32</f>
        <v>534</v>
      </c>
      <c r="AQ63" s="946"/>
      <c r="AR63" s="946"/>
      <c r="AS63" s="946"/>
      <c r="AT63" s="946"/>
      <c r="AU63" s="946">
        <f>AU31</f>
        <v>496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550</v>
      </c>
      <c r="C68" s="973"/>
      <c r="D68" s="973"/>
      <c r="E68" s="973"/>
      <c r="F68" s="973"/>
      <c r="G68" s="973"/>
      <c r="H68" s="973"/>
      <c r="I68" s="973"/>
      <c r="J68" s="973"/>
      <c r="K68" s="973"/>
      <c r="L68" s="973"/>
      <c r="M68" s="973"/>
      <c r="N68" s="973"/>
      <c r="O68" s="973"/>
      <c r="P68" s="974"/>
      <c r="Q68" s="975">
        <v>5565</v>
      </c>
      <c r="R68" s="969"/>
      <c r="S68" s="969"/>
      <c r="T68" s="969"/>
      <c r="U68" s="969"/>
      <c r="V68" s="969">
        <v>5318</v>
      </c>
      <c r="W68" s="969"/>
      <c r="X68" s="969"/>
      <c r="Y68" s="969"/>
      <c r="Z68" s="969"/>
      <c r="AA68" s="969">
        <v>247</v>
      </c>
      <c r="AB68" s="969"/>
      <c r="AC68" s="969"/>
      <c r="AD68" s="969"/>
      <c r="AE68" s="969"/>
      <c r="AF68" s="969">
        <v>151</v>
      </c>
      <c r="AG68" s="969"/>
      <c r="AH68" s="969"/>
      <c r="AI68" s="969"/>
      <c r="AJ68" s="969"/>
      <c r="AK68" s="969" t="s">
        <v>548</v>
      </c>
      <c r="AL68" s="969"/>
      <c r="AM68" s="969"/>
      <c r="AN68" s="969"/>
      <c r="AO68" s="969"/>
      <c r="AP68" s="969">
        <v>2173</v>
      </c>
      <c r="AQ68" s="969"/>
      <c r="AR68" s="969"/>
      <c r="AS68" s="969"/>
      <c r="AT68" s="969"/>
      <c r="AU68" s="969">
        <v>229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551</v>
      </c>
      <c r="C69" s="962"/>
      <c r="D69" s="962"/>
      <c r="E69" s="962"/>
      <c r="F69" s="962"/>
      <c r="G69" s="962"/>
      <c r="H69" s="962"/>
      <c r="I69" s="962"/>
      <c r="J69" s="962"/>
      <c r="K69" s="962"/>
      <c r="L69" s="962"/>
      <c r="M69" s="962"/>
      <c r="N69" s="962"/>
      <c r="O69" s="962"/>
      <c r="P69" s="963"/>
      <c r="Q69" s="964">
        <v>1603</v>
      </c>
      <c r="R69" s="958"/>
      <c r="S69" s="958"/>
      <c r="T69" s="958"/>
      <c r="U69" s="958"/>
      <c r="V69" s="958">
        <v>1380</v>
      </c>
      <c r="W69" s="958"/>
      <c r="X69" s="958"/>
      <c r="Y69" s="958"/>
      <c r="Z69" s="958"/>
      <c r="AA69" s="958">
        <v>223</v>
      </c>
      <c r="AB69" s="958"/>
      <c r="AC69" s="958"/>
      <c r="AD69" s="958"/>
      <c r="AE69" s="958"/>
      <c r="AF69" s="958">
        <v>221</v>
      </c>
      <c r="AG69" s="958"/>
      <c r="AH69" s="958"/>
      <c r="AI69" s="958"/>
      <c r="AJ69" s="958"/>
      <c r="AK69" s="958" t="s">
        <v>548</v>
      </c>
      <c r="AL69" s="958"/>
      <c r="AM69" s="958"/>
      <c r="AN69" s="958"/>
      <c r="AO69" s="958"/>
      <c r="AP69" s="958">
        <v>307</v>
      </c>
      <c r="AQ69" s="958"/>
      <c r="AR69" s="958"/>
      <c r="AS69" s="958"/>
      <c r="AT69" s="958"/>
      <c r="AU69" s="958">
        <v>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552</v>
      </c>
      <c r="C70" s="962"/>
      <c r="D70" s="962"/>
      <c r="E70" s="962"/>
      <c r="F70" s="962"/>
      <c r="G70" s="962"/>
      <c r="H70" s="962"/>
      <c r="I70" s="962"/>
      <c r="J70" s="962"/>
      <c r="K70" s="962"/>
      <c r="L70" s="962"/>
      <c r="M70" s="962"/>
      <c r="N70" s="962"/>
      <c r="O70" s="962"/>
      <c r="P70" s="963"/>
      <c r="Q70" s="964">
        <v>4793</v>
      </c>
      <c r="R70" s="958"/>
      <c r="S70" s="958"/>
      <c r="T70" s="958"/>
      <c r="U70" s="958"/>
      <c r="V70" s="958">
        <v>4749</v>
      </c>
      <c r="W70" s="958"/>
      <c r="X70" s="958"/>
      <c r="Y70" s="958"/>
      <c r="Z70" s="958"/>
      <c r="AA70" s="958">
        <v>44</v>
      </c>
      <c r="AB70" s="958"/>
      <c r="AC70" s="958"/>
      <c r="AD70" s="958"/>
      <c r="AE70" s="958"/>
      <c r="AF70" s="958">
        <v>2568</v>
      </c>
      <c r="AG70" s="958"/>
      <c r="AH70" s="958"/>
      <c r="AI70" s="958"/>
      <c r="AJ70" s="958"/>
      <c r="AK70" s="958" t="s">
        <v>548</v>
      </c>
      <c r="AL70" s="958"/>
      <c r="AM70" s="958"/>
      <c r="AN70" s="958"/>
      <c r="AO70" s="958"/>
      <c r="AP70" s="958">
        <v>1904</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553</v>
      </c>
      <c r="C71" s="962"/>
      <c r="D71" s="962"/>
      <c r="E71" s="962"/>
      <c r="F71" s="962"/>
      <c r="G71" s="962"/>
      <c r="H71" s="962"/>
      <c r="I71" s="962"/>
      <c r="J71" s="962"/>
      <c r="K71" s="962"/>
      <c r="L71" s="962"/>
      <c r="M71" s="962"/>
      <c r="N71" s="962"/>
      <c r="O71" s="962"/>
      <c r="P71" s="963"/>
      <c r="Q71" s="964">
        <v>6255</v>
      </c>
      <c r="R71" s="958"/>
      <c r="S71" s="958"/>
      <c r="T71" s="958"/>
      <c r="U71" s="958"/>
      <c r="V71" s="958">
        <v>5926</v>
      </c>
      <c r="W71" s="958"/>
      <c r="X71" s="958"/>
      <c r="Y71" s="958"/>
      <c r="Z71" s="958"/>
      <c r="AA71" s="958">
        <v>329</v>
      </c>
      <c r="AB71" s="958"/>
      <c r="AC71" s="958"/>
      <c r="AD71" s="958"/>
      <c r="AE71" s="958"/>
      <c r="AF71" s="958">
        <v>6433</v>
      </c>
      <c r="AG71" s="958"/>
      <c r="AH71" s="958"/>
      <c r="AI71" s="958"/>
      <c r="AJ71" s="958"/>
      <c r="AK71" s="958" t="s">
        <v>548</v>
      </c>
      <c r="AL71" s="958"/>
      <c r="AM71" s="958"/>
      <c r="AN71" s="958"/>
      <c r="AO71" s="958"/>
      <c r="AP71" s="958">
        <v>3218</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554</v>
      </c>
      <c r="C72" s="962"/>
      <c r="D72" s="962"/>
      <c r="E72" s="962"/>
      <c r="F72" s="962"/>
      <c r="G72" s="962"/>
      <c r="H72" s="962"/>
      <c r="I72" s="962"/>
      <c r="J72" s="962"/>
      <c r="K72" s="962"/>
      <c r="L72" s="962"/>
      <c r="M72" s="962"/>
      <c r="N72" s="962"/>
      <c r="O72" s="962"/>
      <c r="P72" s="963"/>
      <c r="Q72" s="964">
        <v>22955</v>
      </c>
      <c r="R72" s="958"/>
      <c r="S72" s="958"/>
      <c r="T72" s="958"/>
      <c r="U72" s="958"/>
      <c r="V72" s="958">
        <v>21287</v>
      </c>
      <c r="W72" s="958"/>
      <c r="X72" s="958"/>
      <c r="Y72" s="958"/>
      <c r="Z72" s="958"/>
      <c r="AA72" s="958">
        <v>1669</v>
      </c>
      <c r="AB72" s="958"/>
      <c r="AC72" s="958"/>
      <c r="AD72" s="958"/>
      <c r="AE72" s="958"/>
      <c r="AF72" s="958">
        <v>1669</v>
      </c>
      <c r="AG72" s="958"/>
      <c r="AH72" s="958"/>
      <c r="AI72" s="958"/>
      <c r="AJ72" s="958"/>
      <c r="AK72" s="958">
        <v>162</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555</v>
      </c>
      <c r="C73" s="962"/>
      <c r="D73" s="962"/>
      <c r="E73" s="962"/>
      <c r="F73" s="962"/>
      <c r="G73" s="962"/>
      <c r="H73" s="962"/>
      <c r="I73" s="962"/>
      <c r="J73" s="962"/>
      <c r="K73" s="962"/>
      <c r="L73" s="962"/>
      <c r="M73" s="962"/>
      <c r="N73" s="962"/>
      <c r="O73" s="962"/>
      <c r="P73" s="963"/>
      <c r="Q73" s="964">
        <v>167</v>
      </c>
      <c r="R73" s="958"/>
      <c r="S73" s="958"/>
      <c r="T73" s="958"/>
      <c r="U73" s="958"/>
      <c r="V73" s="958">
        <v>117</v>
      </c>
      <c r="W73" s="958"/>
      <c r="X73" s="958"/>
      <c r="Y73" s="958"/>
      <c r="Z73" s="958"/>
      <c r="AA73" s="958">
        <v>50</v>
      </c>
      <c r="AB73" s="958"/>
      <c r="AC73" s="958"/>
      <c r="AD73" s="958"/>
      <c r="AE73" s="958"/>
      <c r="AF73" s="958">
        <v>50</v>
      </c>
      <c r="AG73" s="958"/>
      <c r="AH73" s="958"/>
      <c r="AI73" s="958"/>
      <c r="AJ73" s="958"/>
      <c r="AK73" s="958" t="s">
        <v>548</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556</v>
      </c>
      <c r="C74" s="962"/>
      <c r="D74" s="962"/>
      <c r="E74" s="962"/>
      <c r="F74" s="962"/>
      <c r="G74" s="962"/>
      <c r="H74" s="962"/>
      <c r="I74" s="962"/>
      <c r="J74" s="962"/>
      <c r="K74" s="962"/>
      <c r="L74" s="962"/>
      <c r="M74" s="962"/>
      <c r="N74" s="962"/>
      <c r="O74" s="962"/>
      <c r="P74" s="963"/>
      <c r="Q74" s="964">
        <v>104</v>
      </c>
      <c r="R74" s="958"/>
      <c r="S74" s="958"/>
      <c r="T74" s="958"/>
      <c r="U74" s="958"/>
      <c r="V74" s="958">
        <v>98</v>
      </c>
      <c r="W74" s="958"/>
      <c r="X74" s="958"/>
      <c r="Y74" s="958"/>
      <c r="Z74" s="958"/>
      <c r="AA74" s="958">
        <v>6</v>
      </c>
      <c r="AB74" s="958"/>
      <c r="AC74" s="958"/>
      <c r="AD74" s="958"/>
      <c r="AE74" s="958"/>
      <c r="AF74" s="958">
        <v>6</v>
      </c>
      <c r="AG74" s="958"/>
      <c r="AH74" s="958"/>
      <c r="AI74" s="958"/>
      <c r="AJ74" s="958"/>
      <c r="AK74" s="958">
        <v>2</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557</v>
      </c>
      <c r="C75" s="962"/>
      <c r="D75" s="962"/>
      <c r="E75" s="962"/>
      <c r="F75" s="962"/>
      <c r="G75" s="962"/>
      <c r="H75" s="962"/>
      <c r="I75" s="962"/>
      <c r="J75" s="962"/>
      <c r="K75" s="962"/>
      <c r="L75" s="962"/>
      <c r="M75" s="962"/>
      <c r="N75" s="962"/>
      <c r="O75" s="962"/>
      <c r="P75" s="963"/>
      <c r="Q75" s="965">
        <v>92</v>
      </c>
      <c r="R75" s="966"/>
      <c r="S75" s="966"/>
      <c r="T75" s="966"/>
      <c r="U75" s="967"/>
      <c r="V75" s="968">
        <v>56</v>
      </c>
      <c r="W75" s="966"/>
      <c r="X75" s="966"/>
      <c r="Y75" s="966"/>
      <c r="Z75" s="967"/>
      <c r="AA75" s="968">
        <v>36</v>
      </c>
      <c r="AB75" s="966"/>
      <c r="AC75" s="966"/>
      <c r="AD75" s="966"/>
      <c r="AE75" s="967"/>
      <c r="AF75" s="968">
        <v>36</v>
      </c>
      <c r="AG75" s="966"/>
      <c r="AH75" s="966"/>
      <c r="AI75" s="966"/>
      <c r="AJ75" s="967"/>
      <c r="AK75" s="968" t="s">
        <v>548</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558</v>
      </c>
      <c r="C76" s="962"/>
      <c r="D76" s="962"/>
      <c r="E76" s="962"/>
      <c r="F76" s="962"/>
      <c r="G76" s="962"/>
      <c r="H76" s="962"/>
      <c r="I76" s="962"/>
      <c r="J76" s="962"/>
      <c r="K76" s="962"/>
      <c r="L76" s="962"/>
      <c r="M76" s="962"/>
      <c r="N76" s="962"/>
      <c r="O76" s="962"/>
      <c r="P76" s="963"/>
      <c r="Q76" s="965">
        <v>3319</v>
      </c>
      <c r="R76" s="966"/>
      <c r="S76" s="966"/>
      <c r="T76" s="966"/>
      <c r="U76" s="967"/>
      <c r="V76" s="968">
        <v>2789</v>
      </c>
      <c r="W76" s="966"/>
      <c r="X76" s="966"/>
      <c r="Y76" s="966"/>
      <c r="Z76" s="967"/>
      <c r="AA76" s="968">
        <v>530</v>
      </c>
      <c r="AB76" s="966"/>
      <c r="AC76" s="966"/>
      <c r="AD76" s="966"/>
      <c r="AE76" s="967"/>
      <c r="AF76" s="968">
        <v>530</v>
      </c>
      <c r="AG76" s="966"/>
      <c r="AH76" s="966"/>
      <c r="AI76" s="966"/>
      <c r="AJ76" s="967"/>
      <c r="AK76" s="968">
        <v>283</v>
      </c>
      <c r="AL76" s="966"/>
      <c r="AM76" s="966"/>
      <c r="AN76" s="966"/>
      <c r="AO76" s="967"/>
      <c r="AP76" s="968" t="s">
        <v>548</v>
      </c>
      <c r="AQ76" s="966"/>
      <c r="AR76" s="966"/>
      <c r="AS76" s="966"/>
      <c r="AT76" s="967"/>
      <c r="AU76" s="968" t="s">
        <v>548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559</v>
      </c>
      <c r="C77" s="962"/>
      <c r="D77" s="962"/>
      <c r="E77" s="962"/>
      <c r="F77" s="962"/>
      <c r="G77" s="962"/>
      <c r="H77" s="962"/>
      <c r="I77" s="962"/>
      <c r="J77" s="962"/>
      <c r="K77" s="962"/>
      <c r="L77" s="962"/>
      <c r="M77" s="962"/>
      <c r="N77" s="962"/>
      <c r="O77" s="962"/>
      <c r="P77" s="963"/>
      <c r="Q77" s="965">
        <v>798483</v>
      </c>
      <c r="R77" s="966"/>
      <c r="S77" s="966"/>
      <c r="T77" s="966"/>
      <c r="U77" s="967"/>
      <c r="V77" s="968">
        <v>787972</v>
      </c>
      <c r="W77" s="966"/>
      <c r="X77" s="966"/>
      <c r="Y77" s="966"/>
      <c r="Z77" s="967"/>
      <c r="AA77" s="968">
        <v>10511</v>
      </c>
      <c r="AB77" s="966"/>
      <c r="AC77" s="966"/>
      <c r="AD77" s="966"/>
      <c r="AE77" s="967"/>
      <c r="AF77" s="968">
        <v>10511</v>
      </c>
      <c r="AG77" s="966"/>
      <c r="AH77" s="966"/>
      <c r="AI77" s="966"/>
      <c r="AJ77" s="967"/>
      <c r="AK77" s="968">
        <v>8050</v>
      </c>
      <c r="AL77" s="966"/>
      <c r="AM77" s="966"/>
      <c r="AN77" s="966"/>
      <c r="AO77" s="967"/>
      <c r="AP77" s="968" t="s">
        <v>548</v>
      </c>
      <c r="AQ77" s="966"/>
      <c r="AR77" s="966"/>
      <c r="AS77" s="966"/>
      <c r="AT77" s="967"/>
      <c r="AU77" s="968" t="s">
        <v>548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379</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SUM(AF68:AJ77)</f>
        <v>22175</v>
      </c>
      <c r="AG88" s="946"/>
      <c r="AH88" s="946"/>
      <c r="AI88" s="946"/>
      <c r="AJ88" s="946"/>
      <c r="AK88" s="950"/>
      <c r="AL88" s="950"/>
      <c r="AM88" s="950"/>
      <c r="AN88" s="950"/>
      <c r="AO88" s="950"/>
      <c r="AP88" s="946">
        <f>SUM(AP68:AT77)</f>
        <v>7602</v>
      </c>
      <c r="AQ88" s="946"/>
      <c r="AR88" s="946"/>
      <c r="AS88" s="946"/>
      <c r="AT88" s="946"/>
      <c r="AU88" s="946">
        <f>SUM(AU68:AY77)</f>
        <v>277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25</v>
      </c>
      <c r="CS102" s="940"/>
      <c r="CT102" s="940"/>
      <c r="CU102" s="940"/>
      <c r="CV102" s="941"/>
      <c r="CW102" s="939">
        <v>181</v>
      </c>
      <c r="CX102" s="940"/>
      <c r="CY102" s="940"/>
      <c r="CZ102" s="940"/>
      <c r="DA102" s="941"/>
      <c r="DB102" s="939">
        <v>2527</v>
      </c>
      <c r="DC102" s="940"/>
      <c r="DD102" s="940"/>
      <c r="DE102" s="940"/>
      <c r="DF102" s="941"/>
      <c r="DG102" s="939" t="s">
        <v>548</v>
      </c>
      <c r="DH102" s="940"/>
      <c r="DI102" s="940"/>
      <c r="DJ102" s="940"/>
      <c r="DK102" s="941"/>
      <c r="DL102" s="939" t="s">
        <v>548</v>
      </c>
      <c r="DM102" s="940"/>
      <c r="DN102" s="940"/>
      <c r="DO102" s="940"/>
      <c r="DP102" s="941"/>
      <c r="DQ102" s="939">
        <v>2904</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724985</v>
      </c>
      <c r="AB110" s="876"/>
      <c r="AC110" s="876"/>
      <c r="AD110" s="876"/>
      <c r="AE110" s="877"/>
      <c r="AF110" s="878">
        <v>703978</v>
      </c>
      <c r="AG110" s="876"/>
      <c r="AH110" s="876"/>
      <c r="AI110" s="876"/>
      <c r="AJ110" s="877"/>
      <c r="AK110" s="878">
        <v>673301</v>
      </c>
      <c r="AL110" s="876"/>
      <c r="AM110" s="876"/>
      <c r="AN110" s="876"/>
      <c r="AO110" s="877"/>
      <c r="AP110" s="879">
        <v>17.5</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6887378</v>
      </c>
      <c r="BR110" s="829"/>
      <c r="BS110" s="829"/>
      <c r="BT110" s="829"/>
      <c r="BU110" s="829"/>
      <c r="BV110" s="829">
        <v>6660491</v>
      </c>
      <c r="BW110" s="829"/>
      <c r="BX110" s="829"/>
      <c r="BY110" s="829"/>
      <c r="BZ110" s="829"/>
      <c r="CA110" s="829">
        <v>6300782</v>
      </c>
      <c r="CB110" s="829"/>
      <c r="CC110" s="829"/>
      <c r="CD110" s="829"/>
      <c r="CE110" s="829"/>
      <c r="CF110" s="853">
        <v>163.69999999999999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603428</v>
      </c>
      <c r="BR112" s="804"/>
      <c r="BS112" s="804"/>
      <c r="BT112" s="804"/>
      <c r="BU112" s="804"/>
      <c r="BV112" s="804">
        <v>550560</v>
      </c>
      <c r="BW112" s="804"/>
      <c r="BX112" s="804"/>
      <c r="BY112" s="804"/>
      <c r="BZ112" s="804"/>
      <c r="CA112" s="804">
        <v>495867</v>
      </c>
      <c r="CB112" s="804"/>
      <c r="CC112" s="804"/>
      <c r="CD112" s="804"/>
      <c r="CE112" s="804"/>
      <c r="CF112" s="862">
        <v>12.9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79898</v>
      </c>
      <c r="AB113" s="906"/>
      <c r="AC113" s="906"/>
      <c r="AD113" s="906"/>
      <c r="AE113" s="907"/>
      <c r="AF113" s="908">
        <v>77580</v>
      </c>
      <c r="AG113" s="906"/>
      <c r="AH113" s="906"/>
      <c r="AI113" s="906"/>
      <c r="AJ113" s="907"/>
      <c r="AK113" s="908">
        <v>84099</v>
      </c>
      <c r="AL113" s="906"/>
      <c r="AM113" s="906"/>
      <c r="AN113" s="906"/>
      <c r="AO113" s="907"/>
      <c r="AP113" s="909">
        <v>2.2000000000000002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298637</v>
      </c>
      <c r="BR113" s="804"/>
      <c r="BS113" s="804"/>
      <c r="BT113" s="804"/>
      <c r="BU113" s="804"/>
      <c r="BV113" s="804">
        <v>278490</v>
      </c>
      <c r="BW113" s="804"/>
      <c r="BX113" s="804"/>
      <c r="BY113" s="804"/>
      <c r="BZ113" s="804"/>
      <c r="CA113" s="804">
        <v>276704</v>
      </c>
      <c r="CB113" s="804"/>
      <c r="CC113" s="804"/>
      <c r="CD113" s="804"/>
      <c r="CE113" s="804"/>
      <c r="CF113" s="862">
        <v>7.2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38450</v>
      </c>
      <c r="AB114" s="767"/>
      <c r="AC114" s="767"/>
      <c r="AD114" s="767"/>
      <c r="AE114" s="768"/>
      <c r="AF114" s="769">
        <v>35643</v>
      </c>
      <c r="AG114" s="767"/>
      <c r="AH114" s="767"/>
      <c r="AI114" s="767"/>
      <c r="AJ114" s="768"/>
      <c r="AK114" s="769">
        <v>29750</v>
      </c>
      <c r="AL114" s="767"/>
      <c r="AM114" s="767"/>
      <c r="AN114" s="767"/>
      <c r="AO114" s="768"/>
      <c r="AP114" s="811">
        <v>0.8</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1055002</v>
      </c>
      <c r="BR114" s="804"/>
      <c r="BS114" s="804"/>
      <c r="BT114" s="804"/>
      <c r="BU114" s="804"/>
      <c r="BV114" s="804">
        <v>1020062</v>
      </c>
      <c r="BW114" s="804"/>
      <c r="BX114" s="804"/>
      <c r="BY114" s="804"/>
      <c r="BZ114" s="804"/>
      <c r="CA114" s="804">
        <v>1037659</v>
      </c>
      <c r="CB114" s="804"/>
      <c r="CC114" s="804"/>
      <c r="CD114" s="804"/>
      <c r="CE114" s="804"/>
      <c r="CF114" s="862">
        <v>27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244311</v>
      </c>
      <c r="BR115" s="804"/>
      <c r="BS115" s="804"/>
      <c r="BT115" s="804"/>
      <c r="BU115" s="804"/>
      <c r="BV115" s="804">
        <v>462901</v>
      </c>
      <c r="BW115" s="804"/>
      <c r="BX115" s="804"/>
      <c r="BY115" s="804"/>
      <c r="BZ115" s="804"/>
      <c r="CA115" s="804">
        <v>711853</v>
      </c>
      <c r="CB115" s="804"/>
      <c r="CC115" s="804"/>
      <c r="CD115" s="804"/>
      <c r="CE115" s="804"/>
      <c r="CF115" s="862">
        <v>18.5</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843333</v>
      </c>
      <c r="AB117" s="890"/>
      <c r="AC117" s="890"/>
      <c r="AD117" s="890"/>
      <c r="AE117" s="891"/>
      <c r="AF117" s="892">
        <v>817201</v>
      </c>
      <c r="AG117" s="890"/>
      <c r="AH117" s="890"/>
      <c r="AI117" s="890"/>
      <c r="AJ117" s="891"/>
      <c r="AK117" s="892">
        <v>787150</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9088756</v>
      </c>
      <c r="BR119" s="832"/>
      <c r="BS119" s="832"/>
      <c r="BT119" s="832"/>
      <c r="BU119" s="832"/>
      <c r="BV119" s="832">
        <v>8972504</v>
      </c>
      <c r="BW119" s="832"/>
      <c r="BX119" s="832"/>
      <c r="BY119" s="832"/>
      <c r="BZ119" s="832"/>
      <c r="CA119" s="832">
        <v>8822865</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3673574</v>
      </c>
      <c r="BR120" s="829"/>
      <c r="BS120" s="829"/>
      <c r="BT120" s="829"/>
      <c r="BU120" s="829"/>
      <c r="BV120" s="829">
        <v>3879678</v>
      </c>
      <c r="BW120" s="829"/>
      <c r="BX120" s="829"/>
      <c r="BY120" s="829"/>
      <c r="BZ120" s="829"/>
      <c r="CA120" s="829">
        <v>3813391</v>
      </c>
      <c r="CB120" s="829"/>
      <c r="CC120" s="829"/>
      <c r="CD120" s="829"/>
      <c r="CE120" s="829"/>
      <c r="CF120" s="853">
        <v>99.1</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603428</v>
      </c>
      <c r="DH120" s="829"/>
      <c r="DI120" s="829"/>
      <c r="DJ120" s="829"/>
      <c r="DK120" s="829"/>
      <c r="DL120" s="829">
        <v>550560</v>
      </c>
      <c r="DM120" s="829"/>
      <c r="DN120" s="829"/>
      <c r="DO120" s="829"/>
      <c r="DP120" s="829"/>
      <c r="DQ120" s="829">
        <v>495867</v>
      </c>
      <c r="DR120" s="829"/>
      <c r="DS120" s="829"/>
      <c r="DT120" s="829"/>
      <c r="DU120" s="829"/>
      <c r="DV120" s="830">
        <v>12.9</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1329722</v>
      </c>
      <c r="BR121" s="804"/>
      <c r="BS121" s="804"/>
      <c r="BT121" s="804"/>
      <c r="BU121" s="804"/>
      <c r="BV121" s="804">
        <v>1408248</v>
      </c>
      <c r="BW121" s="804"/>
      <c r="BX121" s="804"/>
      <c r="BY121" s="804"/>
      <c r="BZ121" s="804"/>
      <c r="CA121" s="804">
        <v>1348545</v>
      </c>
      <c r="CB121" s="804"/>
      <c r="CC121" s="804"/>
      <c r="CD121" s="804"/>
      <c r="CE121" s="804"/>
      <c r="CF121" s="862">
        <v>35</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4574939</v>
      </c>
      <c r="BR122" s="832"/>
      <c r="BS122" s="832"/>
      <c r="BT122" s="832"/>
      <c r="BU122" s="832"/>
      <c r="BV122" s="832">
        <v>4466092</v>
      </c>
      <c r="BW122" s="832"/>
      <c r="BX122" s="832"/>
      <c r="BY122" s="832"/>
      <c r="BZ122" s="832"/>
      <c r="CA122" s="832">
        <v>4465654</v>
      </c>
      <c r="CB122" s="832"/>
      <c r="CC122" s="832"/>
      <c r="CD122" s="832"/>
      <c r="CE122" s="832"/>
      <c r="CF122" s="833">
        <v>116</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9578235</v>
      </c>
      <c r="BR123" s="820"/>
      <c r="BS123" s="820"/>
      <c r="BT123" s="820"/>
      <c r="BU123" s="820"/>
      <c r="BV123" s="820">
        <v>9754018</v>
      </c>
      <c r="BW123" s="820"/>
      <c r="BX123" s="820"/>
      <c r="BY123" s="820"/>
      <c r="BZ123" s="820"/>
      <c r="CA123" s="820">
        <v>9627590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v>244311</v>
      </c>
      <c r="DH127" s="804"/>
      <c r="DI127" s="804"/>
      <c r="DJ127" s="804"/>
      <c r="DK127" s="804"/>
      <c r="DL127" s="804">
        <v>462901</v>
      </c>
      <c r="DM127" s="804"/>
      <c r="DN127" s="804"/>
      <c r="DO127" s="804"/>
      <c r="DP127" s="804"/>
      <c r="DQ127" s="804">
        <v>711853</v>
      </c>
      <c r="DR127" s="804"/>
      <c r="DS127" s="804"/>
      <c r="DT127" s="804"/>
      <c r="DU127" s="804"/>
      <c r="DV127" s="781">
        <v>18.5</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111577</v>
      </c>
      <c r="AB128" s="788"/>
      <c r="AC128" s="788"/>
      <c r="AD128" s="788"/>
      <c r="AE128" s="789"/>
      <c r="AF128" s="790">
        <v>97899</v>
      </c>
      <c r="AG128" s="788"/>
      <c r="AH128" s="788"/>
      <c r="AI128" s="788"/>
      <c r="AJ128" s="789"/>
      <c r="AK128" s="790">
        <v>98709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4179592</v>
      </c>
      <c r="AB129" s="767"/>
      <c r="AC129" s="767"/>
      <c r="AD129" s="767"/>
      <c r="AE129" s="768"/>
      <c r="AF129" s="769">
        <v>4196502</v>
      </c>
      <c r="AG129" s="767"/>
      <c r="AH129" s="767"/>
      <c r="AI129" s="767"/>
      <c r="AJ129" s="768"/>
      <c r="AK129" s="769">
        <v>4260061</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430486</v>
      </c>
      <c r="AB130" s="767"/>
      <c r="AC130" s="767"/>
      <c r="AD130" s="767"/>
      <c r="AE130" s="768"/>
      <c r="AF130" s="769">
        <v>425961</v>
      </c>
      <c r="AG130" s="767"/>
      <c r="AH130" s="767"/>
      <c r="AI130" s="767"/>
      <c r="AJ130" s="768"/>
      <c r="AK130" s="769">
        <v>410436</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3749106</v>
      </c>
      <c r="AB131" s="751"/>
      <c r="AC131" s="751"/>
      <c r="AD131" s="751"/>
      <c r="AE131" s="752"/>
      <c r="AF131" s="753">
        <v>3770541</v>
      </c>
      <c r="AG131" s="751"/>
      <c r="AH131" s="751"/>
      <c r="AI131" s="751"/>
      <c r="AJ131" s="752"/>
      <c r="AK131" s="753">
        <v>3849625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8.0357823970000002</v>
      </c>
      <c r="AB132" s="732"/>
      <c r="AC132" s="732"/>
      <c r="AD132" s="732"/>
      <c r="AE132" s="733"/>
      <c r="AF132" s="734">
        <v>7.7798119689999998</v>
      </c>
      <c r="AG132" s="732"/>
      <c r="AH132" s="732"/>
      <c r="AI132" s="732"/>
      <c r="AJ132" s="733"/>
      <c r="AK132" s="734">
        <v>7.2216124949999996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7.5</v>
      </c>
      <c r="AB133" s="711"/>
      <c r="AC133" s="711"/>
      <c r="AD133" s="711"/>
      <c r="AE133" s="712"/>
      <c r="AF133" s="710">
        <v>7.6</v>
      </c>
      <c r="AG133" s="711"/>
      <c r="AH133" s="711"/>
      <c r="AI133" s="711"/>
      <c r="AJ133" s="712"/>
      <c r="AK133" s="710">
        <v>7.6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l1+LTx4tF5tR28JmuXmhGZMRV3AuBohRgy+NTxeNGM+lRVZjhNYl6K+WXErqfE8/p1sYEhvceROQhSKFQ3cUA==" saltValue="vAUeOyKXFudfCg9fBgHZ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uYcYRbFhMBak0NvvHTVFGdxavxM46qEO6y/Z5EMJw3sdhfJO6kO1bVWHpmms6HWV7Pzk2rm0Xbv0650tNf9Ig==" saltValue="PhgfcztNali8XJvksxaT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dIpkflx0xtnnvBxDAOQczu0EO8Wyuq2cgjmFJEvApclCfoWTSwKu/L56zg9c0MjjeWc3geSpGq0VMn4NillWg==" saltValue="frf8W14PZLR5zI/5+ssT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1250161</v>
      </c>
      <c r="AP9" s="262">
        <v>89272</v>
      </c>
      <c r="AQ9" s="263">
        <v>118131</v>
      </c>
      <c r="AR9" s="264">
        <v>-24.4</v>
      </c>
    </row>
    <row r="10" spans="1:46" ht="13.5" customHeight="1" x14ac:dyDescent="0.15">
      <c r="A10" s="247"/>
      <c r="AK10" s="1117" t="s">
        <v>486</v>
      </c>
      <c r="AL10" s="1118"/>
      <c r="AM10" s="1118"/>
      <c r="AN10" s="1119"/>
      <c r="AO10" s="265">
        <v>337849</v>
      </c>
      <c r="AP10" s="265">
        <v>24125</v>
      </c>
      <c r="AQ10" s="266">
        <v>19338</v>
      </c>
      <c r="AR10" s="267">
        <v>24.8</v>
      </c>
    </row>
    <row r="11" spans="1:46" ht="13.5" customHeight="1" x14ac:dyDescent="0.15">
      <c r="A11" s="247"/>
      <c r="AK11" s="1117" t="s">
        <v>487</v>
      </c>
      <c r="AL11" s="1118"/>
      <c r="AM11" s="1118"/>
      <c r="AN11" s="1119"/>
      <c r="AO11" s="265">
        <v>5751</v>
      </c>
      <c r="AP11" s="265">
        <v>411</v>
      </c>
      <c r="AQ11" s="266">
        <v>1486</v>
      </c>
      <c r="AR11" s="267">
        <v>-72.3</v>
      </c>
    </row>
    <row r="12" spans="1:46" ht="13.5" customHeight="1" x14ac:dyDescent="0.15">
      <c r="A12" s="247"/>
      <c r="AK12" s="1117" t="s">
        <v>488</v>
      </c>
      <c r="AL12" s="1118"/>
      <c r="AM12" s="1118"/>
      <c r="AN12" s="1119"/>
      <c r="AO12" s="265" t="s">
        <v>489</v>
      </c>
      <c r="AP12" s="265" t="s">
        <v>489</v>
      </c>
      <c r="AQ12" s="266" t="s">
        <v>489</v>
      </c>
      <c r="AR12" s="267" t="s">
        <v>489</v>
      </c>
    </row>
    <row r="13" spans="1:46" ht="13.5" customHeight="1" x14ac:dyDescent="0.15">
      <c r="A13" s="247"/>
      <c r="AK13" s="1117" t="s">
        <v>490</v>
      </c>
      <c r="AL13" s="1118"/>
      <c r="AM13" s="1118"/>
      <c r="AN13" s="1119"/>
      <c r="AO13" s="265">
        <v>69527</v>
      </c>
      <c r="AP13" s="265">
        <v>4965</v>
      </c>
      <c r="AQ13" s="266">
        <v>4880</v>
      </c>
      <c r="AR13" s="267">
        <v>1.7</v>
      </c>
    </row>
    <row r="14" spans="1:46" ht="13.5" customHeight="1" x14ac:dyDescent="0.15">
      <c r="A14" s="247"/>
      <c r="AK14" s="1117" t="s">
        <v>491</v>
      </c>
      <c r="AL14" s="1118"/>
      <c r="AM14" s="1118"/>
      <c r="AN14" s="1119"/>
      <c r="AO14" s="265">
        <v>35843</v>
      </c>
      <c r="AP14" s="265">
        <v>2559</v>
      </c>
      <c r="AQ14" s="266">
        <v>1912</v>
      </c>
      <c r="AR14" s="267">
        <v>33.799999999999997</v>
      </c>
    </row>
    <row r="15" spans="1:46" ht="13.5" customHeight="1" x14ac:dyDescent="0.15">
      <c r="A15" s="247"/>
      <c r="AK15" s="1120" t="s">
        <v>492</v>
      </c>
      <c r="AL15" s="1121"/>
      <c r="AM15" s="1121"/>
      <c r="AN15" s="1122"/>
      <c r="AO15" s="265">
        <v>-95698</v>
      </c>
      <c r="AP15" s="265">
        <v>-6834</v>
      </c>
      <c r="AQ15" s="266">
        <v>-7094</v>
      </c>
      <c r="AR15" s="267">
        <v>-3.7</v>
      </c>
    </row>
    <row r="16" spans="1:46" x14ac:dyDescent="0.15">
      <c r="A16" s="247"/>
      <c r="AK16" s="1120" t="s">
        <v>178</v>
      </c>
      <c r="AL16" s="1121"/>
      <c r="AM16" s="1121"/>
      <c r="AN16" s="1122"/>
      <c r="AO16" s="265">
        <v>1603433</v>
      </c>
      <c r="AP16" s="265">
        <v>114498</v>
      </c>
      <c r="AQ16" s="266">
        <v>138653</v>
      </c>
      <c r="AR16" s="267">
        <v>-17.399999999999999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9.43</v>
      </c>
      <c r="AP21" s="278">
        <v>11.03</v>
      </c>
      <c r="AQ21" s="279">
        <v>-1.6</v>
      </c>
      <c r="AS21" s="280"/>
      <c r="AT21" s="276"/>
    </row>
    <row r="22" spans="1:46" s="248" customFormat="1" x14ac:dyDescent="0.15">
      <c r="A22" s="276"/>
      <c r="AK22" s="1123" t="s">
        <v>498</v>
      </c>
      <c r="AL22" s="1124"/>
      <c r="AM22" s="1124"/>
      <c r="AN22" s="1125"/>
      <c r="AO22" s="281">
        <v>100.6</v>
      </c>
      <c r="AP22" s="282">
        <v>96.9</v>
      </c>
      <c r="AQ22" s="283">
        <v>3.7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673301</v>
      </c>
      <c r="AP32" s="291">
        <v>48079</v>
      </c>
      <c r="AQ32" s="292">
        <v>59716</v>
      </c>
      <c r="AR32" s="293">
        <v>-19.5</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t="s">
        <v>489</v>
      </c>
      <c r="AR34" s="293" t="s">
        <v>489</v>
      </c>
    </row>
    <row r="35" spans="1:46" ht="27" customHeight="1" x14ac:dyDescent="0.15">
      <c r="A35" s="247"/>
      <c r="AK35" s="1107" t="s">
        <v>505</v>
      </c>
      <c r="AL35" s="1108"/>
      <c r="AM35" s="1108"/>
      <c r="AN35" s="1109"/>
      <c r="AO35" s="291">
        <v>84099</v>
      </c>
      <c r="AP35" s="291">
        <v>6005</v>
      </c>
      <c r="AQ35" s="292">
        <v>21226</v>
      </c>
      <c r="AR35" s="293">
        <v>-71.7</v>
      </c>
    </row>
    <row r="36" spans="1:46" ht="27" customHeight="1" x14ac:dyDescent="0.15">
      <c r="A36" s="247"/>
      <c r="AK36" s="1107" t="s">
        <v>506</v>
      </c>
      <c r="AL36" s="1108"/>
      <c r="AM36" s="1108"/>
      <c r="AN36" s="1109"/>
      <c r="AO36" s="291">
        <v>29750</v>
      </c>
      <c r="AP36" s="291">
        <v>2124</v>
      </c>
      <c r="AQ36" s="292">
        <v>5622</v>
      </c>
      <c r="AR36" s="293">
        <v>-62.2</v>
      </c>
    </row>
    <row r="37" spans="1:46" ht="13.5" customHeight="1" x14ac:dyDescent="0.15">
      <c r="A37" s="247"/>
      <c r="AK37" s="1107" t="s">
        <v>507</v>
      </c>
      <c r="AL37" s="1108"/>
      <c r="AM37" s="1108"/>
      <c r="AN37" s="1109"/>
      <c r="AO37" s="291" t="s">
        <v>489</v>
      </c>
      <c r="AP37" s="291" t="s">
        <v>489</v>
      </c>
      <c r="AQ37" s="292">
        <v>447</v>
      </c>
      <c r="AR37" s="293" t="s">
        <v>489</v>
      </c>
    </row>
    <row r="38" spans="1:46" ht="27" customHeight="1" x14ac:dyDescent="0.15">
      <c r="A38" s="247"/>
      <c r="AK38" s="1110" t="s">
        <v>508</v>
      </c>
      <c r="AL38" s="1111"/>
      <c r="AM38" s="1111"/>
      <c r="AN38" s="1112"/>
      <c r="AO38" s="294" t="s">
        <v>489</v>
      </c>
      <c r="AP38" s="294" t="s">
        <v>489</v>
      </c>
      <c r="AQ38" s="295">
        <v>23</v>
      </c>
      <c r="AR38" s="283" t="s">
        <v>489</v>
      </c>
      <c r="AS38" s="290"/>
    </row>
    <row r="39" spans="1:46" x14ac:dyDescent="0.15">
      <c r="A39" s="247"/>
      <c r="AK39" s="1110" t="s">
        <v>509</v>
      </c>
      <c r="AL39" s="1111"/>
      <c r="AM39" s="1111"/>
      <c r="AN39" s="1112"/>
      <c r="AO39" s="291">
        <v>-98709</v>
      </c>
      <c r="AP39" s="291">
        <v>-7049</v>
      </c>
      <c r="AQ39" s="292">
        <v>-1646</v>
      </c>
      <c r="AR39" s="293">
        <v>328.3</v>
      </c>
      <c r="AS39" s="290"/>
    </row>
    <row r="40" spans="1:46" ht="27" customHeight="1" x14ac:dyDescent="0.15">
      <c r="A40" s="247"/>
      <c r="AK40" s="1107" t="s">
        <v>510</v>
      </c>
      <c r="AL40" s="1108"/>
      <c r="AM40" s="1108"/>
      <c r="AN40" s="1109"/>
      <c r="AO40" s="291">
        <v>-410436</v>
      </c>
      <c r="AP40" s="291">
        <v>-29308</v>
      </c>
      <c r="AQ40" s="292">
        <v>-57881</v>
      </c>
      <c r="AR40" s="293">
        <v>-49.4</v>
      </c>
      <c r="AS40" s="290"/>
    </row>
    <row r="41" spans="1:46" x14ac:dyDescent="0.15">
      <c r="A41" s="247"/>
      <c r="AK41" s="1113" t="s">
        <v>288</v>
      </c>
      <c r="AL41" s="1114"/>
      <c r="AM41" s="1114"/>
      <c r="AN41" s="1115"/>
      <c r="AO41" s="291">
        <v>278005</v>
      </c>
      <c r="AP41" s="291">
        <v>19852</v>
      </c>
      <c r="AQ41" s="292">
        <v>27507</v>
      </c>
      <c r="AR41" s="293">
        <v>-27.8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360189</v>
      </c>
      <c r="AN51" s="313">
        <v>23487</v>
      </c>
      <c r="AO51" s="314">
        <v>-21.8</v>
      </c>
      <c r="AP51" s="315">
        <v>117234</v>
      </c>
      <c r="AQ51" s="316">
        <v>34</v>
      </c>
      <c r="AR51" s="317">
        <v>-55.8</v>
      </c>
    </row>
    <row r="52" spans="1:44" x14ac:dyDescent="0.15">
      <c r="A52" s="247"/>
      <c r="AK52" s="318"/>
      <c r="AL52" s="319" t="s">
        <v>520</v>
      </c>
      <c r="AM52" s="320">
        <v>233804</v>
      </c>
      <c r="AN52" s="321">
        <v>15245</v>
      </c>
      <c r="AO52" s="322">
        <v>-1.7</v>
      </c>
      <c r="AP52" s="323">
        <v>59796</v>
      </c>
      <c r="AQ52" s="324">
        <v>25.9</v>
      </c>
      <c r="AR52" s="325">
        <v>-27.6</v>
      </c>
    </row>
    <row r="53" spans="1:44" x14ac:dyDescent="0.15">
      <c r="A53" s="247"/>
      <c r="AK53" s="303" t="s">
        <v>521</v>
      </c>
      <c r="AL53" s="304"/>
      <c r="AM53" s="312">
        <v>510600</v>
      </c>
      <c r="AN53" s="313">
        <v>34147</v>
      </c>
      <c r="AO53" s="314">
        <v>45.4</v>
      </c>
      <c r="AP53" s="315">
        <v>85942</v>
      </c>
      <c r="AQ53" s="316">
        <v>-26.7</v>
      </c>
      <c r="AR53" s="317">
        <v>72.099999999999994</v>
      </c>
    </row>
    <row r="54" spans="1:44" x14ac:dyDescent="0.15">
      <c r="A54" s="247"/>
      <c r="AK54" s="318"/>
      <c r="AL54" s="319" t="s">
        <v>520</v>
      </c>
      <c r="AM54" s="320">
        <v>431688</v>
      </c>
      <c r="AN54" s="321">
        <v>28870</v>
      </c>
      <c r="AO54" s="322">
        <v>89.4</v>
      </c>
      <c r="AP54" s="323">
        <v>48630</v>
      </c>
      <c r="AQ54" s="324">
        <v>-18.7</v>
      </c>
      <c r="AR54" s="325">
        <v>108.1</v>
      </c>
    </row>
    <row r="55" spans="1:44" x14ac:dyDescent="0.15">
      <c r="A55" s="247"/>
      <c r="AK55" s="303" t="s">
        <v>522</v>
      </c>
      <c r="AL55" s="304"/>
      <c r="AM55" s="312">
        <v>474746</v>
      </c>
      <c r="AN55" s="313">
        <v>32461</v>
      </c>
      <c r="AO55" s="314">
        <v>-4.9000000000000004</v>
      </c>
      <c r="AP55" s="315">
        <v>95007</v>
      </c>
      <c r="AQ55" s="316">
        <v>10.5</v>
      </c>
      <c r="AR55" s="317">
        <v>-15.4</v>
      </c>
    </row>
    <row r="56" spans="1:44" x14ac:dyDescent="0.15">
      <c r="A56" s="247"/>
      <c r="AK56" s="318"/>
      <c r="AL56" s="319" t="s">
        <v>520</v>
      </c>
      <c r="AM56" s="320">
        <v>346535</v>
      </c>
      <c r="AN56" s="321">
        <v>23695</v>
      </c>
      <c r="AO56" s="322">
        <v>-17.899999999999999</v>
      </c>
      <c r="AP56" s="323">
        <v>48509</v>
      </c>
      <c r="AQ56" s="324">
        <v>-0.2</v>
      </c>
      <c r="AR56" s="325">
        <v>-17.7</v>
      </c>
    </row>
    <row r="57" spans="1:44" x14ac:dyDescent="0.15">
      <c r="A57" s="247"/>
      <c r="AK57" s="303" t="s">
        <v>523</v>
      </c>
      <c r="AL57" s="304"/>
      <c r="AM57" s="312">
        <v>271493</v>
      </c>
      <c r="AN57" s="313">
        <v>18942</v>
      </c>
      <c r="AO57" s="314">
        <v>-41.6</v>
      </c>
      <c r="AP57" s="315">
        <v>98176</v>
      </c>
      <c r="AQ57" s="316">
        <v>3.3</v>
      </c>
      <c r="AR57" s="317">
        <v>-44.9</v>
      </c>
    </row>
    <row r="58" spans="1:44" x14ac:dyDescent="0.15">
      <c r="A58" s="247"/>
      <c r="AK58" s="318"/>
      <c r="AL58" s="319" t="s">
        <v>520</v>
      </c>
      <c r="AM58" s="320">
        <v>156634</v>
      </c>
      <c r="AN58" s="321">
        <v>10928</v>
      </c>
      <c r="AO58" s="322">
        <v>-53.9</v>
      </c>
      <c r="AP58" s="323">
        <v>58489</v>
      </c>
      <c r="AQ58" s="324">
        <v>20.6</v>
      </c>
      <c r="AR58" s="325">
        <v>-74.5</v>
      </c>
    </row>
    <row r="59" spans="1:44" x14ac:dyDescent="0.15">
      <c r="A59" s="247"/>
      <c r="AK59" s="303" t="s">
        <v>524</v>
      </c>
      <c r="AL59" s="304"/>
      <c r="AM59" s="312">
        <v>387460</v>
      </c>
      <c r="AN59" s="313">
        <v>27668</v>
      </c>
      <c r="AO59" s="314">
        <v>46.1</v>
      </c>
      <c r="AP59" s="315">
        <v>119283</v>
      </c>
      <c r="AQ59" s="316">
        <v>21.5</v>
      </c>
      <c r="AR59" s="317">
        <v>24.6</v>
      </c>
    </row>
    <row r="60" spans="1:44" x14ac:dyDescent="0.15">
      <c r="A60" s="247"/>
      <c r="AK60" s="318"/>
      <c r="AL60" s="319" t="s">
        <v>520</v>
      </c>
      <c r="AM60" s="320">
        <v>279690</v>
      </c>
      <c r="AN60" s="321">
        <v>19972</v>
      </c>
      <c r="AO60" s="322">
        <v>82.8</v>
      </c>
      <c r="AP60" s="323">
        <v>64747</v>
      </c>
      <c r="AQ60" s="324">
        <v>10.7</v>
      </c>
      <c r="AR60" s="325">
        <v>72.099999999999994</v>
      </c>
    </row>
    <row r="61" spans="1:44" x14ac:dyDescent="0.15">
      <c r="A61" s="247"/>
      <c r="AK61" s="303" t="s">
        <v>525</v>
      </c>
      <c r="AL61" s="326"/>
      <c r="AM61" s="312">
        <v>400898</v>
      </c>
      <c r="AN61" s="313">
        <v>27341</v>
      </c>
      <c r="AO61" s="314">
        <v>4.5999999999999996</v>
      </c>
      <c r="AP61" s="315">
        <v>103128</v>
      </c>
      <c r="AQ61" s="327">
        <v>8.5</v>
      </c>
      <c r="AR61" s="317">
        <v>-3.9</v>
      </c>
    </row>
    <row r="62" spans="1:44" x14ac:dyDescent="0.15">
      <c r="A62" s="247"/>
      <c r="AK62" s="318"/>
      <c r="AL62" s="319" t="s">
        <v>520</v>
      </c>
      <c r="AM62" s="320">
        <v>289670</v>
      </c>
      <c r="AN62" s="321">
        <v>19742</v>
      </c>
      <c r="AO62" s="322">
        <v>19.7</v>
      </c>
      <c r="AP62" s="323">
        <v>56034</v>
      </c>
      <c r="AQ62" s="324">
        <v>7.7</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k299+ZB+wMm4kg0HtlFrhdVZmfGEDWWkzf0MMfyx72yCVgYLzXL8GHcOvzE4lnnH3g0JO4ZdWDP7OP6IDZEJw==" saltValue="z1cRgrU6D6J7x2sNMr+O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HcwqEdktwB34iBGk3I1IKrEZJeTpfXxlo/rFTmXg1t79RUjH412S5Uny0D/TW6XNqpvSJbBn1jgH6Bpo6rNhwA==" saltValue="vnexLvVxV3JBKnv1sVbp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1A+AsQGqxQVKpP8kPothST3H63zeLht5I5nGPJa6XRhsDt4ULVbzIISd59+c31soX6hZGvrk2k0B4Z8+5R0k5Q==" saltValue="UlagOnes0NV1Vi9kE4M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22.81</v>
      </c>
      <c r="G47" s="12">
        <v>38.28</v>
      </c>
      <c r="H47" s="12">
        <v>48.54</v>
      </c>
      <c r="I47" s="12">
        <v>53.11</v>
      </c>
      <c r="J47" s="13">
        <v>50.65</v>
      </c>
    </row>
    <row r="48" spans="2:10" ht="57.75" customHeight="1" x14ac:dyDescent="0.15">
      <c r="B48" s="14"/>
      <c r="C48" s="1128" t="s">
        <v>4</v>
      </c>
      <c r="D48" s="1128"/>
      <c r="E48" s="1129"/>
      <c r="F48" s="15">
        <v>15.18</v>
      </c>
      <c r="G48" s="16">
        <v>10.94</v>
      </c>
      <c r="H48" s="16">
        <v>10.29</v>
      </c>
      <c r="I48" s="16">
        <v>7.7</v>
      </c>
      <c r="J48" s="17">
        <v>5.64</v>
      </c>
    </row>
    <row r="49" spans="2:10" ht="57.75" customHeight="1" thickBot="1" x14ac:dyDescent="0.2">
      <c r="B49" s="18"/>
      <c r="C49" s="1130" t="s">
        <v>5</v>
      </c>
      <c r="D49" s="1130"/>
      <c r="E49" s="1131"/>
      <c r="F49" s="19">
        <v>11.62</v>
      </c>
      <c r="G49" s="20">
        <v>13.31</v>
      </c>
      <c r="H49" s="20">
        <v>8.61</v>
      </c>
      <c r="I49" s="20">
        <v>2.2200000000000002</v>
      </c>
      <c r="J49" s="21" t="s">
        <v>532</v>
      </c>
    </row>
    <row r="50" spans="2:10" x14ac:dyDescent="0.15"/>
  </sheetData>
  <sheetProtection algorithmName="SHA-512" hashValue="tAzZP3FrMZKwB2huHKOD6cVCsGhPHIkOPxlbZSGXpciyubBeSn7ceUtqPLWi8GJ6WNvh4wyq19ncVXyB4SJgow==" saltValue="ZjrLTn00+0NbcDFFuIkb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2026-03-17T02:30:15Z</cp:lastPrinted>
  <dcterms:created xsi:type="dcterms:W3CDTF">2026-02-23T05:45:13Z</dcterms:created>
  <dcterms:modified xsi:type="dcterms:W3CDTF">2026-03-23T14:07:31Z</dcterms:modified>
  <cp:category/>
</cp:coreProperties>
</file>