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51A5FC78-8D15-4028-8C32-EEE47F2BD87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s="1"/>
  <c r="DG42" i="10"/>
  <c r="CQ42" i="10"/>
  <c r="CO42" i="10" s="1"/>
  <c r="BY42" i="10"/>
  <c r="BE42" i="10"/>
  <c r="AM42" i="10"/>
  <c r="U42" i="10"/>
  <c r="E42" i="10"/>
  <c r="C42" i="10"/>
  <c r="DG41" i="10"/>
  <c r="CQ41" i="10"/>
  <c r="CO41" i="10"/>
  <c r="BY41" i="10"/>
  <c r="BE41" i="10"/>
  <c r="AM41" i="10"/>
  <c r="U41" i="10"/>
  <c r="E41" i="10"/>
  <c r="C41" i="10" s="1"/>
  <c r="DG40" i="10"/>
  <c r="CQ40" i="10"/>
  <c r="CO40" i="10"/>
  <c r="BY40" i="10"/>
  <c r="BE40" i="10"/>
  <c r="AM40" i="10"/>
  <c r="U40" i="10"/>
  <c r="E40" i="10"/>
  <c r="C40" i="10"/>
  <c r="DG39" i="10"/>
  <c r="CQ39" i="10"/>
  <c r="CO39" i="10" s="1"/>
  <c r="BY39" i="10"/>
  <c r="BE39" i="10"/>
  <c r="AM39" i="10"/>
  <c r="U39" i="10"/>
  <c r="E39" i="10"/>
  <c r="C39" i="10" s="1"/>
  <c r="DG38" i="10"/>
  <c r="CQ38" i="10"/>
  <c r="CO38" i="10" s="1"/>
  <c r="BY38" i="10"/>
  <c r="BE38" i="10"/>
  <c r="AM38" i="10"/>
  <c r="U38" i="10"/>
  <c r="E38" i="10"/>
  <c r="C38" i="10"/>
  <c r="DG37" i="10"/>
  <c r="CQ37" i="10"/>
  <c r="CO37" i="10"/>
  <c r="BY37" i="10"/>
  <c r="BE37" i="10"/>
  <c r="AM37" i="10"/>
  <c r="U37" i="10"/>
  <c r="E37" i="10"/>
  <c r="C37" i="10" s="1"/>
  <c r="DG36" i="10"/>
  <c r="CQ36" i="10"/>
  <c r="CO36" i="10"/>
  <c r="BY36" i="10"/>
  <c r="BE36" i="10"/>
  <c r="AM36" i="10"/>
  <c r="W36" i="10"/>
  <c r="E36" i="10"/>
  <c r="C36" i="10"/>
  <c r="DG35" i="10"/>
  <c r="CQ35" i="10"/>
  <c r="BY35" i="10"/>
  <c r="BE35" i="10"/>
  <c r="AM35" i="10"/>
  <c r="W35" i="10"/>
  <c r="E35" i="10"/>
  <c r="C35" i="10"/>
  <c r="DG34" i="10"/>
  <c r="CQ34" i="10"/>
  <c r="BY34" i="10"/>
  <c r="BE34" i="10"/>
  <c r="AO34" i="10"/>
  <c r="W34" i="10"/>
  <c r="E34" i="10"/>
  <c r="C34" i="10"/>
  <c r="U34" i="10" l="1"/>
  <c r="U35" i="10" s="1"/>
  <c r="U36" i="10" l="1"/>
  <c r="AM34" i="10"/>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<sst xmlns="http://schemas.openxmlformats.org/spreadsheetml/2006/main" count="1129" uniqueCount="543">
  <si>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</si>
  <si>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</si>
  <si>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</si>
  <si>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</si>
  <si>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</si>
  <si>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</si>
  <si>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</si>
  <si>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</si>
  <si>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</si>
  <si>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</si>
  <si>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</si>
  <si>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</si>
  <si>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</si>
  <si>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</si>
  <si>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千葉県後期高齢者医療広域連合（一般会計）</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</si>
  <si>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</si>
  <si>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</si>
  <si>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</si>
  <si>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</si>
  <si>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</si>
  <si>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</si>
  <si>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</si>
  <si>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</si>
  <si>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</si>
  <si>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</si>
  <si>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</si>
  <si>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</si>
  <si>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</si>
  <si>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</si>
  <si>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</si>
  <si>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</si>
  <si>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</si>
  <si>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</si>
  <si>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</si>
  <si>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</si>
  <si>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</si>
  <si>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</si>
  <si>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</si>
  <si>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</si>
  <si>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</si>
  <si>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</si>
  <si>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</si>
  <si>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</si>
  <si>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</si>
  <si>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</si>
  <si>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</si>
  <si>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</si>
  <si>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</si>
  <si>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</si>
  <si>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</si>
  <si>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</si>
  <si>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</si>
  <si>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</si>
  <si>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</si>
  <si>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</si>
  <si>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</si>
  <si>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</si>
  <si>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</si>
  <si>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千葉県</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</si>
  <si>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</si>
  <si>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</si>
  <si>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</si>
  <si>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</si>
  <si>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</si>
  <si>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</si>
  <si>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</si>
  <si>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</si>
  <si>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</si>
  <si>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</si>
  <si>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</si>
  <si>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</si>
  <si>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</si>
  <si>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</si>
  <si>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</si>
  <si>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</si>
  <si>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</si>
  <si>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</si>
  <si>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</si>
  <si>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</si>
  <si>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</si>
  <si>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</si>
  <si>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</si>
  <si>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</si>
  <si>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</si>
  <si>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</si>
  <si>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</si>
  <si>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</si>
  <si>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</si>
  <si>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</si>
  <si>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</si>
  <si>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</si>
  <si>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</si>
  <si>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森林環境整備基金</t>
  </si>
  <si>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</si>
  <si>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</si>
  <si>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</si>
  <si>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</si>
  <si>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</si>
  <si>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</si>
  <si>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</si>
  <si>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</si>
  <si>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</si>
  <si>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</si>
  <si>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</si>
  <si>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</si>
  <si>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</si>
  <si>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</si>
  <si>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</si>
  <si>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</si>
  <si>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</si>
  <si>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</si>
  <si>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</si>
  <si>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</si>
  <si>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</si>
  <si>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</si>
  <si>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</si>
  <si>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</si>
  <si>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</si>
  <si>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</si>
  <si>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</si>
  <si>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</si>
  <si>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</si>
  <si>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</si>
  <si>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</si>
  <si>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</si>
  <si>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</si>
  <si>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</si>
  <si>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</si>
  <si>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</si>
  <si>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</si>
  <si>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</si>
  <si>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</si>
  <si>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</si>
  <si>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</si>
  <si>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4.49</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</si>
  <si>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</si>
  <si>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</si>
  <si>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</si>
  <si>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</si>
  <si>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</si>
  <si>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Ⅰ－１</t>
  </si>
  <si>
    <t>千葉県匝瑳市</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</si>
  <si>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</si>
  <si>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</si>
  <si>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</si>
  <si>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</si>
  <si>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</si>
  <si>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</si>
  <si>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</si>
  <si>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</si>
  <si>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</si>
  <si>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</si>
  <si>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</si>
  <si>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</si>
  <si>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</si>
  <si>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</si>
  <si>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</si>
  <si>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</si>
  <si>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</si>
  <si>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匝瑳市</t>
  </si>
  <si>
    <t>団体名</t>
    <rPh sb="0" eb="2">
      <t>ダンタイ</t>
    </rPh>
    <phoneticPr fontId="5"/>
  </si>
  <si>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</si>
  <si>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</si>
  <si>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</si>
  <si>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</si>
  <si>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</si>
  <si>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</si>
  <si>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</si>
  <si>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</si>
  <si>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</si>
  <si>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</si>
  <si>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</si>
  <si>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</si>
  <si>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</si>
  <si>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</si>
  <si>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</si>
  <si>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</si>
  <si>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</si>
  <si>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</si>
  <si>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</si>
  <si>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</si>
  <si>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</si>
  <si>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</si>
  <si>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</si>
  <si>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</si>
  <si>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</si>
  <si>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</si>
  <si>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</si>
  <si>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</si>
  <si>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</si>
  <si>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</si>
  <si>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東総地区広域市町村圏事務組合（一般廃棄物処理事業特別会計）</t>
    <rPh sb="0" eb="2">
      <t>トウソウ</t>
    </rPh>
    <rPh sb="2" eb="4">
      <t>チク</t>
    </rPh>
    <rPh sb="4" eb="6">
      <t>コウイキ</t>
    </rPh>
    <rPh sb="6" eb="9">
      <t>シチョウソン</t>
    </rPh>
    <rPh sb="9" eb="10">
      <t>ケン</t>
    </rPh>
    <rPh sb="10" eb="12">
      <t>ジム</t>
    </rPh>
    <rPh sb="12" eb="14">
      <t>クミアイ</t>
    </rPh>
    <rPh sb="15" eb="17">
      <t>イッパン</t>
    </rPh>
    <rPh sb="17" eb="20">
      <t>ハイキブツ</t>
    </rPh>
    <rPh sb="20" eb="22">
      <t>ショリ</t>
    </rPh>
    <rPh sb="22" eb="24">
      <t>ジギョウ</t>
    </rPh>
    <rPh sb="24" eb="26">
      <t>トクベツ</t>
    </rPh>
    <rPh sb="26" eb="28">
      <t>カイケイ</t>
    </rPh>
    <phoneticPr fontId="37"/>
  </si>
  <si>
    <t>-6.0</t>
  </si>
  <si>
    <t>形式収支</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</si>
  <si>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</si>
  <si>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</si>
  <si>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</si>
  <si>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</si>
  <si>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</si>
  <si>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</si>
  <si>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</si>
  <si>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</si>
  <si>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</si>
  <si>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</si>
  <si>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</si>
  <si>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</si>
  <si>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</si>
  <si>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</si>
  <si>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</si>
  <si>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</si>
  <si>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</si>
  <si>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</si>
  <si>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</si>
  <si>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</si>
  <si>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</si>
  <si>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</si>
  <si>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</si>
  <si>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</si>
  <si>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</si>
  <si>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</si>
  <si>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</si>
  <si>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</si>
  <si>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</si>
  <si>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</si>
  <si>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</si>
  <si>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ふるさと振興基金</t>
  </si>
  <si>
    <t>増減率  (％)</t>
    <rPh sb="0" eb="2">
      <t>ゾウゲン</t>
    </rPh>
    <rPh sb="2" eb="3">
      <t>リツ</t>
    </rPh>
    <phoneticPr fontId="5"/>
  </si>
  <si>
    <t>労働費</t>
  </si>
  <si>
    <t>-1.5</t>
  </si>
  <si>
    <t>副市区町村長</t>
    <rPh sb="0" eb="1">
      <t>フク</t>
    </rPh>
    <rPh sb="1" eb="3">
      <t>シク</t>
    </rPh>
    <rPh sb="3" eb="5">
      <t>チョウソン</t>
    </rPh>
    <rPh sb="5" eb="6">
      <t>チョウ</t>
    </rPh>
    <phoneticPr fontId="5"/>
  </si>
  <si>
    <t>R05</t>
  </si>
  <si>
    <t>-1.9</t>
  </si>
  <si>
    <t>経常一般財源等</t>
    <rPh sb="0" eb="2">
      <t>ケイジョウ</t>
    </rPh>
    <rPh sb="2" eb="4">
      <t>イッパン</t>
    </rPh>
    <rPh sb="4" eb="7">
      <t>ザイゲントウ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</si>
  <si>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</si>
  <si>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</si>
  <si>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</si>
  <si>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</si>
  <si>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</si>
  <si>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</si>
  <si>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</si>
  <si>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</si>
  <si>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</si>
  <si>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</si>
  <si>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</si>
  <si>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</si>
  <si>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</si>
  <si>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</si>
  <si>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</si>
  <si>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</si>
  <si>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</si>
  <si>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</si>
  <si>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</si>
  <si>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</si>
  <si>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</si>
  <si>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</si>
  <si>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</si>
  <si>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</si>
  <si>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千葉県市町村総合事務組合（千葉県市町村交通災害共済特別会計）</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</si>
  <si>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</si>
  <si>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</si>
  <si>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</si>
  <si>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</si>
  <si>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</si>
  <si>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</si>
  <si>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</si>
  <si>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</si>
  <si>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</si>
  <si>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</si>
  <si>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</si>
  <si>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</si>
  <si>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</si>
  <si>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</si>
  <si>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</si>
  <si>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</si>
  <si>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</si>
  <si>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</si>
  <si>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</si>
  <si>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</si>
  <si>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</si>
  <si>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</si>
  <si>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</si>
  <si>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</si>
  <si>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</si>
  <si>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37"/>
  </si>
  <si>
    <t>会計名</t>
  </si>
  <si>
    <t>項番</t>
    <rPh sb="0" eb="2">
      <t>コウバン</t>
    </rPh>
    <phoneticPr fontId="5"/>
  </si>
  <si>
    <t>　前年度繰上充用金</t>
  </si>
  <si>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</si>
  <si>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</si>
  <si>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</si>
  <si>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</si>
  <si>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</si>
  <si>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</si>
  <si>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</si>
  <si>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</si>
  <si>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</si>
  <si>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</si>
  <si>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</si>
  <si>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</si>
  <si>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</si>
  <si>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</si>
  <si>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</si>
  <si>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</si>
  <si>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</si>
  <si>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</si>
  <si>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</si>
  <si>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</si>
  <si>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</si>
  <si>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</si>
  <si>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</si>
  <si>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</si>
  <si>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</si>
  <si>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</si>
  <si>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</si>
  <si>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</si>
  <si>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</si>
  <si>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</si>
  <si>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</si>
  <si>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</si>
  <si>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</si>
  <si>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</si>
  <si>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</si>
  <si>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</si>
  <si>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</si>
  <si>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</si>
  <si>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</si>
  <si>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</si>
  <si>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</si>
  <si>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</si>
  <si>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</si>
  <si>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</si>
  <si>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匝瑳市横芝光町消防組合（一般会計）</t>
    <rPh sb="0" eb="3">
      <t>ソウサシ</t>
    </rPh>
    <rPh sb="3" eb="7">
      <t>ヨコシバヒカリマチ</t>
    </rPh>
    <rPh sb="7" eb="9">
      <t>ショウボウ</t>
    </rPh>
    <rPh sb="9" eb="11">
      <t>クミアイ</t>
    </rPh>
    <rPh sb="12" eb="14">
      <t>イッパン</t>
    </rPh>
    <rPh sb="14" eb="16">
      <t>カイケイ</t>
    </rPh>
    <phoneticPr fontId="37"/>
  </si>
  <si>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</si>
  <si>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</si>
  <si>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</si>
  <si>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</si>
  <si>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</si>
  <si>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</si>
  <si>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</si>
  <si>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</si>
  <si>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</si>
  <si>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</si>
  <si>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</si>
  <si>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</si>
  <si>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</si>
  <si>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</si>
  <si>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</si>
  <si>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</si>
  <si>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</si>
  <si>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</si>
  <si>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</si>
  <si>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</si>
  <si>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</si>
  <si>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</si>
  <si>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</si>
  <si>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</si>
  <si>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</si>
  <si>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</si>
  <si>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</si>
  <si>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</si>
  <si>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</si>
  <si>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</si>
  <si>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</si>
  <si>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</si>
  <si>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</si>
  <si>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</si>
  <si>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</si>
  <si>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</si>
  <si>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</si>
  <si>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</si>
  <si>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</si>
  <si>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</si>
  <si>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</si>
  <si>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</si>
  <si>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</si>
  <si>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</si>
  <si>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</si>
  <si>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</si>
  <si>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</si>
  <si>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</si>
  <si>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</si>
  <si>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</si>
  <si>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</si>
  <si>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</si>
  <si>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</si>
  <si>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</si>
  <si>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</si>
  <si>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</si>
  <si>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</si>
  <si>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</si>
  <si>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</si>
  <si>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</si>
  <si>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</si>
  <si>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スポーツ推進基金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</si>
  <si>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</si>
  <si>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</si>
  <si>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</si>
  <si>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</si>
  <si>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</si>
  <si>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</si>
  <si>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</si>
  <si>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</si>
  <si>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</si>
  <si>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</si>
  <si>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</si>
  <si>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</si>
  <si>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</si>
  <si>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</si>
  <si>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</si>
  <si>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</si>
  <si>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</si>
  <si>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</si>
  <si>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</si>
  <si>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</si>
  <si>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</si>
  <si>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</si>
  <si>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</si>
  <si>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</si>
  <si>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</si>
  <si>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</si>
  <si>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</si>
  <si>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</si>
  <si>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</si>
  <si>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</si>
  <si>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</si>
  <si>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</si>
  <si>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</si>
  <si>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</si>
  <si>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</si>
  <si>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</si>
  <si>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</si>
  <si>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</si>
  <si>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</si>
  <si>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</si>
  <si>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</si>
  <si>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</si>
  <si>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</si>
  <si>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</si>
  <si>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</si>
  <si>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</si>
  <si>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</si>
  <si>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</si>
  <si>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</si>
  <si>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</si>
  <si>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</si>
  <si>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</si>
  <si>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</si>
  <si>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</si>
  <si>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</si>
  <si>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</si>
  <si>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</si>
  <si>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</si>
  <si>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</si>
  <si>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</si>
  <si>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</si>
  <si>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</si>
  <si>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</si>
  <si>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</si>
  <si>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</si>
  <si>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</si>
  <si>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</si>
  <si>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病院事業会計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</si>
  <si>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</si>
  <si>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</si>
  <si>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</si>
  <si>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</si>
  <si>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</si>
  <si>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</si>
  <si>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</si>
  <si>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</si>
  <si>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</si>
  <si>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</si>
  <si>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</si>
  <si>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</si>
  <si>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</si>
  <si>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</si>
  <si>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</si>
  <si>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</si>
  <si>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</si>
  <si>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</si>
  <si>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</si>
  <si>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</si>
  <si>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</si>
  <si>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</si>
  <si>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</si>
  <si>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千葉県市町村総合事務組合（一般会計）</t>
  </si>
  <si>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</si>
  <si>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</si>
  <si>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</si>
  <si>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</si>
  <si>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</si>
  <si>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</si>
  <si>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</si>
  <si>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</si>
  <si>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</si>
  <si>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</si>
  <si>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</si>
  <si>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</si>
  <si>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</si>
  <si>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</si>
  <si>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</si>
  <si>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</si>
  <si>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</si>
  <si>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</si>
  <si>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</si>
  <si>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</si>
  <si>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</si>
  <si>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</si>
  <si>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</si>
  <si>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匝瑳市ほか二町環境衛生組合（一般会計）</t>
    <rPh sb="0" eb="3">
      <t>ソウサシ</t>
    </rPh>
    <rPh sb="5" eb="7">
      <t>ニチョウ</t>
    </rPh>
    <rPh sb="7" eb="9">
      <t>カンキョウ</t>
    </rPh>
    <rPh sb="9" eb="11">
      <t>エイセイ</t>
    </rPh>
    <rPh sb="11" eb="13">
      <t>クミアイ</t>
    </rPh>
    <rPh sb="14" eb="16">
      <t>イッパン</t>
    </rPh>
    <rPh sb="16" eb="18">
      <t>カイケイ</t>
    </rPh>
    <phoneticPr fontId="3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</si>
  <si>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</si>
  <si>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</si>
  <si>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</si>
  <si>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</si>
  <si>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</si>
  <si>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</si>
  <si>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</si>
  <si>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</si>
  <si>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</si>
  <si>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</si>
  <si>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</si>
  <si>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</si>
  <si>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</si>
  <si>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</si>
  <si>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</si>
  <si>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</si>
  <si>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</si>
  <si>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</si>
  <si>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0.07</t>
  </si>
  <si>
    <t>▲ 2.30</t>
  </si>
  <si>
    <t>▲ 7.59</t>
  </si>
  <si>
    <t>▲ 13.95</t>
  </si>
  <si>
    <t>その他会計（赤字）</t>
  </si>
  <si>
    <t>ふれあいパーク八日市場有限会社</t>
    <rPh sb="7" eb="11">
      <t>ヨウカイチバ</t>
    </rPh>
    <rPh sb="11" eb="15">
      <t>ユウゲンガイシャ</t>
    </rPh>
    <phoneticPr fontId="5"/>
  </si>
  <si>
    <t>匝瑳みらい株式会社</t>
    <rPh sb="0" eb="2">
      <t>ソウサ</t>
    </rPh>
    <rPh sb="5" eb="9">
      <t>カブシキガイシャ</t>
    </rPh>
    <phoneticPr fontId="5"/>
  </si>
  <si>
    <t>千葉県市町村総合事務組合（千葉県自治会館管理運営特別会計）</t>
  </si>
  <si>
    <t>千葉県市町村総合事務組合（千葉県自治研修センター特別会計）</t>
  </si>
  <si>
    <t>千葉県後期高齢者医療広域連合（後期高齢者医療特別会計）</t>
  </si>
  <si>
    <t>東総衛生組合（一般会計）</t>
    <rPh sb="0" eb="2">
      <t>トウソウ</t>
    </rPh>
    <rPh sb="2" eb="4">
      <t>エイセイ</t>
    </rPh>
    <rPh sb="4" eb="6">
      <t>クミアイ</t>
    </rPh>
    <rPh sb="7" eb="9">
      <t>イッパン</t>
    </rPh>
    <rPh sb="9" eb="11">
      <t>カイケイ</t>
    </rPh>
    <phoneticPr fontId="37"/>
  </si>
  <si>
    <t>東総地区広域市町村圏事務組合（一般会計）</t>
    <rPh sb="0" eb="2">
      <t>トウソウ</t>
    </rPh>
    <rPh sb="2" eb="4">
      <t>チク</t>
    </rPh>
    <rPh sb="4" eb="6">
      <t>コウイキ</t>
    </rPh>
    <rPh sb="6" eb="9">
      <t>シチョウソン</t>
    </rPh>
    <rPh sb="9" eb="10">
      <t>ケン</t>
    </rPh>
    <rPh sb="10" eb="12">
      <t>ジム</t>
    </rPh>
    <rPh sb="12" eb="14">
      <t>クミアイ</t>
    </rPh>
    <rPh sb="15" eb="17">
      <t>イッパン</t>
    </rPh>
    <rPh sb="17" eb="19">
      <t>カイケイ</t>
    </rPh>
    <phoneticPr fontId="37"/>
  </si>
  <si>
    <t>東総地区広域市町村圏事務組合（東総地区ふるさと市町村圏事業特別会計）</t>
    <rPh sb="0" eb="2">
      <t>トウソウ</t>
    </rPh>
    <rPh sb="2" eb="4">
      <t>チク</t>
    </rPh>
    <rPh sb="4" eb="6">
      <t>コウイキ</t>
    </rPh>
    <rPh sb="6" eb="9">
      <t>シチョウソン</t>
    </rPh>
    <rPh sb="9" eb="10">
      <t>ケン</t>
    </rPh>
    <rPh sb="10" eb="12">
      <t>ジム</t>
    </rPh>
    <rPh sb="12" eb="14">
      <t>クミアイ</t>
    </rPh>
    <rPh sb="15" eb="17">
      <t>トウソウ</t>
    </rPh>
    <rPh sb="17" eb="19">
      <t>チク</t>
    </rPh>
    <rPh sb="23" eb="26">
      <t>シチョウソン</t>
    </rPh>
    <rPh sb="26" eb="27">
      <t>ケン</t>
    </rPh>
    <rPh sb="27" eb="29">
      <t>ジギョウ</t>
    </rPh>
    <rPh sb="29" eb="31">
      <t>トクベツ</t>
    </rPh>
    <rPh sb="31" eb="33">
      <t>カイケイ</t>
    </rPh>
    <phoneticPr fontId="37"/>
  </si>
  <si>
    <t>八匝水道企業団（水道事業会計）</t>
    <rPh sb="0" eb="1">
      <t>ハチ</t>
    </rPh>
    <rPh sb="1" eb="2">
      <t>ソウ</t>
    </rPh>
    <rPh sb="2" eb="4">
      <t>スイドウ</t>
    </rPh>
    <rPh sb="4" eb="6">
      <t>キギョウ</t>
    </rPh>
    <rPh sb="6" eb="7">
      <t>ダン</t>
    </rPh>
    <rPh sb="8" eb="10">
      <t>スイドウ</t>
    </rPh>
    <rPh sb="10" eb="12">
      <t>ジギョウ</t>
    </rPh>
    <rPh sb="12" eb="14">
      <t>カイケイ</t>
    </rPh>
    <phoneticPr fontId="37"/>
  </si>
  <si>
    <t>社会福祉振興基金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</si>
</sst>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charset val="128"/>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DAE9-4F19-8A52-E7FF4B6456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43849</c:v>
                </c:pt>
                <c:pt idx="1">
                  <c:v>53442</c:v>
                </c:pt>
                <c:pt idx="2">
                  <c:v>23159</c:v>
                </c:pt>
                <c:pt idx="3">
                  <c:v>22571</c:v>
                </c:pt>
                <c:pt idx="4">
                  <c:v>37470</c:v>
                </c:pt>
              </c:numCache>
            </c:numRef>
          </c:val>
          <c:smooth val="0"/>
          <c:extLst>
            <c:ext xmlns:c16="http://schemas.microsoft.com/office/drawing/2014/chart" uri="{C3380CC4-5D6E-409C-BE32-E72D297353CC}">
              <c16:uniqueId val="{00000001-DAE9-4F19-8A52-E7FF4B64567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23925956624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9.84</c:v>
                </c:pt>
                <c:pt idx="1">
                  <c:v>10.24</c:v>
                </c:pt>
                <c:pt idx="2">
                  <c:v>10.52</c:v>
                </c:pt>
                <c:pt idx="3">
                  <c:v>10.63</c:v>
                </c:pt>
                <c:pt idx="4">
                  <c:v>8.59</c:v>
                </c:pt>
              </c:numCache>
            </c:numRef>
          </c:val>
          <c:extLst>
            <c:ext xmlns:c16="http://schemas.microsoft.com/office/drawing/2014/chart" uri="{C3380CC4-5D6E-409C-BE32-E72D297353CC}">
              <c16:uniqueId val="{00000000-8FD9-479B-B792-6B91CC8B67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23.63</c:v>
                </c:pt>
                <c:pt idx="1">
                  <c:v>26.75</c:v>
                </c:pt>
                <c:pt idx="2">
                  <c:v>30.15</c:v>
                </c:pt>
                <c:pt idx="3">
                  <c:v>27.98</c:v>
                </c:pt>
                <c:pt idx="4">
                  <c:v>20.85</c:v>
                </c:pt>
              </c:numCache>
            </c:numRef>
          </c:val>
          <c:extLst>
            <c:ext xmlns:c16="http://schemas.microsoft.com/office/drawing/2014/chart" uri="{C3380CC4-5D6E-409C-BE32-E72D297353CC}">
              <c16:uniqueId val="{00000001-8FD9-479B-B792-6B91CC8B677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-4.49</c:v>
                </c:pt>
                <c:pt idx="1">
                  <c:v>-7.0000000000000007E-2</c:v>
                </c:pt>
                <c:pt idx="2">
                  <c:v>-2.2999999999999998</c:v>
                </c:pt>
                <c:pt idx="3">
                  <c:v>-7.59</c:v>
                </c:pt>
                <c:pt idx="4">
                  <c:v>-13.95</c:v>
                </c:pt>
              </c:numCache>
            </c:numRef>
          </c:val>
          <c:smooth val="0"/>
          <c:extLst>
            <c:ext xmlns:c16="http://schemas.microsoft.com/office/drawing/2014/chart" uri="{C3380CC4-5D6E-409C-BE32-E72D297353CC}">
              <c16:uniqueId val="{00000002-8FD9-479B-B792-6B91CC8B677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2D-4BF0-8DB6-82042E9D85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2D-4BF0-8DB6-82042E9D85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2D-4BF0-8DB6-82042E9D85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A2D-4BF0-8DB6-82042E9D85C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A2D-4BF0-8DB6-82042E9D85C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0.03</c:v>
                </c:pt>
                <c:pt idx="6">
                  <c:v>#N/A</c:v>
                </c:pt>
                <c:pt idx="7">
                  <c:v>0.06</c:v>
                </c:pt>
                <c:pt idx="8">
                  <c:v>#N/A</c:v>
                </c:pt>
                <c:pt idx="9">
                  <c:v>0.09</c:v>
                </c:pt>
              </c:numCache>
            </c:numRef>
          </c:val>
          <c:extLst>
            <c:ext xmlns:c16="http://schemas.microsoft.com/office/drawing/2014/chart" uri="{C3380CC4-5D6E-409C-BE32-E72D297353CC}">
              <c16:uniqueId val="{00000005-EA2D-4BF0-8DB6-82042E9D85C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1.56</c:v>
                </c:pt>
                <c:pt idx="2">
                  <c:v>#N/A</c:v>
                </c:pt>
                <c:pt idx="3">
                  <c:v>2.25</c:v>
                </c:pt>
                <c:pt idx="4">
                  <c:v>#N/A</c:v>
                </c:pt>
                <c:pt idx="5">
                  <c:v>2.16</c:v>
                </c:pt>
                <c:pt idx="6">
                  <c:v>#N/A</c:v>
                </c:pt>
                <c:pt idx="7">
                  <c:v>1.2</c:v>
                </c:pt>
                <c:pt idx="8">
                  <c:v>#N/A</c:v>
                </c:pt>
                <c:pt idx="9">
                  <c:v>1.17</c:v>
                </c:pt>
              </c:numCache>
            </c:numRef>
          </c:val>
          <c:extLst>
            <c:ext xmlns:c16="http://schemas.microsoft.com/office/drawing/2014/chart" uri="{C3380CC4-5D6E-409C-BE32-E72D297353CC}">
              <c16:uniqueId val="{00000006-EA2D-4BF0-8DB6-82042E9D85C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5.27</c:v>
                </c:pt>
                <c:pt idx="2">
                  <c:v>#N/A</c:v>
                </c:pt>
                <c:pt idx="3">
                  <c:v>5.6</c:v>
                </c:pt>
                <c:pt idx="4">
                  <c:v>#N/A</c:v>
                </c:pt>
                <c:pt idx="5">
                  <c:v>5.73</c:v>
                </c:pt>
                <c:pt idx="6">
                  <c:v>#N/A</c:v>
                </c:pt>
                <c:pt idx="7">
                  <c:v>3.6</c:v>
                </c:pt>
                <c:pt idx="8">
                  <c:v>#N/A</c:v>
                </c:pt>
                <c:pt idx="9">
                  <c:v>1.72</c:v>
                </c:pt>
              </c:numCache>
            </c:numRef>
          </c:val>
          <c:extLst>
            <c:ext xmlns:c16="http://schemas.microsoft.com/office/drawing/2014/chart" uri="{C3380CC4-5D6E-409C-BE32-E72D297353CC}">
              <c16:uniqueId val="{00000007-EA2D-4BF0-8DB6-82042E9D85C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1.43</c:v>
                </c:pt>
                <c:pt idx="2">
                  <c:v>#N/A</c:v>
                </c:pt>
                <c:pt idx="3">
                  <c:v>1.51</c:v>
                </c:pt>
                <c:pt idx="4">
                  <c:v>#N/A</c:v>
                </c:pt>
                <c:pt idx="5">
                  <c:v>2.84</c:v>
                </c:pt>
                <c:pt idx="6">
                  <c:v>#N/A</c:v>
                </c:pt>
                <c:pt idx="7">
                  <c:v>1.95</c:v>
                </c:pt>
                <c:pt idx="8">
                  <c:v>#N/A</c:v>
                </c:pt>
                <c:pt idx="9">
                  <c:v>1.78</c:v>
                </c:pt>
              </c:numCache>
            </c:numRef>
          </c:val>
          <c:extLst>
            <c:ext xmlns:c16="http://schemas.microsoft.com/office/drawing/2014/chart" uri="{C3380CC4-5D6E-409C-BE32-E72D297353CC}">
              <c16:uniqueId val="{00000008-EA2D-4BF0-8DB6-82042E9D85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9.84</c:v>
                </c:pt>
                <c:pt idx="2">
                  <c:v>#N/A</c:v>
                </c:pt>
                <c:pt idx="3">
                  <c:v>10.24</c:v>
                </c:pt>
                <c:pt idx="4">
                  <c:v>#N/A</c:v>
                </c:pt>
                <c:pt idx="5">
                  <c:v>10.51</c:v>
                </c:pt>
                <c:pt idx="6">
                  <c:v>#N/A</c:v>
                </c:pt>
                <c:pt idx="7">
                  <c:v>10.62</c:v>
                </c:pt>
                <c:pt idx="8">
                  <c:v>#N/A</c:v>
                </c:pt>
                <c:pt idx="9">
                  <c:v>8.58</c:v>
                </c:pt>
              </c:numCache>
            </c:numRef>
          </c:val>
          <c:extLst>
            <c:ext xmlns:c16="http://schemas.microsoft.com/office/drawing/2014/chart" uri="{C3380CC4-5D6E-409C-BE32-E72D297353CC}">
              <c16:uniqueId val="{00000009-EA2D-4BF0-8DB6-82042E9D85C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1287</c:v>
                </c:pt>
                <c:pt idx="5">
                  <c:v>1248</c:v>
                </c:pt>
                <c:pt idx="8">
                  <c:v>1242</c:v>
                </c:pt>
                <c:pt idx="11">
                  <c:v>1163</c:v>
                </c:pt>
                <c:pt idx="14">
                  <c:v>1121</c:v>
                </c:pt>
              </c:numCache>
            </c:numRef>
          </c:val>
          <c:extLst>
            <c:ext xmlns:c16="http://schemas.microsoft.com/office/drawing/2014/chart" uri="{C3380CC4-5D6E-409C-BE32-E72D297353CC}">
              <c16:uniqueId val="{00000000-9CBB-4F3F-A7DA-88F17F588A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BB-4F3F-A7DA-88F17F588A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11</c:v>
                </c:pt>
                <c:pt idx="6">
                  <c:v>8</c:v>
                </c:pt>
                <c:pt idx="9">
                  <c:v>9</c:v>
                </c:pt>
                <c:pt idx="12">
                  <c:v>10</c:v>
                </c:pt>
              </c:numCache>
            </c:numRef>
          </c:val>
          <c:extLst>
            <c:ext xmlns:c16="http://schemas.microsoft.com/office/drawing/2014/chart" uri="{C3380CC4-5D6E-409C-BE32-E72D297353CC}">
              <c16:uniqueId val="{00000002-9CBB-4F3F-A7DA-88F17F588A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47</c:v>
                </c:pt>
                <c:pt idx="6">
                  <c:v>50</c:v>
                </c:pt>
                <c:pt idx="9">
                  <c:v>58</c:v>
                </c:pt>
                <c:pt idx="12">
                  <c:v>62</c:v>
                </c:pt>
              </c:numCache>
            </c:numRef>
          </c:val>
          <c:extLst>
            <c:ext xmlns:c16="http://schemas.microsoft.com/office/drawing/2014/chart" uri="{C3380CC4-5D6E-409C-BE32-E72D297353CC}">
              <c16:uniqueId val="{00000003-9CBB-4F3F-A7DA-88F17F588A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c:v>
                </c:pt>
                <c:pt idx="3">
                  <c:v>71</c:v>
                </c:pt>
                <c:pt idx="6">
                  <c:v>77</c:v>
                </c:pt>
                <c:pt idx="9">
                  <c:v>86</c:v>
                </c:pt>
                <c:pt idx="12">
                  <c:v>89</c:v>
                </c:pt>
              </c:numCache>
            </c:numRef>
          </c:val>
          <c:extLst>
            <c:ext xmlns:c16="http://schemas.microsoft.com/office/drawing/2014/chart" uri="{C3380CC4-5D6E-409C-BE32-E72D297353CC}">
              <c16:uniqueId val="{00000004-9CBB-4F3F-A7DA-88F17F588A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BB-4F3F-A7DA-88F17F588A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BB-4F3F-A7DA-88F17F588A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1697</c:v>
                </c:pt>
                <c:pt idx="3">
                  <c:v>1750</c:v>
                </c:pt>
                <c:pt idx="6">
                  <c:v>1749</c:v>
                </c:pt>
                <c:pt idx="9">
                  <c:v>1682</c:v>
                </c:pt>
                <c:pt idx="12">
                  <c:v>1657</c:v>
                </c:pt>
              </c:numCache>
            </c:numRef>
          </c:val>
          <c:extLst>
            <c:ext xmlns:c16="http://schemas.microsoft.com/office/drawing/2014/chart" uri="{C3380CC4-5D6E-409C-BE32-E72D297353CC}">
              <c16:uniqueId val="{00000007-9CBB-4F3F-A7DA-88F17F588A3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521</c:v>
                </c:pt>
                <c:pt idx="2">
                  <c:v>#N/A</c:v>
                </c:pt>
                <c:pt idx="3">
                  <c:v>#N/A</c:v>
                </c:pt>
                <c:pt idx="4">
                  <c:v>631</c:v>
                </c:pt>
                <c:pt idx="5">
                  <c:v>#N/A</c:v>
                </c:pt>
                <c:pt idx="6">
                  <c:v>#N/A</c:v>
                </c:pt>
                <c:pt idx="7">
                  <c:v>642</c:v>
                </c:pt>
                <c:pt idx="8">
                  <c:v>#N/A</c:v>
                </c:pt>
                <c:pt idx="9">
                  <c:v>#N/A</c:v>
                </c:pt>
                <c:pt idx="10">
                  <c:v>672</c:v>
                </c:pt>
                <c:pt idx="11">
                  <c:v>#N/A</c:v>
                </c:pt>
                <c:pt idx="12">
                  <c:v>#N/A</c:v>
                </c:pt>
                <c:pt idx="13">
                  <c:v>697</c:v>
                </c:pt>
                <c:pt idx="14">
                  <c:v>#N/A</c:v>
                </c:pt>
              </c:numCache>
            </c:numRef>
          </c:val>
          <c:smooth val="0"/>
          <c:extLst>
            <c:ext xmlns:c16="http://schemas.microsoft.com/office/drawing/2014/chart" uri="{C3380CC4-5D6E-409C-BE32-E72D297353CC}">
              <c16:uniqueId val="{00000008-9CBB-4F3F-A7DA-88F17F588A3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12647</c:v>
                </c:pt>
                <c:pt idx="5">
                  <c:v>12012</c:v>
                </c:pt>
                <c:pt idx="8">
                  <c:v>11039</c:v>
                </c:pt>
                <c:pt idx="11">
                  <c:v>10112</c:v>
                </c:pt>
                <c:pt idx="14">
                  <c:v>9339</c:v>
                </c:pt>
              </c:numCache>
            </c:numRef>
          </c:val>
          <c:extLst>
            <c:ext xmlns:c16="http://schemas.microsoft.com/office/drawing/2014/chart" uri="{C3380CC4-5D6E-409C-BE32-E72D297353CC}">
              <c16:uniqueId val="{00000000-EA9E-42DE-81D2-1C98F4DEA1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A9E-42DE-81D2-1C98F4DEA1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4699</c:v>
                </c:pt>
                <c:pt idx="5">
                  <c:v>5181</c:v>
                </c:pt>
                <c:pt idx="8">
                  <c:v>5448</c:v>
                </c:pt>
                <c:pt idx="11">
                  <c:v>5236</c:v>
                </c:pt>
                <c:pt idx="14">
                  <c:v>4466</c:v>
                </c:pt>
              </c:numCache>
            </c:numRef>
          </c:val>
          <c:extLst>
            <c:ext xmlns:c16="http://schemas.microsoft.com/office/drawing/2014/chart" uri="{C3380CC4-5D6E-409C-BE32-E72D297353CC}">
              <c16:uniqueId val="{00000002-EA9E-42DE-81D2-1C98F4DEA1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9E-42DE-81D2-1C98F4DEA1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9E-42DE-81D2-1C98F4DEA1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4</c:v>
                </c:pt>
                <c:pt idx="12">
                  <c:v>0</c:v>
                </c:pt>
              </c:numCache>
            </c:numRef>
          </c:val>
          <c:extLst>
            <c:ext xmlns:c16="http://schemas.microsoft.com/office/drawing/2014/chart" uri="{C3380CC4-5D6E-409C-BE32-E72D297353CC}">
              <c16:uniqueId val="{00000005-EA9E-42DE-81D2-1C98F4DEA1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2373</c:v>
                </c:pt>
                <c:pt idx="3">
                  <c:v>2185</c:v>
                </c:pt>
                <c:pt idx="6">
                  <c:v>2110</c:v>
                </c:pt>
                <c:pt idx="9">
                  <c:v>2001</c:v>
                </c:pt>
                <c:pt idx="12">
                  <c:v>2089</c:v>
                </c:pt>
              </c:numCache>
            </c:numRef>
          </c:val>
          <c:extLst>
            <c:ext xmlns:c16="http://schemas.microsoft.com/office/drawing/2014/chart" uri="{C3380CC4-5D6E-409C-BE32-E72D297353CC}">
              <c16:uniqueId val="{00000006-EA9E-42DE-81D2-1C98F4DEA1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329</c:v>
                </c:pt>
                <c:pt idx="3">
                  <c:v>303</c:v>
                </c:pt>
                <c:pt idx="6">
                  <c:v>554</c:v>
                </c:pt>
                <c:pt idx="9">
                  <c:v>599</c:v>
                </c:pt>
                <c:pt idx="12">
                  <c:v>585</c:v>
                </c:pt>
              </c:numCache>
            </c:numRef>
          </c:val>
          <c:extLst>
            <c:ext xmlns:c16="http://schemas.microsoft.com/office/drawing/2014/chart" uri="{C3380CC4-5D6E-409C-BE32-E72D297353CC}">
              <c16:uniqueId val="{00000007-EA9E-42DE-81D2-1C98F4DEA1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620</c:v>
                </c:pt>
                <c:pt idx="3">
                  <c:v>609</c:v>
                </c:pt>
                <c:pt idx="6">
                  <c:v>534</c:v>
                </c:pt>
                <c:pt idx="9">
                  <c:v>435</c:v>
                </c:pt>
                <c:pt idx="12">
                  <c:v>378</c:v>
                </c:pt>
              </c:numCache>
            </c:numRef>
          </c:val>
          <c:extLst>
            <c:ext xmlns:c16="http://schemas.microsoft.com/office/drawing/2014/chart" uri="{C3380CC4-5D6E-409C-BE32-E72D297353CC}">
              <c16:uniqueId val="{00000008-EA9E-42DE-81D2-1C98F4DEA1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92</c:v>
                </c:pt>
                <c:pt idx="3">
                  <c:v>91</c:v>
                </c:pt>
                <c:pt idx="6">
                  <c:v>110</c:v>
                </c:pt>
                <c:pt idx="9">
                  <c:v>110</c:v>
                </c:pt>
                <c:pt idx="12">
                  <c:v>0</c:v>
                </c:pt>
              </c:numCache>
            </c:numRef>
          </c:val>
          <c:extLst>
            <c:ext xmlns:c16="http://schemas.microsoft.com/office/drawing/2014/chart" uri="{C3380CC4-5D6E-409C-BE32-E72D297353CC}">
              <c16:uniqueId val="{00000009-EA9E-42DE-81D2-1C98F4DEA1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16010</c:v>
                </c:pt>
                <c:pt idx="3">
                  <c:v>15386</c:v>
                </c:pt>
                <c:pt idx="6">
                  <c:v>14023</c:v>
                </c:pt>
                <c:pt idx="9">
                  <c:v>12705</c:v>
                </c:pt>
                <c:pt idx="12">
                  <c:v>11772</c:v>
                </c:pt>
              </c:numCache>
            </c:numRef>
          </c:val>
          <c:extLst>
            <c:ext xmlns:c16="http://schemas.microsoft.com/office/drawing/2014/chart" uri="{C3380CC4-5D6E-409C-BE32-E72D297353CC}">
              <c16:uniqueId val="{0000000A-EA9E-42DE-81D2-1C98F4DEA10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2077</c:v>
                </c:pt>
                <c:pt idx="2">
                  <c:v>#N/A</c:v>
                </c:pt>
                <c:pt idx="3">
                  <c:v>#N/A</c:v>
                </c:pt>
                <c:pt idx="4">
                  <c:v>1381</c:v>
                </c:pt>
                <c:pt idx="5">
                  <c:v>#N/A</c:v>
                </c:pt>
                <c:pt idx="6">
                  <c:v>#N/A</c:v>
                </c:pt>
                <c:pt idx="7">
                  <c:v>844</c:v>
                </c:pt>
                <c:pt idx="8">
                  <c:v>#N/A</c:v>
                </c:pt>
                <c:pt idx="9">
                  <c:v>#N/A</c:v>
                </c:pt>
                <c:pt idx="10">
                  <c:v>504</c:v>
                </c:pt>
                <c:pt idx="11">
                  <c:v>#N/A</c:v>
                </c:pt>
                <c:pt idx="12">
                  <c:v>#N/A</c:v>
                </c:pt>
                <c:pt idx="13">
                  <c:v>1019</c:v>
                </c:pt>
                <c:pt idx="14">
                  <c:v>#N/A</c:v>
                </c:pt>
              </c:numCache>
            </c:numRef>
          </c:val>
          <c:smooth val="0"/>
          <c:extLst>
            <c:ext xmlns:c16="http://schemas.microsoft.com/office/drawing/2014/chart" uri="{C3380CC4-5D6E-409C-BE32-E72D297353CC}">
              <c16:uniqueId val="{0000000B-EA9E-42DE-81D2-1C98F4DEA10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2998</c:v>
                </c:pt>
                <c:pt idx="1">
                  <c:v>2766</c:v>
                </c:pt>
                <c:pt idx="2">
                  <c:v>2087</c:v>
                </c:pt>
              </c:numCache>
            </c:numRef>
          </c:val>
          <c:extLst>
            <c:ext xmlns:c16="http://schemas.microsoft.com/office/drawing/2014/chart" uri="{C3380CC4-5D6E-409C-BE32-E72D297353CC}">
              <c16:uniqueId val="{00000000-C828-4FDF-A024-3BA1B36333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304</c:v>
                </c:pt>
                <c:pt idx="1">
                  <c:v>350</c:v>
                </c:pt>
                <c:pt idx="2">
                  <c:v>386</c:v>
                </c:pt>
              </c:numCache>
            </c:numRef>
          </c:val>
          <c:extLst>
            <c:ext xmlns:c16="http://schemas.microsoft.com/office/drawing/2014/chart" uri="{C3380CC4-5D6E-409C-BE32-E72D297353CC}">
              <c16:uniqueId val="{00000001-C828-4FDF-A024-3BA1B36333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2017</c:v>
                </c:pt>
                <c:pt idx="1">
                  <c:v>2016</c:v>
                </c:pt>
                <c:pt idx="2">
                  <c:v>2023</c:v>
                </c:pt>
              </c:numCache>
            </c:numRef>
          </c:val>
          <c:extLst>
            <c:ext xmlns:c16="http://schemas.microsoft.com/office/drawing/2014/chart" uri="{C3380CC4-5D6E-409C-BE32-E72D297353CC}">
              <c16:uniqueId val="{00000002-C828-4FDF-A024-3BA1B363337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191135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千葉県匝瑳市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5920" y="7600315"/>
          <a:ext cx="396811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57785</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元利償還金については、施設整備事業債や合併特例事業債等の償還が進んだことにより、元金、利子ともに減少した。元利償還金が前年度から約2,500万円減少したが、算入公債費等も前年度から約4,200万円減少したことにより、実質公債費比率の分子は前年度と比べて増加した。</a:t>
          </a:r>
        </a:p>
        <a:p>
          <a:endParaRPr kumimoji="1" lang="ja-JP" altLang="en-US" sz="1400">
            <a:solidFill>
              <a:srgbClr val="FF0000"/>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1330" y="12630785"/>
          <a:ext cx="378841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697335" y="7572375"/>
          <a:ext cx="41986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57025" y="7604125"/>
          <a:ext cx="224155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191770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84425"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61240" y="238125"/>
          <a:ext cx="34347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千葉県匝瑳市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0865" y="705485"/>
          <a:ext cx="161925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12905" y="7962900"/>
          <a:ext cx="39687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将来負担額については、償還が進んだことによる地方債現在高の減少及び負担金の支払完了による債務負担行為に基づく支出予定額等の減少により、前年度と比べて約</a:t>
          </a:r>
          <a:r>
            <a:rPr kumimoji="1" lang="en-US" altLang="ja-JP" sz="1400">
              <a:solidFill>
                <a:sysClr val="windowText" lastClr="000000"/>
              </a:solidFill>
              <a:latin typeface="ＭＳ ゴシック"/>
              <a:ea typeface="ＭＳ ゴシック"/>
            </a:rPr>
            <a:t>10</a:t>
          </a:r>
          <a:r>
            <a:rPr kumimoji="1" lang="ja-JP" altLang="en-US" sz="1400">
              <a:solidFill>
                <a:sysClr val="windowText" lastClr="000000"/>
              </a:solidFill>
              <a:latin typeface="ＭＳ ゴシック"/>
              <a:ea typeface="ＭＳ ゴシック"/>
            </a:rPr>
            <a:t>億3,000万円減少した。</a:t>
          </a:r>
        </a:p>
        <a:p>
          <a:r>
            <a:rPr kumimoji="1" lang="ja-JP" altLang="en-US" sz="1400">
              <a:solidFill>
                <a:sysClr val="windowText" lastClr="000000"/>
              </a:solidFill>
              <a:latin typeface="ＭＳ ゴシック"/>
              <a:ea typeface="ＭＳ ゴシック"/>
            </a:rPr>
            <a:t>また、充当可能財源等については、財政調整基金等の充当可能基金の減少や、基準財政需要額算入見込額の減少により、前年度と比べて約15億4,300万円減少した。</a:t>
          </a:r>
        </a:p>
        <a:p>
          <a:r>
            <a:rPr kumimoji="1" lang="ja-JP" altLang="en-US" sz="1400">
              <a:solidFill>
                <a:sysClr val="windowText" lastClr="000000"/>
              </a:solidFill>
              <a:latin typeface="ＭＳ ゴシック"/>
              <a:ea typeface="ＭＳ ゴシック"/>
            </a:rPr>
            <a:t>その結果、将来負担比率の分子は前年度から5億1,500万円増加し、10億1,900万円となった。</a:t>
          </a:r>
          <a:endParaRPr kumimoji="1" lang="ja-JP" altLang="en-US" sz="1400">
            <a:solidFill>
              <a:srgbClr val="FF0000"/>
            </a:solidFill>
            <a:latin typeface="ＭＳ ゴシック"/>
            <a:ea typeface="ＭＳ ゴシック"/>
          </a:endParaRPr>
        </a:p>
        <a:p>
          <a:endParaRPr kumimoji="1" lang="ja-JP" altLang="en-US" sz="1400">
            <a:solidFill>
              <a:srgbClr val="FF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千葉県匝瑳市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積増しにより残高が増加した基金がある一方、財政調整基金や社会福祉振興基金の取崩額が上回ったことにより、基金全体としては6億3,700万円の減少となった。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令和</a:t>
          </a:r>
          <a:r>
            <a:rPr kumimoji="1" lang="en-US" altLang="ja-JP" sz="1300">
              <a:solidFill>
                <a:sysClr val="windowText" lastClr="000000"/>
              </a:solidFill>
              <a:effectLst/>
              <a:latin typeface="ＭＳ ゴシック"/>
              <a:ea typeface="ＭＳ ゴシック"/>
              <a:cs typeface="+mn-cs"/>
            </a:rPr>
            <a:t>3</a:t>
          </a:r>
          <a:r>
            <a:rPr kumimoji="1" lang="ja-JP" altLang="en-US" sz="1300">
              <a:solidFill>
                <a:sysClr val="windowText" lastClr="000000"/>
              </a:solidFill>
              <a:effectLst/>
              <a:latin typeface="ＭＳ ゴシック"/>
              <a:ea typeface="ＭＳ ゴシック"/>
              <a:cs typeface="+mn-cs"/>
            </a:rPr>
            <a:t>年度以降財政調整基金の取崩額を抑制したことにより、</a:t>
          </a:r>
          <a:r>
            <a:rPr kumimoji="1" lang="en-US" altLang="ja-JP" sz="1300">
              <a:solidFill>
                <a:sysClr val="windowText" lastClr="000000"/>
              </a:solidFill>
              <a:effectLst/>
              <a:latin typeface="ＭＳ ゴシック"/>
              <a:ea typeface="ＭＳ ゴシック"/>
              <a:cs typeface="+mn-cs"/>
            </a:rPr>
            <a:t>3</a:t>
          </a:r>
          <a:r>
            <a:rPr kumimoji="1" lang="ja-JP" altLang="en-US" sz="1300">
              <a:solidFill>
                <a:sysClr val="windowText" lastClr="000000"/>
              </a:solidFill>
              <a:effectLst/>
              <a:latin typeface="ＭＳ ゴシック"/>
              <a:ea typeface="ＭＳ ゴシック"/>
              <a:cs typeface="+mn-cs"/>
            </a:rPr>
            <a:t>年度、</a:t>
          </a:r>
          <a:r>
            <a:rPr kumimoji="1" lang="en-US" altLang="ja-JP" sz="1300">
              <a:solidFill>
                <a:sysClr val="windowText" lastClr="000000"/>
              </a:solidFill>
              <a:effectLst/>
              <a:latin typeface="ＭＳ ゴシック"/>
              <a:ea typeface="ＭＳ ゴシック"/>
              <a:cs typeface="+mn-cs"/>
            </a:rPr>
            <a:t>4</a:t>
          </a:r>
          <a:r>
            <a:rPr kumimoji="1" lang="ja-JP" altLang="en-US" sz="1300">
              <a:solidFill>
                <a:sysClr val="windowText" lastClr="000000"/>
              </a:solidFill>
              <a:effectLst/>
              <a:latin typeface="ＭＳ ゴシック"/>
              <a:ea typeface="ＭＳ ゴシック"/>
              <a:cs typeface="+mn-cs"/>
            </a:rPr>
            <a:t>年度は基金を積み増すことができていたが、</a:t>
          </a:r>
          <a:r>
            <a:rPr kumimoji="1" lang="en-US" altLang="ja-JP" sz="1300">
              <a:solidFill>
                <a:sysClr val="windowText" lastClr="000000"/>
              </a:solidFill>
              <a:effectLst/>
              <a:latin typeface="ＭＳ ゴシック"/>
              <a:ea typeface="ＭＳ ゴシック"/>
              <a:cs typeface="+mn-cs"/>
            </a:rPr>
            <a:t>5</a:t>
          </a:r>
          <a:r>
            <a:rPr kumimoji="1" lang="ja-JP" altLang="en-US" sz="1300">
              <a:solidFill>
                <a:sysClr val="windowText" lastClr="000000"/>
              </a:solidFill>
              <a:effectLst/>
              <a:latin typeface="ＭＳ ゴシック"/>
              <a:ea typeface="ＭＳ ゴシック"/>
              <a:cs typeface="+mn-cs"/>
            </a:rPr>
            <a:t>年度には基金残高が減少に転じ、6年度には大きく取り崩すこととなった。基金残高を大幅に減らさずに財政運営できるよう、歳入に見合った歳出の見直しを進めていく。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地域振興基金：市民の連帯の強化及び地域振興の推進</a:t>
          </a:r>
        </a:p>
        <a:p>
          <a:r>
            <a:rPr kumimoji="1" lang="ja-JP" altLang="en-US" sz="1300">
              <a:solidFill>
                <a:sysClr val="windowText" lastClr="000000"/>
              </a:solidFill>
              <a:effectLst/>
              <a:latin typeface="ＭＳ ゴシック"/>
              <a:ea typeface="ＭＳ ゴシック"/>
              <a:cs typeface="+mn-cs"/>
            </a:rPr>
            <a:t>ふるさと振興基金：歴史、伝統、文化、産業等を活かした地域づくりの推進</a:t>
          </a:r>
        </a:p>
        <a:p>
          <a:r>
            <a:rPr kumimoji="1" lang="ja-JP" altLang="en-US" sz="1300">
              <a:solidFill>
                <a:sysClr val="windowText" lastClr="000000"/>
              </a:solidFill>
              <a:effectLst/>
              <a:latin typeface="ＭＳ ゴシック"/>
              <a:ea typeface="ＭＳ ゴシック"/>
              <a:cs typeface="+mn-cs"/>
            </a:rPr>
            <a:t>社会福祉振興基金：高齢社会に対応した在宅福祉の向上、健康対策、ボランティア活動その他の地域福祉の推進</a:t>
          </a:r>
        </a:p>
        <a:p>
          <a:r>
            <a:rPr kumimoji="1" lang="ja-JP" altLang="en-US" sz="1300">
              <a:solidFill>
                <a:sysClr val="windowText" lastClr="000000"/>
              </a:solidFill>
              <a:effectLst/>
              <a:latin typeface="ＭＳ ゴシック"/>
              <a:ea typeface="ＭＳ ゴシック"/>
              <a:cs typeface="+mn-cs"/>
            </a:rPr>
            <a:t>スポーツ推進基金：市民の生涯スポーツの推進</a:t>
          </a:r>
        </a:p>
        <a:p>
          <a:r>
            <a:rPr kumimoji="1" lang="ja-JP" altLang="en-US" sz="1300">
              <a:solidFill>
                <a:sysClr val="windowText" lastClr="000000"/>
              </a:solidFill>
              <a:effectLst/>
              <a:latin typeface="ＭＳ ゴシック"/>
              <a:ea typeface="ＭＳ ゴシック"/>
              <a:cs typeface="+mn-cs"/>
            </a:rPr>
            <a:t>森林環境整備基金：間伐や人材育成、担い手の確保、木材利用の促進や普及啓発等の森林整備及びその促進</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地域振興基金：債券の利金による積立額が取崩額を上回ったことにより増加した。</a:t>
          </a:r>
        </a:p>
        <a:p>
          <a:r>
            <a:rPr kumimoji="1" lang="ja-JP" altLang="en-US" sz="1300">
              <a:solidFill>
                <a:sysClr val="windowText" lastClr="000000"/>
              </a:solidFill>
              <a:effectLst/>
              <a:latin typeface="ＭＳ ゴシック"/>
              <a:ea typeface="ＭＳ ゴシック"/>
              <a:cs typeface="+mn-cs"/>
            </a:rPr>
            <a:t>ふるさと振興基金：ふるさと納税寄附金等による積立額が取崩額を上回ったことにより増加した。</a:t>
          </a:r>
        </a:p>
        <a:p>
          <a:r>
            <a:rPr kumimoji="1" lang="ja-JP" altLang="en-US" sz="1300">
              <a:solidFill>
                <a:sysClr val="windowText" lastClr="000000"/>
              </a:solidFill>
              <a:effectLst/>
              <a:latin typeface="ＭＳ ゴシック"/>
              <a:ea typeface="ＭＳ ゴシック"/>
              <a:cs typeface="+mn-cs"/>
            </a:rPr>
            <a:t>社会福祉振興基金：地域福祉計画策定費、子ども・子育て支援事業計画策定費、市立保育所備品購入費の財源とするため取り崩したことにより減少した。</a:t>
          </a:r>
        </a:p>
        <a:p>
          <a:r>
            <a:rPr kumimoji="1" lang="ja-JP" altLang="en-US" sz="1300">
              <a:solidFill>
                <a:sysClr val="windowText" lastClr="000000"/>
              </a:solidFill>
              <a:effectLst/>
              <a:latin typeface="ＭＳ ゴシック"/>
              <a:ea typeface="ＭＳ ゴシック"/>
              <a:cs typeface="+mn-cs"/>
            </a:rPr>
            <a:t>森林環境整備基金：森林環境譲与税の積立てにより増加した。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地域振興基金：市民の連帯強化及び地域振興の推進に資する事業の財源として取り崩す予定</a:t>
          </a:r>
        </a:p>
        <a:p>
          <a:r>
            <a:rPr kumimoji="1" lang="ja-JP" altLang="en-US" sz="1300">
              <a:solidFill>
                <a:sysClr val="windowText" lastClr="000000"/>
              </a:solidFill>
              <a:effectLst/>
              <a:latin typeface="ＭＳ ゴシック"/>
              <a:ea typeface="ＭＳ ゴシック"/>
              <a:cs typeface="+mn-cs"/>
            </a:rPr>
            <a:t>ふるさと振興基金：地域づくりの推進に資する事業の財源として取り崩す予定</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歳入総額は増加したものの、一般財源による経費が増加し、前年度よりも取崩額が大きく増加した。前年度剰余金による積立額が取崩額を大きく下回り、残高が減少した。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市税は大きな増加を見込むことができず、普通交付税についても国勢調査人口の減少による算定額の減少が見込まれている。また、歳出においても物価高騰等の影響が見込まれ、今後も財源不足の拡大が予想される。財源不足に対応するための取崩しの増加が見込まれるが、財政調整基金を大幅に減らさずに財政運営できるよう、歳入確保や歳出削減に取り組んでいく。</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国の補正予算において、臨時財政対策債を償還するための基金の積立に要する経費として、普通交付税が増額交付されたことに伴い、増額分を積み立てた結果増額となった。</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臨時財政対策債の元金償還の財源として取り崩す予定</a:t>
          </a:r>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4845" y="409575"/>
          <a:ext cx="1149921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03240" y="396875"/>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28640" y="422275"/>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354040" y="447040"/>
          <a:ext cx="34747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千葉県匝瑳市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765145" y="396875"/>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790545" y="422275"/>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15945" y="447040"/>
          <a:ext cx="232283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8190" y="1179195"/>
          <a:ext cx="873506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3760" y="1210945"/>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87245" y="1210945"/>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33,294
32,470
101.48
17,599,909
16,701,625
859,838
10,011,179
11,771,978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84855" y="1210945"/>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71060" y="122936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06210" y="122936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11.4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21600" y="122936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71060" y="2049145"/>
          <a:ext cx="18351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69710" y="2049145"/>
          <a:ext cx="311213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14865" y="1179195"/>
          <a:ext cx="129730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30130" y="12420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30130" y="150304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30130" y="1825625"/>
          <a:ext cx="115189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91065" y="132842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7171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91065" y="180086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7171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91065" y="217360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25990" y="127952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25990" y="153987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364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2945" y="2943225"/>
          <a:ext cx="8803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119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2945" y="3190875"/>
          <a:ext cx="57511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17915" cy="2457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2945" y="3439795"/>
          <a:ext cx="8717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3760"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2945" y="3688080"/>
          <a:ext cx="59537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38795"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2945" y="3936365"/>
          <a:ext cx="81387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2205" cy="40830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2945" y="4185285"/>
          <a:ext cx="8752205" cy="408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7716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2945" y="4432935"/>
          <a:ext cx="1771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294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873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19250" y="5258435"/>
          <a:ext cx="126873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19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80995" y="523430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54320" y="51536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54320" y="53397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4784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4784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7054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7054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294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8132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81320" y="564959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88635" y="5960745"/>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類似団体平均は上回っているものの、人口が減少していることや高齢化率（令和7年</a:t>
          </a:r>
          <a:r>
            <a:rPr kumimoji="1" lang="en-US" altLang="ja-JP" sz="1300">
              <a:solidFill>
                <a:sysClr val="windowText" lastClr="000000"/>
              </a:solidFill>
              <a:latin typeface="ＭＳ Ｐゴシック"/>
              <a:ea typeface="ＭＳ Ｐゴシック"/>
            </a:rPr>
            <a:t>4</a:t>
          </a:r>
          <a:r>
            <a:rPr kumimoji="1" lang="ja-JP" altLang="en-US" sz="1300">
              <a:solidFill>
                <a:sysClr val="windowText" lastClr="000000"/>
              </a:solidFill>
              <a:latin typeface="ＭＳ Ｐゴシック"/>
              <a:ea typeface="ＭＳ Ｐゴシック"/>
            </a:rPr>
            <a:t>月</a:t>
          </a:r>
          <a:r>
            <a:rPr kumimoji="1" lang="en-US" altLang="ja-JP" sz="1300">
              <a:solidFill>
                <a:sysClr val="windowText" lastClr="000000"/>
              </a:solidFill>
              <a:latin typeface="ＭＳ Ｐゴシック"/>
              <a:ea typeface="ＭＳ Ｐゴシック"/>
            </a:rPr>
            <a:t>1</a:t>
          </a:r>
          <a:r>
            <a:rPr kumimoji="1" lang="ja-JP" altLang="en-US" sz="1300">
              <a:solidFill>
                <a:sysClr val="windowText" lastClr="000000"/>
              </a:solidFill>
              <a:latin typeface="ＭＳ Ｐゴシック"/>
              <a:ea typeface="ＭＳ Ｐゴシック"/>
            </a:rPr>
            <a:t>日現在37.4％）が高いこと、また、市内に中核となる企業がないこと等から財政基盤が弱いため、県平均を大幅に下回る数値となっている。このため、市税等の確実な徴取・収納、未利用市有地の売却、使用料・手数料の見直し等によって自主財源の確保に努め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294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457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161925</xdr:rowOff>
    </xdr:from>
    <xdr:to>
      <xdr:col>27</xdr:col>
      <xdr:colOff>184150</xdr:colOff>
      <xdr:row>44</xdr:row>
      <xdr:rowOff>161925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2945" y="75380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22225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24765</xdr:rowOff>
    </xdr:from>
    <xdr:to>
      <xdr:col>27</xdr:col>
      <xdr:colOff>184150</xdr:colOff>
      <xdr:row>42</xdr:row>
      <xdr:rowOff>24765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2945" y="70656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53340</xdr:rowOff>
    </xdr:from>
    <xdr:ext cx="762000" cy="2457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265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55880</xdr:rowOff>
    </xdr:from>
    <xdr:to>
      <xdr:col>27</xdr:col>
      <xdr:colOff>184150</xdr:colOff>
      <xdr:row>39</xdr:row>
      <xdr:rowOff>55880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2945" y="65938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84455</xdr:rowOff>
    </xdr:from>
    <xdr:ext cx="762000" cy="2457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5477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86995</xdr:rowOff>
    </xdr:from>
    <xdr:to>
      <xdr:col>27</xdr:col>
      <xdr:colOff>184150</xdr:colOff>
      <xdr:row>36</xdr:row>
      <xdr:rowOff>86995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2945" y="61220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115570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294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457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5111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294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84455</xdr:rowOff>
    </xdr:from>
    <xdr:to>
      <xdr:col>23</xdr:col>
      <xdr:colOff>133350</xdr:colOff>
      <xdr:row>45</xdr:row>
      <xdr:rowOff>17145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00245" y="628713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157480</xdr:rowOff>
    </xdr:from>
    <xdr:ext cx="758190" cy="25336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69460" y="753364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17145</xdr:rowOff>
    </xdr:from>
    <xdr:to>
      <xdr:col>24</xdr:col>
      <xdr:colOff>12700</xdr:colOff>
      <xdr:row>45</xdr:row>
      <xdr:rowOff>17145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11345" y="75609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58190" cy="25336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69460" y="603631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84455</xdr:rowOff>
    </xdr:from>
    <xdr:to>
      <xdr:col>24</xdr:col>
      <xdr:colOff>12700</xdr:colOff>
      <xdr:row>37</xdr:row>
      <xdr:rowOff>84455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11345" y="62871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50800</xdr:rowOff>
    </xdr:from>
    <xdr:to>
      <xdr:col>23</xdr:col>
      <xdr:colOff>133350</xdr:colOff>
      <xdr:row>41</xdr:row>
      <xdr:rowOff>50800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40785" y="692404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162560</xdr:rowOff>
    </xdr:from>
    <xdr:ext cx="758190" cy="2457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69460" y="7035800"/>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22225</xdr:rowOff>
    </xdr:from>
    <xdr:to>
      <xdr:col>23</xdr:col>
      <xdr:colOff>184150</xdr:colOff>
      <xdr:row>42</xdr:row>
      <xdr:rowOff>121920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4944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27305</xdr:rowOff>
    </xdr:from>
    <xdr:to>
      <xdr:col>19</xdr:col>
      <xdr:colOff>133350</xdr:colOff>
      <xdr:row>41</xdr:row>
      <xdr:rowOff>50800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30525" y="6900545"/>
          <a:ext cx="8102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45720</xdr:rowOff>
    </xdr:from>
    <xdr:to>
      <xdr:col>19</xdr:col>
      <xdr:colOff>184150</xdr:colOff>
      <xdr:row>42</xdr:row>
      <xdr:rowOff>145415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689985" y="7086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130175</xdr:rowOff>
    </xdr:from>
    <xdr:ext cx="736600" cy="25209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399155" y="717105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3810</xdr:rowOff>
    </xdr:from>
    <xdr:to>
      <xdr:col>15</xdr:col>
      <xdr:colOff>82550</xdr:colOff>
      <xdr:row>41</xdr:row>
      <xdr:rowOff>27305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20265" y="6877050"/>
          <a:ext cx="8102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22225</xdr:rowOff>
    </xdr:from>
    <xdr:to>
      <xdr:col>15</xdr:col>
      <xdr:colOff>133350</xdr:colOff>
      <xdr:row>42</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7972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106680</xdr:rowOff>
    </xdr:from>
    <xdr:ext cx="754380" cy="2457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88895" y="714756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40</xdr:row>
      <xdr:rowOff>147955</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27785" y="6853555"/>
          <a:ext cx="7924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22225</xdr:rowOff>
    </xdr:from>
    <xdr:to>
      <xdr:col>11</xdr:col>
      <xdr:colOff>82550</xdr:colOff>
      <xdr:row>42</xdr:row>
      <xdr:rowOff>121920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87245" y="7063105"/>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106680</xdr:rowOff>
    </xdr:from>
    <xdr:ext cx="758190" cy="2457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78635" y="71475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142875</xdr:rowOff>
    </xdr:from>
    <xdr:to>
      <xdr:col>7</xdr:col>
      <xdr:colOff>31750</xdr:colOff>
      <xdr:row>42</xdr:row>
      <xdr:rowOff>74295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78890" y="701611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59690</xdr:rowOff>
    </xdr:from>
    <xdr:ext cx="758190"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68375" y="710057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58190" cy="2457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04030" y="800735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58190" cy="2457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44570" y="800735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190" cy="2457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34310" y="800735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457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2405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58190" cy="2457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3475" y="800735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1270</xdr:rowOff>
    </xdr:from>
    <xdr:to>
      <xdr:col>23</xdr:col>
      <xdr:colOff>184150</xdr:colOff>
      <xdr:row>41</xdr:row>
      <xdr:rowOff>100330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49445" y="6874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17145</xdr:rowOff>
    </xdr:from>
    <xdr:ext cx="758190" cy="25336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69460" y="67227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1270</xdr:rowOff>
    </xdr:from>
    <xdr:to>
      <xdr:col>19</xdr:col>
      <xdr:colOff>184150</xdr:colOff>
      <xdr:row>41</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689985" y="6874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110490</xdr:rowOff>
    </xdr:from>
    <xdr:ext cx="736600" cy="25336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399155" y="66484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145415</xdr:rowOff>
    </xdr:from>
    <xdr:to>
      <xdr:col>15</xdr:col>
      <xdr:colOff>133350</xdr:colOff>
      <xdr:row>41</xdr:row>
      <xdr:rowOff>76835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79725" y="6851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86995</xdr:rowOff>
    </xdr:from>
    <xdr:ext cx="754380" cy="2457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88895" y="662495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40</xdr:row>
      <xdr:rowOff>121920</xdr:rowOff>
    </xdr:from>
    <xdr:to>
      <xdr:col>11</xdr:col>
      <xdr:colOff>82550</xdr:colOff>
      <xdr:row>41</xdr:row>
      <xdr:rowOff>53340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87245" y="682752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62865</xdr:rowOff>
    </xdr:from>
    <xdr:ext cx="758190" cy="25336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78635" y="66008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97790</xdr:rowOff>
    </xdr:from>
    <xdr:to>
      <xdr:col>7</xdr:col>
      <xdr:colOff>31750</xdr:colOff>
      <xdr:row>41</xdr:row>
      <xdr:rowOff>29845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78890" y="6803390"/>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39370</xdr:rowOff>
    </xdr:from>
    <xdr:ext cx="758190" cy="25336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68375" y="657733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294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5100" cy="30226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36065" y="8983980"/>
          <a:ext cx="14351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3380" cy="34544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64180"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54320" y="88792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54320" y="90652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4784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4784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7054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7054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294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8132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81320" y="9375140"/>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588635" y="9685655"/>
          <a:ext cx="523240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普通交付税や地方特例交付金、地方消費税交付金等の増加により、経常一般財源は2億6,020万円増加した。一方で、一部事務組合への負担金や人件費、施設型給付費負担金等の扶助費等の増加により、経常経費充当一般財源が4億</a:t>
          </a:r>
          <a:r>
            <a:rPr kumimoji="1" lang="en-US" altLang="ja-JP" sz="1300">
              <a:solidFill>
                <a:sysClr val="windowText" lastClr="000000"/>
              </a:solidFill>
              <a:latin typeface="ＭＳ Ｐゴシック"/>
              <a:ea typeface="ＭＳ Ｐゴシック"/>
            </a:rPr>
            <a:t>6,140</a:t>
          </a:r>
          <a:r>
            <a:rPr kumimoji="1" lang="ja-JP" altLang="en-US" sz="1300">
              <a:solidFill>
                <a:sysClr val="windowText" lastClr="000000"/>
              </a:solidFill>
              <a:latin typeface="ＭＳ Ｐゴシック"/>
              <a:ea typeface="ＭＳ Ｐゴシック"/>
            </a:rPr>
            <a:t>万円増加した。経常経費充当一般財源の増加率が経常一般財源の増加率を上回ったことで、経常収支比率は前年度から2.0ポイント増加し、</a:t>
          </a:r>
          <a:r>
            <a:rPr kumimoji="1" lang="en-US" altLang="ja-JP" sz="1300">
              <a:solidFill>
                <a:sysClr val="windowText" lastClr="000000"/>
              </a:solidFill>
              <a:latin typeface="ＭＳ Ｐゴシック"/>
              <a:ea typeface="ＭＳ Ｐゴシック"/>
            </a:rPr>
            <a:t>99.1</a:t>
          </a:r>
          <a:r>
            <a:rPr kumimoji="1" lang="ja-JP" altLang="en-US" sz="1300">
              <a:solidFill>
                <a:sysClr val="windowText" lastClr="000000"/>
              </a:solidFill>
              <a:latin typeface="ＭＳ Ｐゴシック"/>
              <a:ea typeface="ＭＳ Ｐゴシック"/>
            </a:rPr>
            <a:t>％となった。全国平均、千葉県平均及び類似団体平均のいずれも上回っている。今後も歳入確保と経常的経費の削減に努める。</a:t>
          </a:r>
        </a:p>
      </xdr:txBody>
    </xdr:sp>
    <xdr:clientData/>
  </xdr:twoCellAnchor>
  <xdr:oneCellAnchor>
    <xdr:from>
      <xdr:col>3</xdr:col>
      <xdr:colOff>95250</xdr:colOff>
      <xdr:row>54</xdr:row>
      <xdr:rowOff>136525</xdr:rowOff>
    </xdr:from>
    <xdr:ext cx="294640" cy="2203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4845" y="9189085"/>
          <a:ext cx="2946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57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957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165735</xdr:rowOff>
    </xdr:from>
    <xdr:to>
      <xdr:col>27</xdr:col>
      <xdr:colOff>184150</xdr:colOff>
      <xdr:row>67</xdr:row>
      <xdr:rowOff>165735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2945" y="113976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26670</xdr:rowOff>
    </xdr:from>
    <xdr:ext cx="762000" cy="2533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163830</xdr:rowOff>
    </xdr:from>
    <xdr:to>
      <xdr:col>27</xdr:col>
      <xdr:colOff>184150</xdr:colOff>
      <xdr:row>65</xdr:row>
      <xdr:rowOff>163830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2945" y="11060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24765</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162560</xdr:rowOff>
    </xdr:from>
    <xdr:to>
      <xdr:col>27</xdr:col>
      <xdr:colOff>184150</xdr:colOff>
      <xdr:row>63</xdr:row>
      <xdr:rowOff>162560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2945" y="107238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22860</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161290</xdr:rowOff>
    </xdr:from>
    <xdr:to>
      <xdr:col>27</xdr:col>
      <xdr:colOff>184150</xdr:colOff>
      <xdr:row>61</xdr:row>
      <xdr:rowOff>161290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2945" y="10387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21590</xdr:rowOff>
    </xdr:from>
    <xdr:ext cx="762000" cy="25273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159385</xdr:rowOff>
    </xdr:from>
    <xdr:to>
      <xdr:col>27</xdr:col>
      <xdr:colOff>184150</xdr:colOff>
      <xdr:row>59</xdr:row>
      <xdr:rowOff>159385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2945" y="100501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19685</xdr:rowOff>
    </xdr:from>
    <xdr:ext cx="762000" cy="25336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156845</xdr:rowOff>
    </xdr:from>
    <xdr:to>
      <xdr:col>27</xdr:col>
      <xdr:colOff>184150</xdr:colOff>
      <xdr:row>57</xdr:row>
      <xdr:rowOff>156845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2945" y="9712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17780</xdr:rowOff>
    </xdr:from>
    <xdr:ext cx="762000" cy="25273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294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57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294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123825</xdr:rowOff>
    </xdr:from>
    <xdr:to>
      <xdr:col>23</xdr:col>
      <xdr:colOff>133350</xdr:colOff>
      <xdr:row>67</xdr:row>
      <xdr:rowOff>17145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00245" y="9679305"/>
          <a:ext cx="0" cy="1569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157480</xdr:rowOff>
    </xdr:from>
    <xdr:ext cx="758190" cy="25336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69460" y="1122172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17145</xdr:rowOff>
    </xdr:from>
    <xdr:to>
      <xdr:col>24</xdr:col>
      <xdr:colOff>12700</xdr:colOff>
      <xdr:row>67</xdr:row>
      <xdr:rowOff>17145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11345" y="112490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40005</xdr:rowOff>
    </xdr:from>
    <xdr:ext cx="758190" cy="25336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69460" y="94278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123825</xdr:rowOff>
    </xdr:from>
    <xdr:to>
      <xdr:col>24</xdr:col>
      <xdr:colOff>12700</xdr:colOff>
      <xdr:row>57</xdr:row>
      <xdr:rowOff>123825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11345" y="96793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62230</xdr:rowOff>
    </xdr:from>
    <xdr:to>
      <xdr:col>23</xdr:col>
      <xdr:colOff>133350</xdr:colOff>
      <xdr:row>61</xdr:row>
      <xdr:rowOff>130175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40785" y="10288270"/>
          <a:ext cx="75946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69215</xdr:rowOff>
    </xdr:from>
    <xdr:ext cx="758190" cy="2457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69460" y="9959975"/>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52705</xdr:rowOff>
    </xdr:from>
    <xdr:to>
      <xdr:col>23</xdr:col>
      <xdr:colOff>184150</xdr:colOff>
      <xdr:row>60</xdr:row>
      <xdr:rowOff>151765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49445" y="10111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116205</xdr:rowOff>
    </xdr:from>
    <xdr:to>
      <xdr:col>19</xdr:col>
      <xdr:colOff>133350</xdr:colOff>
      <xdr:row>61</xdr:row>
      <xdr:rowOff>62230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30525" y="10174605"/>
          <a:ext cx="81026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42545</xdr:rowOff>
    </xdr:from>
    <xdr:to>
      <xdr:col>19</xdr:col>
      <xdr:colOff>184150</xdr:colOff>
      <xdr:row>60</xdr:row>
      <xdr:rowOff>142240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89985" y="1010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151765</xdr:rowOff>
    </xdr:from>
    <xdr:ext cx="736600" cy="25336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99155" y="98748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88265</xdr:rowOff>
    </xdr:from>
    <xdr:to>
      <xdr:col>15</xdr:col>
      <xdr:colOff>82550</xdr:colOff>
      <xdr:row>60</xdr:row>
      <xdr:rowOff>116205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0265" y="9979025"/>
          <a:ext cx="81026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19050</xdr:rowOff>
    </xdr:from>
    <xdr:to>
      <xdr:col>15</xdr:col>
      <xdr:colOff>133350</xdr:colOff>
      <xdr:row>60</xdr:row>
      <xdr:rowOff>118110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79725" y="10077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128905</xdr:rowOff>
    </xdr:from>
    <xdr:ext cx="754380" cy="25336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88895" y="98520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59</xdr:row>
      <xdr:rowOff>88265</xdr:rowOff>
    </xdr:from>
    <xdr:to>
      <xdr:col>11</xdr:col>
      <xdr:colOff>31750</xdr:colOff>
      <xdr:row>60</xdr:row>
      <xdr:rowOff>142875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27785" y="9979025"/>
          <a:ext cx="79248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59</xdr:row>
      <xdr:rowOff>58420</xdr:rowOff>
    </xdr:from>
    <xdr:to>
      <xdr:col>11</xdr:col>
      <xdr:colOff>82550</xdr:colOff>
      <xdr:row>59</xdr:row>
      <xdr:rowOff>157480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87245" y="994918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142875</xdr:rowOff>
    </xdr:from>
    <xdr:ext cx="758190" cy="2457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78635" y="100336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25400</xdr:rowOff>
    </xdr:from>
    <xdr:to>
      <xdr:col>7</xdr:col>
      <xdr:colOff>31750</xdr:colOff>
      <xdr:row>60</xdr:row>
      <xdr:rowOff>125095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8890" y="10083800"/>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134620</xdr:rowOff>
    </xdr:from>
    <xdr:ext cx="758190"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8375" y="985774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58190" cy="2457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04030" y="117322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58190" cy="2457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44570" y="117322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190" cy="2457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34310" y="117322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457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2405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58190" cy="2457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3475" y="117322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61</xdr:row>
      <xdr:rowOff>80645</xdr:rowOff>
    </xdr:from>
    <xdr:to>
      <xdr:col>23</xdr:col>
      <xdr:colOff>184150</xdr:colOff>
      <xdr:row>62</xdr:row>
      <xdr:rowOff>12700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49445" y="10306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53340</xdr:rowOff>
    </xdr:from>
    <xdr:ext cx="758190" cy="2457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69460" y="1027938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13335</xdr:rowOff>
    </xdr:from>
    <xdr:to>
      <xdr:col>19</xdr:col>
      <xdr:colOff>184150</xdr:colOff>
      <xdr:row>61</xdr:row>
      <xdr:rowOff>112395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89985" y="10239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97155</xdr:rowOff>
    </xdr:from>
    <xdr:ext cx="736600" cy="25336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99155" y="103231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66675</xdr:rowOff>
    </xdr:from>
    <xdr:to>
      <xdr:col>15</xdr:col>
      <xdr:colOff>133350</xdr:colOff>
      <xdr:row>60</xdr:row>
      <xdr:rowOff>165735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79725" y="10125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151130</xdr:rowOff>
    </xdr:from>
    <xdr:ext cx="754380" cy="25336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88895" y="102095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59</xdr:row>
      <xdr:rowOff>38735</xdr:rowOff>
    </xdr:from>
    <xdr:to>
      <xdr:col>11</xdr:col>
      <xdr:colOff>82550</xdr:colOff>
      <xdr:row>59</xdr:row>
      <xdr:rowOff>137795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87245" y="992949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147955</xdr:rowOff>
    </xdr:from>
    <xdr:ext cx="758190" cy="2457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78635" y="97034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93345</xdr:rowOff>
    </xdr:from>
    <xdr:to>
      <xdr:col>7</xdr:col>
      <xdr:colOff>31750</xdr:colOff>
      <xdr:row>61</xdr:row>
      <xdr:rowOff>24765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8890" y="1015174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10160</xdr:rowOff>
    </xdr:from>
    <xdr:ext cx="758190" cy="2457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8375" y="1023620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294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5005" cy="30289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4855" y="12709525"/>
          <a:ext cx="321500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3380" cy="35115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7507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[152,592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54320" y="126041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54320" y="127908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4784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4784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7054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7054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294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8132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81320" y="1310068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88635" y="13411200"/>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類似団体平均と比較して人口1人当たり人件費・物件費等の決算が小さい要因として、ごみ処理業務や消防業務等を一部事務組合で行っていることや、定員適正化計画に基づき職員数の削減を進めてきたことによる人件費の抑制が挙げられる。一部事務組合に対する負担金のうち人件費・物件費等に充当される額を考慮した場合、決算額は大幅に増加することが考えられるため、今後も関係経費の抑制に努めていく。</a:t>
          </a:r>
        </a:p>
      </xdr:txBody>
    </xdr:sp>
    <xdr:clientData/>
  </xdr:twoCellAnchor>
  <xdr:oneCellAnchor>
    <xdr:from>
      <xdr:col>3</xdr:col>
      <xdr:colOff>95250</xdr:colOff>
      <xdr:row>77</xdr:row>
      <xdr:rowOff>5715</xdr:rowOff>
    </xdr:from>
    <xdr:ext cx="346075" cy="2203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4845" y="1291399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294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57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12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2945" y="149885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2945" y="14516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457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776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2945" y="140442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457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058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2945" y="1357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336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294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37465</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0294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23495</xdr:rowOff>
    </xdr:from>
    <xdr:to>
      <xdr:col>23</xdr:col>
      <xdr:colOff>133350</xdr:colOff>
      <xdr:row>88</xdr:row>
      <xdr:rowOff>67310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500245" y="13602335"/>
          <a:ext cx="0" cy="1217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39370</xdr:rowOff>
    </xdr:from>
    <xdr:ext cx="758190" cy="25336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4569460" y="147916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67310</xdr:rowOff>
    </xdr:from>
    <xdr:to>
      <xdr:col>24</xdr:col>
      <xdr:colOff>12700</xdr:colOff>
      <xdr:row>88</xdr:row>
      <xdr:rowOff>67310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411345" y="148196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107950</xdr:rowOff>
    </xdr:from>
    <xdr:ext cx="758190" cy="2457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4569460" y="1335151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23495</xdr:rowOff>
    </xdr:from>
    <xdr:to>
      <xdr:col>24</xdr:col>
      <xdr:colOff>12700</xdr:colOff>
      <xdr:row>81</xdr:row>
      <xdr:rowOff>23495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11345" y="136023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27305</xdr:rowOff>
    </xdr:from>
    <xdr:to>
      <xdr:col>23</xdr:col>
      <xdr:colOff>133350</xdr:colOff>
      <xdr:row>81</xdr:row>
      <xdr:rowOff>29845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740785" y="13606145"/>
          <a:ext cx="7594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15240</xdr:rowOff>
    </xdr:from>
    <xdr:ext cx="758190" cy="2457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4569460" y="13594080"/>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167005</xdr:rowOff>
    </xdr:from>
    <xdr:to>
      <xdr:col>23</xdr:col>
      <xdr:colOff>184150</xdr:colOff>
      <xdr:row>81</xdr:row>
      <xdr:rowOff>98425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449445" y="13578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26035</xdr:rowOff>
    </xdr:from>
    <xdr:to>
      <xdr:col>19</xdr:col>
      <xdr:colOff>133350</xdr:colOff>
      <xdr:row>81</xdr:row>
      <xdr:rowOff>27305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930525" y="13604875"/>
          <a:ext cx="8102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163195</xdr:rowOff>
    </xdr:from>
    <xdr:to>
      <xdr:col>19</xdr:col>
      <xdr:colOff>184150</xdr:colOff>
      <xdr:row>81</xdr:row>
      <xdr:rowOff>95250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689985" y="13574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80010</xdr:rowOff>
    </xdr:from>
    <xdr:ext cx="736600" cy="25336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399155" y="136588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24765</xdr:rowOff>
    </xdr:from>
    <xdr:to>
      <xdr:col>15</xdr:col>
      <xdr:colOff>82550</xdr:colOff>
      <xdr:row>81</xdr:row>
      <xdr:rowOff>26035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120265" y="13603605"/>
          <a:ext cx="8102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162560</xdr:rowOff>
    </xdr:from>
    <xdr:to>
      <xdr:col>15</xdr:col>
      <xdr:colOff>133350</xdr:colOff>
      <xdr:row>81</xdr:row>
      <xdr:rowOff>93980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879725" y="13573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78740</xdr:rowOff>
    </xdr:from>
    <xdr:ext cx="754380" cy="25336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588895" y="136575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24765</xdr:rowOff>
    </xdr:from>
    <xdr:to>
      <xdr:col>11</xdr:col>
      <xdr:colOff>31750</xdr:colOff>
      <xdr:row>81</xdr:row>
      <xdr:rowOff>24765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327785" y="13603605"/>
          <a:ext cx="792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80</xdr:row>
      <xdr:rowOff>161290</xdr:rowOff>
    </xdr:from>
    <xdr:to>
      <xdr:col>11</xdr:col>
      <xdr:colOff>82550</xdr:colOff>
      <xdr:row>81</xdr:row>
      <xdr:rowOff>92710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087245" y="1357249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77470</xdr:rowOff>
    </xdr:from>
    <xdr:ext cx="758190" cy="25273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778635" y="1365631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157480</xdr:rowOff>
    </xdr:from>
    <xdr:to>
      <xdr:col>7</xdr:col>
      <xdr:colOff>31750</xdr:colOff>
      <xdr:row>81</xdr:row>
      <xdr:rowOff>89535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278890" y="13568680"/>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74295</xdr:rowOff>
    </xdr:from>
    <xdr:ext cx="758190" cy="25209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968375" y="1365313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58190" cy="2457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304030" y="15457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58190" cy="2457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544570" y="15457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190" cy="2457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734310" y="15457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457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2405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58190" cy="2457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133475" y="15457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147955</xdr:rowOff>
    </xdr:from>
    <xdr:to>
      <xdr:col>23</xdr:col>
      <xdr:colOff>184150</xdr:colOff>
      <xdr:row>81</xdr:row>
      <xdr:rowOff>79375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449445" y="13559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71120</xdr:rowOff>
    </xdr:from>
    <xdr:ext cx="758190" cy="2457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4569460" y="1348232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152,592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145415</xdr:rowOff>
    </xdr:from>
    <xdr:to>
      <xdr:col>19</xdr:col>
      <xdr:colOff>184150</xdr:colOff>
      <xdr:row>81</xdr:row>
      <xdr:rowOff>76835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689985" y="13556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86995</xdr:rowOff>
    </xdr:from>
    <xdr:ext cx="736600" cy="2457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399155" y="1333055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142,972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144145</xdr:rowOff>
    </xdr:from>
    <xdr:to>
      <xdr:col>15</xdr:col>
      <xdr:colOff>133350</xdr:colOff>
      <xdr:row>81</xdr:row>
      <xdr:rowOff>75565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879725" y="13555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85725</xdr:rowOff>
    </xdr:from>
    <xdr:ext cx="754380" cy="2457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588895" y="1332928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136,616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142875</xdr:rowOff>
    </xdr:from>
    <xdr:to>
      <xdr:col>11</xdr:col>
      <xdr:colOff>82550</xdr:colOff>
      <xdr:row>81</xdr:row>
      <xdr:rowOff>74295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087245" y="1355407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84455</xdr:rowOff>
    </xdr:from>
    <xdr:ext cx="758190" cy="2457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778635" y="1332801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132,173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142875</xdr:rowOff>
    </xdr:from>
    <xdr:to>
      <xdr:col>7</xdr:col>
      <xdr:colOff>31750</xdr:colOff>
      <xdr:row>81</xdr:row>
      <xdr:rowOff>74295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278890" y="1355407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84455</xdr:rowOff>
    </xdr:from>
    <xdr:ext cx="758190" cy="2457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968375" y="1332801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131,306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162621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5920" cy="30289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371705" y="12709525"/>
          <a:ext cx="164592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3380" cy="35115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99476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297275" y="12604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297275" y="12790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79079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79079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1350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1350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162621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0459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04590" y="13100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6516985" y="13411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初任給基準が高いこと、職員の昇格・昇任に要する経験年数が異なること等により、全国市平均及び類似団体平均を上回る水準で推移している。第</a:t>
          </a:r>
          <a:r>
            <a:rPr kumimoji="1" lang="en-US" altLang="ja-JP" sz="1300">
              <a:solidFill>
                <a:sysClr val="windowText" lastClr="000000"/>
              </a:solidFill>
              <a:latin typeface="ＭＳ Ｐゴシック"/>
              <a:ea typeface="ＭＳ Ｐゴシック"/>
            </a:rPr>
            <a:t>5</a:t>
          </a:r>
          <a:r>
            <a:rPr kumimoji="1" lang="ja-JP" altLang="en-US" sz="1300">
              <a:solidFill>
                <a:sysClr val="windowText" lastClr="000000"/>
              </a:solidFill>
              <a:latin typeface="ＭＳ Ｐゴシック"/>
              <a:ea typeface="ＭＳ Ｐゴシック"/>
            </a:rPr>
            <a:t>次行政改革大綱に基づき、職員給与の適正化を継続する。</a:t>
          </a:r>
          <a:endParaRPr kumimoji="1" lang="ja-JP" altLang="en-US" sz="1300">
            <a:solidFill>
              <a:srgbClr val="FF0000"/>
            </a:solidFill>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62621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4380" cy="2457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0942955" y="153212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626215" y="15067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4380" cy="25336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942955" y="149275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26215" y="146735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54380" cy="25336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42955" y="1453451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26215" y="142805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4380" cy="25336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42955" y="141414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26215" y="138874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4380" cy="25336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42955" y="137483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26215" y="13493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54380" cy="25273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42955" y="1335468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2621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4380" cy="2457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42955" y="129616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162621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111760</xdr:rowOff>
    </xdr:from>
    <xdr:to>
      <xdr:col>81</xdr:col>
      <xdr:colOff>44450</xdr:colOff>
      <xdr:row>89</xdr:row>
      <xdr:rowOff>2540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5423515" y="13690600"/>
          <a:ext cx="0" cy="1231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142875</xdr:rowOff>
    </xdr:from>
    <xdr:ext cx="754380" cy="2457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5512415" y="1489519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2540</xdr:rowOff>
    </xdr:from>
    <xdr:to>
      <xdr:col>81</xdr:col>
      <xdr:colOff>133350</xdr:colOff>
      <xdr:row>89</xdr:row>
      <xdr:rowOff>2540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354300" y="14922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28575</xdr:rowOff>
    </xdr:from>
    <xdr:ext cx="754380" cy="2457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5512415" y="1343977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111760</xdr:rowOff>
    </xdr:from>
    <xdr:to>
      <xdr:col>81</xdr:col>
      <xdr:colOff>133350</xdr:colOff>
      <xdr:row>81</xdr:row>
      <xdr:rowOff>111760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354300" y="136906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2540</xdr:rowOff>
    </xdr:from>
    <xdr:to>
      <xdr:col>81</xdr:col>
      <xdr:colOff>44450</xdr:colOff>
      <xdr:row>89</xdr:row>
      <xdr:rowOff>160655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664055" y="14922500"/>
          <a:ext cx="75946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154305</xdr:rowOff>
    </xdr:from>
    <xdr:ext cx="754380" cy="25336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5512415" y="14236065"/>
          <a:ext cx="754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138430</xdr:rowOff>
    </xdr:from>
    <xdr:to>
      <xdr:col>81</xdr:col>
      <xdr:colOff>95250</xdr:colOff>
      <xdr:row>86</xdr:row>
      <xdr:rowOff>70485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377795" y="1438783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89</xdr:row>
      <xdr:rowOff>147320</xdr:rowOff>
    </xdr:from>
    <xdr:to>
      <xdr:col>77</xdr:col>
      <xdr:colOff>44450</xdr:colOff>
      <xdr:row>89</xdr:row>
      <xdr:rowOff>160655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3858875" y="15067280"/>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151130</xdr:rowOff>
    </xdr:from>
    <xdr:to>
      <xdr:col>77</xdr:col>
      <xdr:colOff>95250</xdr:colOff>
      <xdr:row>86</xdr:row>
      <xdr:rowOff>83185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618335" y="1440053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93345</xdr:rowOff>
    </xdr:from>
    <xdr:ext cx="736600" cy="25336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322425" y="141751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55245</xdr:rowOff>
    </xdr:from>
    <xdr:to>
      <xdr:col>72</xdr:col>
      <xdr:colOff>188595</xdr:colOff>
      <xdr:row>89</xdr:row>
      <xdr:rowOff>147320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063220" y="14975205"/>
          <a:ext cx="79565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165100</xdr:rowOff>
    </xdr:from>
    <xdr:to>
      <xdr:col>73</xdr:col>
      <xdr:colOff>44450</xdr:colOff>
      <xdr:row>86</xdr:row>
      <xdr:rowOff>96520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822680" y="1441450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106680</xdr:rowOff>
    </xdr:from>
    <xdr:ext cx="754380" cy="2457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512165" y="1418844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105410</xdr:rowOff>
    </xdr:from>
    <xdr:to>
      <xdr:col>68</xdr:col>
      <xdr:colOff>152400</xdr:colOff>
      <xdr:row>89</xdr:row>
      <xdr:rowOff>55245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252960" y="14857730"/>
          <a:ext cx="81026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10795</xdr:rowOff>
    </xdr:from>
    <xdr:to>
      <xdr:col>68</xdr:col>
      <xdr:colOff>188595</xdr:colOff>
      <xdr:row>86</xdr:row>
      <xdr:rowOff>109855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012420" y="144278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119380</xdr:rowOff>
    </xdr:from>
    <xdr:ext cx="758190" cy="25336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2719685" y="1420114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36830</xdr:rowOff>
    </xdr:from>
    <xdr:to>
      <xdr:col>64</xdr:col>
      <xdr:colOff>152400</xdr:colOff>
      <xdr:row>86</xdr:row>
      <xdr:rowOff>135890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2202160" y="14453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146050</xdr:rowOff>
    </xdr:from>
    <xdr:ext cx="762000" cy="2457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1911330" y="142278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58190" cy="2457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227300" y="15457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58190" cy="2457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467840" y="15457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58190" cy="2457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669010" y="15457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190" cy="2457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867005" y="15457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58190" cy="2457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056745" y="15457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88</xdr:row>
      <xdr:rowOff>120015</xdr:rowOff>
    </xdr:from>
    <xdr:to>
      <xdr:col>81</xdr:col>
      <xdr:colOff>95250</xdr:colOff>
      <xdr:row>89</xdr:row>
      <xdr:rowOff>52070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5377795" y="148723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18415</xdr:rowOff>
    </xdr:from>
    <xdr:ext cx="754380" cy="25209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5512415" y="14770735"/>
          <a:ext cx="754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89</xdr:row>
      <xdr:rowOff>110490</xdr:rowOff>
    </xdr:from>
    <xdr:to>
      <xdr:col>77</xdr:col>
      <xdr:colOff>95250</xdr:colOff>
      <xdr:row>90</xdr:row>
      <xdr:rowOff>41910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4618335" y="1503045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27305</xdr:rowOff>
    </xdr:from>
    <xdr:ext cx="736600" cy="25336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322425" y="151149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89</xdr:row>
      <xdr:rowOff>97155</xdr:rowOff>
    </xdr:from>
    <xdr:to>
      <xdr:col>73</xdr:col>
      <xdr:colOff>44450</xdr:colOff>
      <xdr:row>90</xdr:row>
      <xdr:rowOff>29210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3822680" y="15017115"/>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14605</xdr:rowOff>
    </xdr:from>
    <xdr:ext cx="754380" cy="2457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512165" y="151022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5715</xdr:rowOff>
    </xdr:from>
    <xdr:to>
      <xdr:col>68</xdr:col>
      <xdr:colOff>188595</xdr:colOff>
      <xdr:row>89</xdr:row>
      <xdr:rowOff>105410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012420" y="1492567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89</xdr:row>
      <xdr:rowOff>90170</xdr:rowOff>
    </xdr:from>
    <xdr:ext cx="758190" cy="2457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2719685" y="1501013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55245</xdr:rowOff>
    </xdr:from>
    <xdr:to>
      <xdr:col>64</xdr:col>
      <xdr:colOff>152400</xdr:colOff>
      <xdr:row>88</xdr:row>
      <xdr:rowOff>154305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2202160" y="14807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140335</xdr:rowOff>
    </xdr:from>
    <xdr:ext cx="762000" cy="2457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1911330" y="148926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162621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5520" cy="30226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106275" y="8983980"/>
          <a:ext cx="225552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3380" cy="34544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260195"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297275" y="88792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297275" y="90652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79079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79079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1350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1350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162621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0459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04590" y="9375140"/>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6516985" y="9685655"/>
          <a:ext cx="524192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定員適正化計画に基づいた職員数の定員管理により、全国平均及び類似団体平均を下回る水準で推移している。定員適正化計画に基づき、職員数の適正化を継続する。</a:t>
          </a:r>
        </a:p>
      </xdr:txBody>
    </xdr:sp>
    <xdr:clientData/>
  </xdr:twoCellAnchor>
  <xdr:oneCellAnchor>
    <xdr:from>
      <xdr:col>61</xdr:col>
      <xdr:colOff>6350</xdr:colOff>
      <xdr:row>54</xdr:row>
      <xdr:rowOff>136525</xdr:rowOff>
    </xdr:from>
    <xdr:ext cx="342265" cy="2203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1588115" y="918908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4380" cy="2457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0942955" y="115957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626215" y="113417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4380" cy="25336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942955" y="1120267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26215" y="109480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4380" cy="25336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42955" y="1080897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26215" y="105556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4380" cy="25336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42955" y="1041590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26215" y="101625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4380" cy="25336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42955" y="1002284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26215" y="97682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4380" cy="25273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42955" y="962914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2621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4380" cy="2457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42955" y="923671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162621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162560</xdr:rowOff>
    </xdr:from>
    <xdr:to>
      <xdr:col>81</xdr:col>
      <xdr:colOff>44450</xdr:colOff>
      <xdr:row>66</xdr:row>
      <xdr:rowOff>74930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423515" y="9885680"/>
          <a:ext cx="0" cy="1253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48260</xdr:rowOff>
    </xdr:from>
    <xdr:ext cx="754380" cy="2457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5512415" y="1111250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74930</xdr:rowOff>
    </xdr:from>
    <xdr:to>
      <xdr:col>81</xdr:col>
      <xdr:colOff>133350</xdr:colOff>
      <xdr:row>66</xdr:row>
      <xdr:rowOff>74930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354300" y="111391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79375</xdr:rowOff>
    </xdr:from>
    <xdr:ext cx="754380" cy="25336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5512415" y="96348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162560</xdr:rowOff>
    </xdr:from>
    <xdr:to>
      <xdr:col>81</xdr:col>
      <xdr:colOff>133350</xdr:colOff>
      <xdr:row>58</xdr:row>
      <xdr:rowOff>162560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354300" y="98856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86995</xdr:rowOff>
    </xdr:from>
    <xdr:to>
      <xdr:col>81</xdr:col>
      <xdr:colOff>44450</xdr:colOff>
      <xdr:row>59</xdr:row>
      <xdr:rowOff>115570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664055" y="9977755"/>
          <a:ext cx="7594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110490</xdr:rowOff>
    </xdr:from>
    <xdr:ext cx="754380" cy="25336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5512415" y="10168890"/>
          <a:ext cx="754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137795</xdr:rowOff>
    </xdr:from>
    <xdr:to>
      <xdr:col>81</xdr:col>
      <xdr:colOff>95250</xdr:colOff>
      <xdr:row>61</xdr:row>
      <xdr:rowOff>69850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377795" y="1019619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59</xdr:row>
      <xdr:rowOff>77470</xdr:rowOff>
    </xdr:from>
    <xdr:to>
      <xdr:col>77</xdr:col>
      <xdr:colOff>44450</xdr:colOff>
      <xdr:row>59</xdr:row>
      <xdr:rowOff>86995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858875" y="9968230"/>
          <a:ext cx="8051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121920</xdr:rowOff>
    </xdr:from>
    <xdr:to>
      <xdr:col>77</xdr:col>
      <xdr:colOff>95250</xdr:colOff>
      <xdr:row>61</xdr:row>
      <xdr:rowOff>53340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618335" y="1018032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38735</xdr:rowOff>
    </xdr:from>
    <xdr:ext cx="736600" cy="25336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322425" y="102647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77470</xdr:rowOff>
    </xdr:from>
    <xdr:to>
      <xdr:col>72</xdr:col>
      <xdr:colOff>188595</xdr:colOff>
      <xdr:row>59</xdr:row>
      <xdr:rowOff>83185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063220" y="9968230"/>
          <a:ext cx="79565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107950</xdr:rowOff>
    </xdr:from>
    <xdr:to>
      <xdr:col>73</xdr:col>
      <xdr:colOff>44450</xdr:colOff>
      <xdr:row>61</xdr:row>
      <xdr:rowOff>39370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822680" y="1016635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24765</xdr:rowOff>
    </xdr:from>
    <xdr:ext cx="754380" cy="25336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512165" y="1025080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73025</xdr:rowOff>
    </xdr:from>
    <xdr:to>
      <xdr:col>68</xdr:col>
      <xdr:colOff>152400</xdr:colOff>
      <xdr:row>59</xdr:row>
      <xdr:rowOff>83185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252960" y="9963785"/>
          <a:ext cx="8102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100965</xdr:rowOff>
    </xdr:from>
    <xdr:to>
      <xdr:col>68</xdr:col>
      <xdr:colOff>188595</xdr:colOff>
      <xdr:row>61</xdr:row>
      <xdr:rowOff>33020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012420" y="101593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17780</xdr:rowOff>
    </xdr:from>
    <xdr:ext cx="758190" cy="25273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719685" y="1024382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74295</xdr:rowOff>
    </xdr:from>
    <xdr:to>
      <xdr:col>64</xdr:col>
      <xdr:colOff>152400</xdr:colOff>
      <xdr:row>61</xdr:row>
      <xdr:rowOff>5715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202160" y="10132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159385</xdr:rowOff>
    </xdr:from>
    <xdr:ext cx="762000" cy="2457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1911330" y="102177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58190" cy="2457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227300" y="117322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58190" cy="2457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467840" y="117322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58190" cy="2457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669010" y="117322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190" cy="2457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867005" y="117322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58190" cy="2457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056745" y="117322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66040</xdr:rowOff>
    </xdr:from>
    <xdr:to>
      <xdr:col>81</xdr:col>
      <xdr:colOff>95250</xdr:colOff>
      <xdr:row>59</xdr:row>
      <xdr:rowOff>165100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377795" y="995680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156210</xdr:rowOff>
    </xdr:from>
    <xdr:ext cx="754380" cy="25336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5512415" y="98793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37465</xdr:rowOff>
    </xdr:from>
    <xdr:to>
      <xdr:col>77</xdr:col>
      <xdr:colOff>95250</xdr:colOff>
      <xdr:row>59</xdr:row>
      <xdr:rowOff>136525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618335" y="992822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146685</xdr:rowOff>
    </xdr:from>
    <xdr:ext cx="736600" cy="2457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322425" y="970216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28575</xdr:rowOff>
    </xdr:from>
    <xdr:to>
      <xdr:col>73</xdr:col>
      <xdr:colOff>44450</xdr:colOff>
      <xdr:row>59</xdr:row>
      <xdr:rowOff>127635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822680" y="991933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137160</xdr:rowOff>
    </xdr:from>
    <xdr:ext cx="754380" cy="25336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512165" y="969264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33655</xdr:rowOff>
    </xdr:from>
    <xdr:to>
      <xdr:col>68</xdr:col>
      <xdr:colOff>188595</xdr:colOff>
      <xdr:row>59</xdr:row>
      <xdr:rowOff>132715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012420" y="99244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57</xdr:row>
      <xdr:rowOff>142875</xdr:rowOff>
    </xdr:from>
    <xdr:ext cx="758190" cy="2457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719685" y="969835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22860</xdr:rowOff>
    </xdr:from>
    <xdr:to>
      <xdr:col>64</xdr:col>
      <xdr:colOff>152400</xdr:colOff>
      <xdr:row>59</xdr:row>
      <xdr:rowOff>122555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202160" y="9913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132080</xdr:rowOff>
    </xdr:from>
    <xdr:ext cx="762000" cy="25336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1911330" y="9687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62621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598295" cy="30226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395835" y="5258435"/>
          <a:ext cx="159829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3380" cy="35052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970635" y="5234305"/>
          <a:ext cx="164338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297275" y="51536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297275" y="53397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79079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79079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11350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1350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62621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40459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04590" y="564959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6516985" y="5960745"/>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地方債の償還の財源に充てた分の病院事業会計への繰入金や一部事務組合負担金等の増加及び基準財政需要額に算入された公債費の減少により、実質公債費比率の分子が増加し、単年度の実質公債費比率が増加したことで、3カ年平均で前年度と比べて</a:t>
          </a:r>
          <a:r>
            <a:rPr kumimoji="1" lang="en-US" altLang="ja-JP" sz="1300">
              <a:solidFill>
                <a:sysClr val="windowText" lastClr="000000"/>
              </a:solidFill>
              <a:latin typeface="ＭＳ Ｐゴシック"/>
              <a:ea typeface="ＭＳ Ｐゴシック"/>
            </a:rPr>
            <a:t>0.3</a:t>
          </a:r>
          <a:r>
            <a:rPr kumimoji="1" lang="ja-JP" altLang="en-US" sz="1300">
              <a:solidFill>
                <a:sysClr val="windowText" lastClr="000000"/>
              </a:solidFill>
              <a:latin typeface="ＭＳ Ｐゴシック"/>
              <a:ea typeface="ＭＳ Ｐゴシック"/>
            </a:rPr>
            <a:t>ポイント増加した。類似団体平均は下回っているものの、全国平均及び千葉県平均を上回っている。今後も地方債新規発行の抑制と、交付税算入率の高い地方債の適切な選択に努める。</a:t>
          </a:r>
        </a:p>
      </xdr:txBody>
    </xdr:sp>
    <xdr:clientData/>
  </xdr:twoCellAnchor>
  <xdr:oneCellAnchor>
    <xdr:from>
      <xdr:col>61</xdr:col>
      <xdr:colOff>6350</xdr:colOff>
      <xdr:row>32</xdr:row>
      <xdr:rowOff>99060</xdr:rowOff>
    </xdr:from>
    <xdr:ext cx="290830" cy="21971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588115" y="5463540"/>
          <a:ext cx="2908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2621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4380" cy="2457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42955" y="787082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26215" y="76168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4380" cy="25336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42955" y="74771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2621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4380" cy="25336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42955" y="70834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26215" y="6830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4380" cy="25336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42955" y="669036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26215" y="64369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4380" cy="25336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42955" y="62979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26215" y="60426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54380" cy="2457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42955" y="590423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2621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62621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63500</xdr:rowOff>
    </xdr:from>
    <xdr:to>
      <xdr:col>81</xdr:col>
      <xdr:colOff>44450</xdr:colOff>
      <xdr:row>44</xdr:row>
      <xdr:rowOff>5715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423515" y="5930900"/>
          <a:ext cx="0" cy="1450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146685</xdr:rowOff>
    </xdr:from>
    <xdr:ext cx="754380" cy="2457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512415" y="73552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5715</xdr:rowOff>
    </xdr:from>
    <xdr:to>
      <xdr:col>81</xdr:col>
      <xdr:colOff>133350</xdr:colOff>
      <xdr:row>44</xdr:row>
      <xdr:rowOff>5715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354300" y="73818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148590</xdr:rowOff>
    </xdr:from>
    <xdr:ext cx="754380" cy="2457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512415" y="568071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63500</xdr:rowOff>
    </xdr:from>
    <xdr:to>
      <xdr:col>81</xdr:col>
      <xdr:colOff>133350</xdr:colOff>
      <xdr:row>35</xdr:row>
      <xdr:rowOff>63500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354300" y="59309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151765</xdr:rowOff>
    </xdr:from>
    <xdr:to>
      <xdr:col>81</xdr:col>
      <xdr:colOff>44450</xdr:colOff>
      <xdr:row>36</xdr:row>
      <xdr:rowOff>157480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664055" y="6186805"/>
          <a:ext cx="7594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106680</xdr:rowOff>
    </xdr:from>
    <xdr:ext cx="754380" cy="2457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512415" y="6141720"/>
          <a:ext cx="75438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36</xdr:row>
      <xdr:rowOff>133350</xdr:rowOff>
    </xdr:from>
    <xdr:to>
      <xdr:col>81</xdr:col>
      <xdr:colOff>95250</xdr:colOff>
      <xdr:row>37</xdr:row>
      <xdr:rowOff>64770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377795" y="616839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36</xdr:row>
      <xdr:rowOff>142240</xdr:rowOff>
    </xdr:from>
    <xdr:to>
      <xdr:col>77</xdr:col>
      <xdr:colOff>44450</xdr:colOff>
      <xdr:row>36</xdr:row>
      <xdr:rowOff>151765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858875" y="6177280"/>
          <a:ext cx="8051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36</xdr:row>
      <xdr:rowOff>135255</xdr:rowOff>
    </xdr:from>
    <xdr:to>
      <xdr:col>77</xdr:col>
      <xdr:colOff>95250</xdr:colOff>
      <xdr:row>37</xdr:row>
      <xdr:rowOff>67310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618335" y="617029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52070</xdr:rowOff>
    </xdr:from>
    <xdr:ext cx="736600" cy="2457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322425" y="625475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133985</xdr:rowOff>
    </xdr:from>
    <xdr:to>
      <xdr:col>72</xdr:col>
      <xdr:colOff>188595</xdr:colOff>
      <xdr:row>36</xdr:row>
      <xdr:rowOff>142240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063220" y="6169025"/>
          <a:ext cx="79565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133350</xdr:rowOff>
    </xdr:from>
    <xdr:to>
      <xdr:col>73</xdr:col>
      <xdr:colOff>44450</xdr:colOff>
      <xdr:row>37</xdr:row>
      <xdr:rowOff>64770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822680" y="616839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50800</xdr:rowOff>
    </xdr:from>
    <xdr:ext cx="754380" cy="2457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512165" y="62534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122555</xdr:rowOff>
    </xdr:from>
    <xdr:to>
      <xdr:col>68</xdr:col>
      <xdr:colOff>152400</xdr:colOff>
      <xdr:row>36</xdr:row>
      <xdr:rowOff>133985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252960" y="6157595"/>
          <a:ext cx="8102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133350</xdr:rowOff>
    </xdr:from>
    <xdr:to>
      <xdr:col>68</xdr:col>
      <xdr:colOff>188595</xdr:colOff>
      <xdr:row>37</xdr:row>
      <xdr:rowOff>64770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012420" y="616839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50800</xdr:rowOff>
    </xdr:from>
    <xdr:ext cx="758190" cy="2457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719685" y="625348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140335</xdr:rowOff>
    </xdr:from>
    <xdr:to>
      <xdr:col>64</xdr:col>
      <xdr:colOff>152400</xdr:colOff>
      <xdr:row>37</xdr:row>
      <xdr:rowOff>71755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202160" y="6175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56515</xdr:rowOff>
    </xdr:from>
    <xdr:ext cx="762000" cy="25336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911330" y="6259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58190" cy="2457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227300" y="800735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58190" cy="2457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467840" y="800735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58190" cy="2457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669010" y="800735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190" cy="2457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867005" y="800735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58190" cy="2457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56745" y="800735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36</xdr:row>
      <xdr:rowOff>107950</xdr:rowOff>
    </xdr:from>
    <xdr:to>
      <xdr:col>81</xdr:col>
      <xdr:colOff>95250</xdr:colOff>
      <xdr:row>37</xdr:row>
      <xdr:rowOff>39370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377795" y="614299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124460</xdr:rowOff>
    </xdr:from>
    <xdr:ext cx="754380" cy="2457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512415" y="599186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36</xdr:row>
      <xdr:rowOff>102870</xdr:rowOff>
    </xdr:from>
    <xdr:to>
      <xdr:col>77</xdr:col>
      <xdr:colOff>95250</xdr:colOff>
      <xdr:row>37</xdr:row>
      <xdr:rowOff>34290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618335" y="613791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43815</xdr:rowOff>
    </xdr:from>
    <xdr:ext cx="736600" cy="25273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22425" y="59112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92710</xdr:rowOff>
    </xdr:from>
    <xdr:to>
      <xdr:col>73</xdr:col>
      <xdr:colOff>44450</xdr:colOff>
      <xdr:row>37</xdr:row>
      <xdr:rowOff>24130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822680" y="6127750"/>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34290</xdr:rowOff>
    </xdr:from>
    <xdr:ext cx="754380" cy="2457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12165" y="590169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84455</xdr:rowOff>
    </xdr:from>
    <xdr:to>
      <xdr:col>68</xdr:col>
      <xdr:colOff>188595</xdr:colOff>
      <xdr:row>37</xdr:row>
      <xdr:rowOff>16510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012420" y="611949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35</xdr:row>
      <xdr:rowOff>26035</xdr:rowOff>
    </xdr:from>
    <xdr:ext cx="758190" cy="25336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19685" y="589343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73025</xdr:rowOff>
    </xdr:from>
    <xdr:to>
      <xdr:col>64</xdr:col>
      <xdr:colOff>152400</xdr:colOff>
      <xdr:row>37</xdr:row>
      <xdr:rowOff>4445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202160" y="6108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14605</xdr:rowOff>
    </xdr:from>
    <xdr:ext cx="762000" cy="2457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11330" y="58820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626215" y="1179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1290" cy="30289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479020" y="1533525"/>
          <a:ext cx="143129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3380" cy="35115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887450" y="1508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297275" y="1428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297275" y="1614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790795"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790795"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13500"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13500"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26215" y="1924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04590" y="1924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04590" y="1924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516985" y="2235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償還が進んだことや負担金の支払完了により、地方債現在高や債務負担行為に基づく支出予定額が減少し、将来負担額は減少したが、財政調整基金等の取崩しによる充当可能基金の減少及び基準財政需要額算入見込額の減少により、充当可能財源等が減少し、将来負担比率は前年度と比べて5.7ポイント増加した。千葉県平均は下回っているものの、全国平均及び類似団体平均を上回っている。今後も市債の新規発行は真に必要な場合に限定するとともに、基金の取崩しを抑制し、財政健全化に努める。</a:t>
          </a:r>
          <a:endParaRPr kumimoji="1" lang="ja-JP" altLang="en-US" sz="1300">
            <a:solidFill>
              <a:srgbClr val="FF0000"/>
            </a:solidFill>
            <a:latin typeface="ＭＳ Ｐゴシック"/>
            <a:ea typeface="ＭＳ Ｐゴシック"/>
          </a:endParaRPr>
        </a:p>
      </xdr:txBody>
    </xdr:sp>
    <xdr:clientData/>
  </xdr:twoCellAnchor>
  <xdr:oneCellAnchor>
    <xdr:from>
      <xdr:col>61</xdr:col>
      <xdr:colOff>6350</xdr:colOff>
      <xdr:row>10</xdr:row>
      <xdr:rowOff>61595</xdr:rowOff>
    </xdr:from>
    <xdr:ext cx="290830" cy="2203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588115" y="1737995"/>
          <a:ext cx="2908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26215" y="4284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4380" cy="2457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42955" y="41452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26215" y="3891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54380" cy="25336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42955" y="37515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26215" y="34975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54380" cy="25336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42955" y="335851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26215" y="31045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54380" cy="25336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42955" y="29654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26215" y="27114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54380"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42955" y="25723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26215" y="2317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54380" cy="25273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42955" y="217868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26215" y="1924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1626215" y="1924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23</xdr:row>
      <xdr:rowOff>86360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423515" y="2317750"/>
          <a:ext cx="0" cy="1624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59055</xdr:rowOff>
    </xdr:from>
    <xdr:ext cx="754380" cy="25336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5512415" y="391477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86360</xdr:rowOff>
    </xdr:from>
    <xdr:to>
      <xdr:col>81</xdr:col>
      <xdr:colOff>133350</xdr:colOff>
      <xdr:row>23</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354300" y="39420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55245</xdr:rowOff>
    </xdr:from>
    <xdr:ext cx="754380" cy="252730"/>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5512415" y="206692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354300" y="23177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45720</xdr:rowOff>
    </xdr:from>
    <xdr:to>
      <xdr:col>81</xdr:col>
      <xdr:colOff>44450</xdr:colOff>
      <xdr:row>14</xdr:row>
      <xdr:rowOff>120015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664055" y="2392680"/>
          <a:ext cx="75946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74930</xdr:rowOff>
    </xdr:from>
    <xdr:ext cx="754380" cy="25336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5512415" y="2254250"/>
          <a:ext cx="754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59055</xdr:rowOff>
    </xdr:from>
    <xdr:to>
      <xdr:col>81</xdr:col>
      <xdr:colOff>95250</xdr:colOff>
      <xdr:row>14</xdr:row>
      <xdr:rowOff>158750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377795" y="240601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14</xdr:row>
      <xdr:rowOff>45720</xdr:rowOff>
    </xdr:from>
    <xdr:to>
      <xdr:col>77</xdr:col>
      <xdr:colOff>44450</xdr:colOff>
      <xdr:row>14</xdr:row>
      <xdr:rowOff>97790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858875" y="2392680"/>
          <a:ext cx="8051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55245</xdr:rowOff>
    </xdr:from>
    <xdr:to>
      <xdr:col>77</xdr:col>
      <xdr:colOff>95250</xdr:colOff>
      <xdr:row>14</xdr:row>
      <xdr:rowOff>154305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618335" y="240220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140335</xdr:rowOff>
    </xdr:from>
    <xdr:ext cx="736600" cy="2457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322425" y="248729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97790</xdr:rowOff>
    </xdr:from>
    <xdr:to>
      <xdr:col>72</xdr:col>
      <xdr:colOff>188595</xdr:colOff>
      <xdr:row>15</xdr:row>
      <xdr:rowOff>6350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063220" y="2444750"/>
          <a:ext cx="79565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127635</xdr:rowOff>
    </xdr:from>
    <xdr:to>
      <xdr:col>73</xdr:col>
      <xdr:colOff>44450</xdr:colOff>
      <xdr:row>15</xdr:row>
      <xdr:rowOff>59055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822680" y="247459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43815</xdr:rowOff>
    </xdr:from>
    <xdr:ext cx="754380" cy="25273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512165" y="255841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6350</xdr:rowOff>
    </xdr:from>
    <xdr:to>
      <xdr:col>68</xdr:col>
      <xdr:colOff>152400</xdr:colOff>
      <xdr:row>15</xdr:row>
      <xdr:rowOff>123190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2252960" y="2520950"/>
          <a:ext cx="81026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84455</xdr:rowOff>
    </xdr:from>
    <xdr:to>
      <xdr:col>68</xdr:col>
      <xdr:colOff>188595</xdr:colOff>
      <xdr:row>16</xdr:row>
      <xdr:rowOff>15875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012420" y="259905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635</xdr:rowOff>
    </xdr:from>
    <xdr:ext cx="758190" cy="25336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719685" y="268287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129540</xdr:rowOff>
    </xdr:from>
    <xdr:to>
      <xdr:col>64</xdr:col>
      <xdr:colOff>152400</xdr:colOff>
      <xdr:row>17</xdr:row>
      <xdr:rowOff>61595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2202160" y="2811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46990</xdr:rowOff>
    </xdr:from>
    <xdr:ext cx="762000" cy="2457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1911330" y="2896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58190" cy="2457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227300" y="4281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58190" cy="2457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467840" y="4281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58190" cy="2457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669010" y="4281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190" cy="2457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867005" y="4281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58190" cy="2457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056745" y="42818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14</xdr:row>
      <xdr:rowOff>71120</xdr:rowOff>
    </xdr:from>
    <xdr:to>
      <xdr:col>81</xdr:col>
      <xdr:colOff>95250</xdr:colOff>
      <xdr:row>15</xdr:row>
      <xdr:rowOff>2540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377795" y="241808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43180</xdr:rowOff>
    </xdr:from>
    <xdr:ext cx="754380" cy="25336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5512415" y="239014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13</xdr:row>
      <xdr:rowOff>163830</xdr:rowOff>
    </xdr:from>
    <xdr:to>
      <xdr:col>77</xdr:col>
      <xdr:colOff>95250</xdr:colOff>
      <xdr:row>14</xdr:row>
      <xdr:rowOff>95250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618335" y="234315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106045</xdr:rowOff>
    </xdr:from>
    <xdr:ext cx="736600" cy="2457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322425" y="211772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48895</xdr:rowOff>
    </xdr:from>
    <xdr:to>
      <xdr:col>73</xdr:col>
      <xdr:colOff>44450</xdr:colOff>
      <xdr:row>14</xdr:row>
      <xdr:rowOff>147955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822680" y="239585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157480</xdr:rowOff>
    </xdr:from>
    <xdr:ext cx="754380" cy="25336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512165" y="216916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125095</xdr:rowOff>
    </xdr:from>
    <xdr:to>
      <xdr:col>68</xdr:col>
      <xdr:colOff>188595</xdr:colOff>
      <xdr:row>15</xdr:row>
      <xdr:rowOff>56515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012420" y="24720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66675</xdr:rowOff>
    </xdr:from>
    <xdr:ext cx="758190" cy="24511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2719685" y="2245995"/>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73025</xdr:rowOff>
    </xdr:from>
    <xdr:to>
      <xdr:col>64</xdr:col>
      <xdr:colOff>152400</xdr:colOff>
      <xdr:row>16</xdr:row>
      <xdr:rowOff>5080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2202160" y="25876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15240</xdr:rowOff>
    </xdr:from>
    <xdr:ext cx="762000" cy="2457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1911330" y="23622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57986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24400" y="190500"/>
          <a:ext cx="35750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449800" y="215900"/>
          <a:ext cx="35306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475200" y="241300"/>
          <a:ext cx="348043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千葉県匝瑳市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879320" y="190500"/>
          <a:ext cx="24295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04720" y="215900"/>
          <a:ext cx="2385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30120" y="241300"/>
          <a:ext cx="23279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058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8660" y="1524000"/>
          <a:ext cx="87807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17880" y="15557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26920" y="1555750"/>
          <a:ext cx="1163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33,294
32,470
101.48
17,599,909
16,701,625
859,838
10,011,179
11,771,978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53740" y="1555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35500" y="15494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89700" y="1549400"/>
          <a:ext cx="1162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11.4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698740" y="15494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35500" y="2413000"/>
          <a:ext cx="18542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53200" y="2413000"/>
          <a:ext cx="310896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41840" y="1524000"/>
          <a:ext cx="12928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866630" y="1587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866630" y="18542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866630" y="21844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25660" y="16764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60585" y="16256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60585" y="18923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0503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25660" y="2159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0503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25660" y="2540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73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516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850" cy="25146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516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88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516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16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516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8660" y="4699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18075" y="4762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18075" y="4953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6430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6430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3496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3496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8660" y="5270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17160" y="5270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80660" y="5270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0098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給与改定等による一般職人件費の増加や勤勉手当の支給開始等による会計年度任用職員人件費の増加により、人件費に係る経常収支比率は前年度に比べて0</a:t>
          </a:r>
          <a:r>
            <a:rPr kumimoji="1" lang="en-US" altLang="ja-JP" sz="1300">
              <a:solidFill>
                <a:sysClr val="windowText" lastClr="000000"/>
              </a:solidFill>
              <a:latin typeface="ＭＳ Ｐゴシック"/>
              <a:ea typeface="ＭＳ Ｐゴシック"/>
            </a:rPr>
            <a:t>.8</a:t>
          </a:r>
          <a:r>
            <a:rPr kumimoji="1" lang="ja-JP" altLang="en-US" sz="1300">
              <a:solidFill>
                <a:sysClr val="windowText" lastClr="000000"/>
              </a:solidFill>
              <a:latin typeface="ＭＳ Ｐゴシック"/>
              <a:ea typeface="ＭＳ Ｐゴシック"/>
            </a:rPr>
            <a:t>ポイント増加した。千葉県平均をわずかに下回っているが、全国平均及び類似団体平均を上回っている。今後も定員・給与の適正化に努める。</a:t>
          </a:r>
          <a:endParaRPr kumimoji="1" lang="ja-JP" altLang="en-US" sz="1300">
            <a:solidFill>
              <a:srgbClr val="FF0000"/>
            </a:solidFill>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056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8660" y="7556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146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220" y="74142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8660" y="70993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190" cy="25146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220" y="69570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8660" y="66421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190" cy="25146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220" y="64998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8660" y="61849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190" cy="25146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220" y="60426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8660" y="57277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190" cy="25146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220" y="55854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8660" y="527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146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220" y="51282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8660" y="5270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9928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8818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28160" y="71405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8818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28160" y="59880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37</xdr:row>
      <xdr:rowOff>170180</xdr:rowOff>
    </xdr:from>
    <xdr:to>
      <xdr:col>24</xdr:col>
      <xdr:colOff>25400</xdr:colOff>
      <xdr:row>38</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42360" y="6513830"/>
          <a:ext cx="7569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90170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88180" y="6262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66260" y="64173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97790</xdr:rowOff>
    </xdr:from>
    <xdr:to>
      <xdr:col>19</xdr:col>
      <xdr:colOff>179705</xdr:colOff>
      <xdr:row>37</xdr:row>
      <xdr:rowOff>170180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32100" y="6441440"/>
          <a:ext cx="81026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99180" y="63715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139700</xdr:rowOff>
    </xdr:from>
    <xdr:ext cx="73279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86760" y="61404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29210</xdr:rowOff>
    </xdr:from>
    <xdr:to>
      <xdr:col>15</xdr:col>
      <xdr:colOff>98425</xdr:colOff>
      <xdr:row>37</xdr:row>
      <xdr:rowOff>97790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14220" y="6372860"/>
          <a:ext cx="8178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813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130810</xdr:rowOff>
    </xdr:from>
    <xdr:ext cx="75819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86660" y="6131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29210</xdr:rowOff>
    </xdr:from>
    <xdr:to>
      <xdr:col>11</xdr:col>
      <xdr:colOff>9525</xdr:colOff>
      <xdr:row>37</xdr:row>
      <xdr:rowOff>97790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14120" y="6372860"/>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1200" y="633539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78105</xdr:rowOff>
    </xdr:from>
    <xdr:ext cx="758190" cy="25146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68780" y="64217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332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137160</xdr:rowOff>
    </xdr:from>
    <xdr:ext cx="75438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68680" y="64808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438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0116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438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5186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339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1991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438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60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66260" y="64998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128270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8818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119380</xdr:rowOff>
    </xdr:from>
    <xdr:to>
      <xdr:col>20</xdr:col>
      <xdr:colOff>38100</xdr:colOff>
      <xdr:row>38</xdr:row>
      <xdr:rowOff>49530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99180" y="64630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34290</xdr:rowOff>
    </xdr:from>
    <xdr:ext cx="73279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86760" y="654939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46355</xdr:rowOff>
    </xdr:from>
    <xdr:to>
      <xdr:col>15</xdr:col>
      <xdr:colOff>149225</xdr:colOff>
      <xdr:row>37</xdr:row>
      <xdr:rowOff>147955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813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132715</xdr:rowOff>
    </xdr:from>
    <xdr:ext cx="758190" cy="25146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86660" y="647636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149225</xdr:rowOff>
    </xdr:from>
    <xdr:to>
      <xdr:col>11</xdr:col>
      <xdr:colOff>60325</xdr:colOff>
      <xdr:row>37</xdr:row>
      <xdr:rowOff>79375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1200" y="63214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89535</xdr:rowOff>
    </xdr:from>
    <xdr:ext cx="758190" cy="25146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68780" y="609028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46355</xdr:rowOff>
    </xdr:from>
    <xdr:to>
      <xdr:col>6</xdr:col>
      <xdr:colOff>171450</xdr:colOff>
      <xdr:row>37</xdr:row>
      <xdr:rowOff>147955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332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158115</xdr:rowOff>
    </xdr:from>
    <xdr:ext cx="754380" cy="25146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68680" y="61588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43640" y="1270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570200" y="1333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570200" y="1524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17060" y="1333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17060" y="1524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586450" y="1333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586450" y="1524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43640" y="1841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852775" y="1841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15640" y="1841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953740" y="2159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電算機器等に係る賃借料やシステム利用料、デマンド型交通オペレーター業務等委託料等の減少により、物件費に係る経常収支比率は</a:t>
          </a:r>
          <a:r>
            <a:rPr kumimoji="1" lang="en-US" altLang="ja-JP" sz="1300">
              <a:solidFill>
                <a:sysClr val="windowText" lastClr="000000"/>
              </a:solidFill>
              <a:latin typeface="ＭＳ Ｐゴシック"/>
              <a:ea typeface="ＭＳ Ｐゴシック"/>
            </a:rPr>
            <a:t>0.7</a:t>
          </a:r>
          <a:r>
            <a:rPr kumimoji="1" lang="ja-JP" altLang="en-US" sz="1300">
              <a:solidFill>
                <a:sysClr val="windowText" lastClr="000000"/>
              </a:solidFill>
              <a:latin typeface="ＭＳ Ｐゴシック"/>
              <a:ea typeface="ＭＳ Ｐゴシック"/>
            </a:rPr>
            <a:t>ポイント減少した。全国平均、千葉県平均及び類似団体平均のいずれも下回っている。</a:t>
          </a:r>
        </a:p>
      </xdr:txBody>
    </xdr:sp>
    <xdr:clientData/>
  </xdr:twoCellAnchor>
  <xdr:oneCellAnchor>
    <xdr:from>
      <xdr:col>62</xdr:col>
      <xdr:colOff>6350</xdr:colOff>
      <xdr:row>9</xdr:row>
      <xdr:rowOff>107950</xdr:rowOff>
    </xdr:from>
    <xdr:ext cx="29464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0554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43640" y="41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0380" cy="25146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88898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43640" y="374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038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88898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43640" y="336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038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88898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43640" y="29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0380" cy="25146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88898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43640" y="260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038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88898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43640" y="222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038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88898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43640" y="1841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0380" cy="25146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88898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343640" y="1841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05204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129540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123795"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179705</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963140" y="3586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76200</xdr:rowOff>
    </xdr:from>
    <xdr:ext cx="762000" cy="25146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123795" y="2133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179705</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963140" y="2390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284960" y="2763520"/>
          <a:ext cx="7670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86360</xdr:rowOff>
    </xdr:from>
    <xdr:ext cx="762000" cy="25146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123795" y="2829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00124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50800</xdr:rowOff>
    </xdr:from>
    <xdr:to>
      <xdr:col>78</xdr:col>
      <xdr:colOff>69850</xdr:colOff>
      <xdr:row>16</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483590" y="2794000"/>
          <a:ext cx="80137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23416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170180</xdr:rowOff>
    </xdr:from>
    <xdr:ext cx="72898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939520" y="29133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107950</xdr:rowOff>
    </xdr:from>
    <xdr:to>
      <xdr:col>73</xdr:col>
      <xdr:colOff>179705</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666980" y="2679700"/>
          <a:ext cx="81661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434060" y="28041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147320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12164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107950</xdr:rowOff>
    </xdr:from>
    <xdr:to>
      <xdr:col>69</xdr:col>
      <xdr:colOff>92075</xdr:colOff>
      <xdr:row>15</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849100" y="2679700"/>
          <a:ext cx="8178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61618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63500</xdr:rowOff>
    </xdr:from>
    <xdr:ext cx="762000" cy="25146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321540" y="280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816080" y="27660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109220</xdr:rowOff>
    </xdr:from>
    <xdr:ext cx="762000" cy="25146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503660" y="2852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19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85392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08684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2867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468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661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00124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157480</xdr:rowOff>
    </xdr:from>
    <xdr:ext cx="762000" cy="25146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123795" y="25577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23416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134620</xdr:rowOff>
    </xdr:from>
    <xdr:ext cx="728980" cy="25146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939520" y="253492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434060" y="27432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111760</xdr:rowOff>
    </xdr:from>
    <xdr:ext cx="762000" cy="25146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121640" y="2512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61618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168910</xdr:rowOff>
    </xdr:from>
    <xdr:ext cx="762000" cy="25146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321540" y="2397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816080" y="26746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43180</xdr:rowOff>
    </xdr:from>
    <xdr:ext cx="762000" cy="25146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503660" y="2443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 y="8128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18075" y="8191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18075" y="8382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6430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46430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3496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93496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 y="8699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17160" y="8699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80660" y="8699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0098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施設型給付費負担金や障害者自立支援給付費等の増加により、扶助費に係る経常収支比率は前年度に比べて</a:t>
          </a:r>
          <a:r>
            <a:rPr kumimoji="1" lang="en-US" altLang="ja-JP" sz="1300">
              <a:solidFill>
                <a:sysClr val="windowText" lastClr="000000"/>
              </a:solidFill>
              <a:latin typeface="ＭＳ Ｐゴシック"/>
              <a:ea typeface="ＭＳ Ｐゴシック"/>
            </a:rPr>
            <a:t>0.8</a:t>
          </a:r>
          <a:r>
            <a:rPr kumimoji="1" lang="ja-JP" altLang="en-US" sz="1300">
              <a:solidFill>
                <a:sysClr val="windowText" lastClr="000000"/>
              </a:solidFill>
              <a:latin typeface="ＭＳ Ｐゴシック"/>
              <a:ea typeface="ＭＳ Ｐゴシック"/>
            </a:rPr>
            <a:t>ポイント増加した。全国平均及び県平均を下回っている一方、類似団体平均と比較すると2</a:t>
          </a:r>
          <a:r>
            <a:rPr kumimoji="1" lang="en-US" altLang="ja-JP" sz="1300">
              <a:solidFill>
                <a:sysClr val="windowText" lastClr="000000"/>
              </a:solidFill>
              <a:latin typeface="ＭＳ Ｐゴシック"/>
              <a:ea typeface="ＭＳ Ｐゴシック"/>
            </a:rPr>
            <a:t>.2</a:t>
          </a:r>
          <a:r>
            <a:rPr kumimoji="1" lang="ja-JP" altLang="en-US" sz="1300">
              <a:solidFill>
                <a:sysClr val="windowText" lastClr="000000"/>
              </a:solidFill>
              <a:latin typeface="ＭＳ Ｐゴシック"/>
              <a:ea typeface="ＭＳ Ｐゴシック"/>
            </a:rPr>
            <a:t>ポイント上回っている。</a:t>
          </a:r>
        </a:p>
      </xdr:txBody>
    </xdr:sp>
    <xdr:clientData/>
  </xdr:twoCellAnchor>
  <xdr:oneCellAnchor>
    <xdr:from>
      <xdr:col>3</xdr:col>
      <xdr:colOff>123825</xdr:colOff>
      <xdr:row>49</xdr:row>
      <xdr:rowOff>107950</xdr:rowOff>
    </xdr:from>
    <xdr:ext cx="29464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056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8660" y="10985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146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220" y="108432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8660" y="1065911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19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22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8660" y="1033208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190" cy="25146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220" y="1019048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8660" y="1000569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19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22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8660" y="967930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19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22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8660" y="935291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190" cy="25146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220" y="9210675"/>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8660" y="902589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19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22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8660" y="8699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146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220" y="85572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8660" y="8699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9928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8818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28160" y="104305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8818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28160" y="90366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57</xdr:row>
      <xdr:rowOff>4445</xdr:rowOff>
    </xdr:from>
    <xdr:to>
      <xdr:col>24</xdr:col>
      <xdr:colOff>25400</xdr:colOff>
      <xdr:row>57</xdr:row>
      <xdr:rowOff>91440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42360" y="9777095"/>
          <a:ext cx="7569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160655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88180" y="941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66260" y="9573895"/>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110490</xdr:rowOff>
    </xdr:from>
    <xdr:to>
      <xdr:col>19</xdr:col>
      <xdr:colOff>179705</xdr:colOff>
      <xdr:row>57</xdr:row>
      <xdr:rowOff>4445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832100" y="9711690"/>
          <a:ext cx="81026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99180" y="9573895"/>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3279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86760" y="934275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45085</xdr:rowOff>
    </xdr:from>
    <xdr:to>
      <xdr:col>15</xdr:col>
      <xdr:colOff>98425</xdr:colOff>
      <xdr:row>56</xdr:row>
      <xdr:rowOff>110490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014220" y="9646285"/>
          <a:ext cx="8178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813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52070</xdr:rowOff>
    </xdr:from>
    <xdr:ext cx="758190" cy="25146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86660" y="931037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45085</xdr:rowOff>
    </xdr:from>
    <xdr:to>
      <xdr:col>11</xdr:col>
      <xdr:colOff>9525</xdr:colOff>
      <xdr:row>57</xdr:row>
      <xdr:rowOff>26035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214120" y="9646285"/>
          <a:ext cx="8001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1200" y="95084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19050</xdr:rowOff>
    </xdr:from>
    <xdr:ext cx="758190" cy="25146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68780" y="927735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332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73660</xdr:rowOff>
    </xdr:from>
    <xdr:ext cx="75438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68680" y="933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438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0116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438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5186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339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1991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438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60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40640</xdr:rowOff>
    </xdr:from>
    <xdr:to>
      <xdr:col>24</xdr:col>
      <xdr:colOff>76200</xdr:colOff>
      <xdr:row>57</xdr:row>
      <xdr:rowOff>142240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66260" y="981329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12700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88180" y="978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125095</xdr:rowOff>
    </xdr:from>
    <xdr:to>
      <xdr:col>20</xdr:col>
      <xdr:colOff>38100</xdr:colOff>
      <xdr:row>57</xdr:row>
      <xdr:rowOff>55245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99180" y="972629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40640</xdr:rowOff>
    </xdr:from>
    <xdr:ext cx="732790" cy="25146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86760" y="9813290"/>
          <a:ext cx="7327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59690</xdr:rowOff>
    </xdr:from>
    <xdr:to>
      <xdr:col>15</xdr:col>
      <xdr:colOff>149225</xdr:colOff>
      <xdr:row>56</xdr:row>
      <xdr:rowOff>161290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813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146050</xdr:rowOff>
    </xdr:from>
    <xdr:ext cx="758190" cy="25146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86660" y="974725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166370</xdr:rowOff>
    </xdr:from>
    <xdr:to>
      <xdr:col>11</xdr:col>
      <xdr:colOff>60325</xdr:colOff>
      <xdr:row>56</xdr:row>
      <xdr:rowOff>95885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1200" y="959612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80645</xdr:rowOff>
    </xdr:from>
    <xdr:ext cx="75819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68780" y="96818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146685</xdr:rowOff>
    </xdr:from>
    <xdr:to>
      <xdr:col>6</xdr:col>
      <xdr:colOff>171450</xdr:colOff>
      <xdr:row>57</xdr:row>
      <xdr:rowOff>76835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332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61595</xdr:rowOff>
    </xdr:from>
    <xdr:ext cx="75438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68680" y="98342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43640" y="8128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57020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57020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1706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1706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586450" y="8191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586450" y="8382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43640" y="8699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852775"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15640" y="8699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95374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その他の費用については、維持補修費等が減少したものの、前年度から変動せず、14.2％となった。全国平均、千葉県平均及び類似団体平均のいずれも上回っている。今後も普通会計の負担減少に努める。</a:t>
          </a:r>
        </a:p>
      </xdr:txBody>
    </xdr:sp>
    <xdr:clientData/>
  </xdr:twoCellAnchor>
  <xdr:oneCellAnchor>
    <xdr:from>
      <xdr:col>62</xdr:col>
      <xdr:colOff>6350</xdr:colOff>
      <xdr:row>49</xdr:row>
      <xdr:rowOff>107950</xdr:rowOff>
    </xdr:from>
    <xdr:ext cx="29464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0554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43640" y="1098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0380" cy="25146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88898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43640" y="1060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038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88898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43640" y="1022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038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88898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43640" y="984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0380" cy="25146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88898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43640" y="9461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038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88898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43640" y="908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038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88898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43640" y="8699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0380" cy="25146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88898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343640" y="8699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05204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105410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123795"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133350</xdr:rowOff>
    </xdr:from>
    <xdr:to>
      <xdr:col>82</xdr:col>
      <xdr:colOff>179705</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963140" y="10591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29210</xdr:rowOff>
    </xdr:from>
    <xdr:ext cx="762000" cy="25146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123795" y="877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179705</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963140" y="9029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284960" y="1012190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137160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123795"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00124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58</xdr:row>
      <xdr:rowOff>114300</xdr:rowOff>
    </xdr:from>
    <xdr:to>
      <xdr:col>78</xdr:col>
      <xdr:colOff>69850</xdr:colOff>
      <xdr:row>59</xdr:row>
      <xdr:rowOff>6350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483590" y="10058400"/>
          <a:ext cx="80137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23416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28980" cy="25146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939520" y="97129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63500</xdr:rowOff>
    </xdr:from>
    <xdr:to>
      <xdr:col>73</xdr:col>
      <xdr:colOff>179705</xdr:colOff>
      <xdr:row>58</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666980" y="10007600"/>
          <a:ext cx="81661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434060" y="99441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146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121640" y="9712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63500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849100" y="10007600"/>
          <a:ext cx="81788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61618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32154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816080" y="99441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2000" cy="25146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503660" y="9712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19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85392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0868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2867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468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661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00124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99060</xdr:rowOff>
    </xdr:from>
    <xdr:ext cx="762000" cy="25146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123795" y="1004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23416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41910</xdr:rowOff>
    </xdr:from>
    <xdr:ext cx="728980" cy="25146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939520" y="101574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434060" y="100076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12164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61618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99060</xdr:rowOff>
    </xdr:from>
    <xdr:ext cx="762000" cy="25146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321540" y="1004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816080" y="10071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41910</xdr:rowOff>
    </xdr:from>
    <xdr:ext cx="762000" cy="25146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503660" y="1015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343640" y="4699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57020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57020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11706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11706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586450" y="4762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586450" y="4953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343640" y="5270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852775"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915640" y="5270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95374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補助費等に係る経常収支比率は、一部事務組合負担金や病院事業会計補助金等の増加により、前年度と比べて1.9ポイント増加した。一部事務組合で実施しているごみ処理業務や消防業務に係る負担金や病院事業会計に対する補助金等が多額であることから、全国平均、千葉県平均及び類似団体平均のいずれも上回っている。今後も補助金の交付について適正な金額を検討し、抑制に努める。</a:t>
          </a:r>
          <a:endParaRPr kumimoji="1" lang="ja-JP" altLang="en-US" sz="1300">
            <a:solidFill>
              <a:srgbClr val="FF0000"/>
            </a:solidFill>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30554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43640" y="755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0380" cy="25146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88898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43640" y="7099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0380" cy="25146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88898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43640" y="6642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0380" cy="25146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88898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43640" y="6184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0380" cy="25146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88898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43640" y="5727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0380" cy="25146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88898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43640" y="527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1343640" y="5270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05204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41910</xdr:rowOff>
    </xdr:from>
    <xdr:ext cx="762000" cy="25146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5123795" y="7071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179705</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963140" y="7099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107950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5123795"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179705</xdr:colOff>
      <xdr:row>34</xdr:row>
      <xdr:rowOff>21590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963140" y="5850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31115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284960" y="6459220"/>
          <a:ext cx="7670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124460</xdr:rowOff>
    </xdr:from>
    <xdr:ext cx="762000" cy="25908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5123795"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00124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37</xdr:row>
      <xdr:rowOff>83820</xdr:rowOff>
    </xdr:from>
    <xdr:to>
      <xdr:col>78</xdr:col>
      <xdr:colOff>69850</xdr:colOff>
      <xdr:row>37</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483590" y="6427470"/>
          <a:ext cx="80137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2341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48260</xdr:rowOff>
    </xdr:from>
    <xdr:ext cx="72898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939520" y="60490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24130</xdr:rowOff>
    </xdr:from>
    <xdr:to>
      <xdr:col>73</xdr:col>
      <xdr:colOff>179705</xdr:colOff>
      <xdr:row>37</xdr:row>
      <xdr:rowOff>83820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2666980" y="6367780"/>
          <a:ext cx="81661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434060" y="62712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39370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12164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24130</xdr:rowOff>
    </xdr:from>
    <xdr:to>
      <xdr:col>69</xdr:col>
      <xdr:colOff>92075</xdr:colOff>
      <xdr:row>37</xdr:row>
      <xdr:rowOff>101600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1849100" y="6367780"/>
          <a:ext cx="8178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61618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20955</xdr:rowOff>
    </xdr:from>
    <xdr:ext cx="762000" cy="25146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321540" y="6021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816080" y="62852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53340</xdr:rowOff>
    </xdr:from>
    <xdr:ext cx="762000" cy="25146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503660" y="6054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19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85392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0868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2867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468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661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151765</xdr:rowOff>
    </xdr:from>
    <xdr:to>
      <xdr:col>82</xdr:col>
      <xdr:colOff>158750</xdr:colOff>
      <xdr:row>38</xdr:row>
      <xdr:rowOff>81915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00124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37</xdr:row>
      <xdr:rowOff>123825</xdr:rowOff>
    </xdr:from>
    <xdr:ext cx="762000" cy="25146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5123795" y="64674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23416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151130</xdr:rowOff>
    </xdr:from>
    <xdr:ext cx="72898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939520" y="64947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33020</xdr:rowOff>
    </xdr:from>
    <xdr:to>
      <xdr:col>74</xdr:col>
      <xdr:colOff>31750</xdr:colOff>
      <xdr:row>37</xdr:row>
      <xdr:rowOff>134620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434060" y="63766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119380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12164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61618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59690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32154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50800</xdr:rowOff>
    </xdr:from>
    <xdr:to>
      <xdr:col>65</xdr:col>
      <xdr:colOff>53975</xdr:colOff>
      <xdr:row>37</xdr:row>
      <xdr:rowOff>152400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816080" y="63944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137160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150366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 y="11557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918075" y="11620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918075" y="11811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46430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46430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93496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93496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 y="12128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217160" y="12128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280660" y="12128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30098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償還が進んだことにより、元金償還額、利子額ともに減少し、公債費に係る経常収支比率は</a:t>
          </a:r>
          <a:r>
            <a:rPr kumimoji="1" lang="en-US" altLang="ja-JP" sz="1300">
              <a:solidFill>
                <a:sysClr val="windowText" lastClr="000000"/>
              </a:solidFill>
              <a:latin typeface="ＭＳ Ｐゴシック"/>
              <a:ea typeface="ＭＳ Ｐゴシック"/>
            </a:rPr>
            <a:t>0.8</a:t>
          </a:r>
          <a:r>
            <a:rPr kumimoji="1" lang="ja-JP" altLang="en-US" sz="1300">
              <a:solidFill>
                <a:sysClr val="windowText" lastClr="000000"/>
              </a:solidFill>
              <a:latin typeface="ＭＳ Ｐゴシック"/>
              <a:ea typeface="ＭＳ Ｐゴシック"/>
            </a:rPr>
            <a:t>ポイント減少したが、全国平均及び県平均を上回っている。今後も合併特例事業債等の借入見込みがあるが、公債費の増加は後年の財政運営に多大な影響を及ぼすため、市債の新規発行は真に必要な場合に限定し、健全な財政運営に努める。</a:t>
          </a:r>
        </a:p>
        <a:p>
          <a:endParaRPr kumimoji="1" lang="ja-JP" altLang="en-US" sz="1300">
            <a:solidFill>
              <a:srgbClr val="FF0000"/>
            </a:solidFill>
            <a:latin typeface="ＭＳ Ｐゴシック"/>
            <a:ea typeface="ＭＳ Ｐゴシック"/>
          </a:endParaRPr>
        </a:p>
      </xdr:txBody>
    </xdr:sp>
    <xdr:clientData/>
  </xdr:twoCellAnchor>
  <xdr:oneCellAnchor>
    <xdr:from>
      <xdr:col>3</xdr:col>
      <xdr:colOff>123825</xdr:colOff>
      <xdr:row>69</xdr:row>
      <xdr:rowOff>107950</xdr:rowOff>
    </xdr:from>
    <xdr:ext cx="29464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7056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08660" y="1441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146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6220" y="142722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8660" y="14033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22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8660" y="13652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22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8660" y="13271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146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220" y="13129260"/>
          <a:ext cx="504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8660" y="1289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22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8660" y="12509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22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8660" y="12128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08660" y="12128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39928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48818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28160" y="137706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48818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28160" y="127171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74</xdr:row>
      <xdr:rowOff>130810</xdr:rowOff>
    </xdr:from>
    <xdr:to>
      <xdr:col>24</xdr:col>
      <xdr:colOff>25400</xdr:colOff>
      <xdr:row>74</xdr:row>
      <xdr:rowOff>146050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642360" y="1281811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102870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488180" y="12790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66260" y="128130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179705</xdr:colOff>
      <xdr:row>74</xdr:row>
      <xdr:rowOff>151765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832100" y="12833350"/>
          <a:ext cx="8102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599180" y="1282636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53975</xdr:rowOff>
    </xdr:from>
    <xdr:ext cx="732790" cy="25146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86760" y="12912725"/>
          <a:ext cx="7327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142240</xdr:rowOff>
    </xdr:from>
    <xdr:to>
      <xdr:col>15</xdr:col>
      <xdr:colOff>98425</xdr:colOff>
      <xdr:row>74</xdr:row>
      <xdr:rowOff>151765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014220" y="1282954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813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59690</xdr:rowOff>
    </xdr:from>
    <xdr:ext cx="75819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86660" y="129184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142240</xdr:rowOff>
    </xdr:from>
    <xdr:to>
      <xdr:col>11</xdr:col>
      <xdr:colOff>9525</xdr:colOff>
      <xdr:row>74</xdr:row>
      <xdr:rowOff>151765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214120" y="1282954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81200" y="128111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38735</xdr:rowOff>
    </xdr:from>
    <xdr:ext cx="75819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68780" y="1289748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6332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50165</xdr:rowOff>
    </xdr:from>
    <xdr:ext cx="75438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68680" y="1290891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438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20116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438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5186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6339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1991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438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160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80010</xdr:rowOff>
    </xdr:from>
    <xdr:to>
      <xdr:col>24</xdr:col>
      <xdr:colOff>76200</xdr:colOff>
      <xdr:row>75</xdr:row>
      <xdr:rowOff>10160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66260" y="127673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160020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488180" y="1267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599180" y="127825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35560</xdr:rowOff>
    </xdr:from>
    <xdr:ext cx="73279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86760" y="125514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100965</xdr:rowOff>
    </xdr:from>
    <xdr:to>
      <xdr:col>15</xdr:col>
      <xdr:colOff>149225</xdr:colOff>
      <xdr:row>75</xdr:row>
      <xdr:rowOff>31115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813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41275</xdr:rowOff>
    </xdr:from>
    <xdr:ext cx="758190" cy="25146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86660" y="1255712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91440</xdr:rowOff>
    </xdr:from>
    <xdr:to>
      <xdr:col>11</xdr:col>
      <xdr:colOff>60325</xdr:colOff>
      <xdr:row>75</xdr:row>
      <xdr:rowOff>21590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81200" y="127787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31750</xdr:rowOff>
    </xdr:from>
    <xdr:ext cx="758190" cy="25146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68780" y="1254760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100965</xdr:rowOff>
    </xdr:from>
    <xdr:to>
      <xdr:col>6</xdr:col>
      <xdr:colOff>171450</xdr:colOff>
      <xdr:row>75</xdr:row>
      <xdr:rowOff>31115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6332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41275</xdr:rowOff>
    </xdr:from>
    <xdr:ext cx="754380" cy="25146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68680" y="1255712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343640" y="11557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57020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57020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11706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1706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586450" y="11620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586450" y="11811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343640" y="12128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852775"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915640" y="12128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595374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公債費以外の費用に係る経常収支比率は、全国平均、千葉県平均及び類似団体平均のいずれも上回っている。今後、特に増加が見込まれる費用については、様々な観点から見直し等を行うことで、健全な財政運営に努める。</a:t>
          </a:r>
          <a:endParaRPr kumimoji="1" lang="ja-JP" altLang="en-US" sz="1300">
            <a:solidFill>
              <a:srgbClr val="FF0000"/>
            </a:solidFill>
            <a:latin typeface="ＭＳ Ｐゴシック"/>
            <a:ea typeface="ＭＳ Ｐゴシック"/>
          </a:endParaRPr>
        </a:p>
      </xdr:txBody>
    </xdr:sp>
    <xdr:clientData/>
  </xdr:twoCellAnchor>
  <xdr:oneCellAnchor>
    <xdr:from>
      <xdr:col>62</xdr:col>
      <xdr:colOff>6350</xdr:colOff>
      <xdr:row>69</xdr:row>
      <xdr:rowOff>107950</xdr:rowOff>
    </xdr:from>
    <xdr:ext cx="29464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30554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343640" y="1441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0380" cy="25146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88898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43640" y="13957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0380" cy="25146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88898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43640" y="13500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0380" cy="25146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88898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43640" y="13042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0380" cy="25146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88898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43640" y="12585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0380" cy="25146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88898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43640" y="1212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0380" cy="25146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88898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343640" y="12128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05204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48895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123795"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179705</xdr:colOff>
      <xdr:row>80</xdr:row>
      <xdr:rowOff>76835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963140" y="137928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23495</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123795"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179705</xdr:colOff>
      <xdr:row>72</xdr:row>
      <xdr:rowOff>109220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963140" y="124536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132080</xdr:rowOff>
    </xdr:from>
    <xdr:to>
      <xdr:col>82</xdr:col>
      <xdr:colOff>107950</xdr:colOff>
      <xdr:row>79</xdr:row>
      <xdr:rowOff>88265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284960" y="13505180"/>
          <a:ext cx="76708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21590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123795"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00124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133985</xdr:rowOff>
    </xdr:from>
    <xdr:to>
      <xdr:col>78</xdr:col>
      <xdr:colOff>69850</xdr:colOff>
      <xdr:row>78</xdr:row>
      <xdr:rowOff>132080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483590" y="13335635"/>
          <a:ext cx="80137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23416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2898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939520" y="129298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63500</xdr:rowOff>
    </xdr:from>
    <xdr:to>
      <xdr:col>73</xdr:col>
      <xdr:colOff>179705</xdr:colOff>
      <xdr:row>77</xdr:row>
      <xdr:rowOff>133985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666980" y="13093700"/>
          <a:ext cx="81661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434060" y="131152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12164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63500</xdr:rowOff>
    </xdr:from>
    <xdr:to>
      <xdr:col>69</xdr:col>
      <xdr:colOff>92075</xdr:colOff>
      <xdr:row>77</xdr:row>
      <xdr:rowOff>170180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849100" y="13093700"/>
          <a:ext cx="81788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61618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32154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816080" y="1314767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57785</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0366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19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85392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0868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2867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468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661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79</xdr:row>
      <xdr:rowOff>37465</xdr:rowOff>
    </xdr:from>
    <xdr:to>
      <xdr:col>82</xdr:col>
      <xdr:colOff>158750</xdr:colOff>
      <xdr:row>79</xdr:row>
      <xdr:rowOff>139065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00124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79</xdr:row>
      <xdr:rowOff>9525</xdr:rowOff>
    </xdr:from>
    <xdr:ext cx="762000" cy="25146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123795" y="135540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80645</xdr:rowOff>
    </xdr:from>
    <xdr:to>
      <xdr:col>78</xdr:col>
      <xdr:colOff>120650</xdr:colOff>
      <xdr:row>79</xdr:row>
      <xdr:rowOff>10795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23416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167005</xdr:rowOff>
    </xdr:from>
    <xdr:ext cx="728980" cy="25146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939520" y="1354010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83185</xdr:rowOff>
    </xdr:from>
    <xdr:to>
      <xdr:col>74</xdr:col>
      <xdr:colOff>31750</xdr:colOff>
      <xdr:row>78</xdr:row>
      <xdr:rowOff>13335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434060" y="1328483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169545</xdr:rowOff>
    </xdr:from>
    <xdr:ext cx="762000" cy="25146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121640" y="133711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12065</xdr:rowOff>
    </xdr:from>
    <xdr:to>
      <xdr:col>69</xdr:col>
      <xdr:colOff>142875</xdr:colOff>
      <xdr:row>76</xdr:row>
      <xdr:rowOff>113665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61618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98425</xdr:rowOff>
    </xdr:from>
    <xdr:ext cx="762000" cy="25146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321540" y="131286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119380</xdr:rowOff>
    </xdr:from>
    <xdr:to>
      <xdr:col>65</xdr:col>
      <xdr:colOff>53975</xdr:colOff>
      <xdr:row>78</xdr:row>
      <xdr:rowOff>49530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816080" y="133210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34290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503660"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095502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53998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54950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56157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千葉県匝瑳市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57656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60132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62799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00555" y="11811000"/>
          <a:ext cx="372491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01570" y="1184719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31060" y="1193419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09165"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3942715" y="11885295"/>
          <a:ext cx="781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147820" y="1184719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00555" y="1047115"/>
          <a:ext cx="372491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0210" y="1423035"/>
          <a:ext cx="1105535"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167005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167005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167005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08280"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08280"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00555" y="1610995"/>
          <a:ext cx="372491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7670"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88440" y="1236980"/>
          <a:ext cx="4076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00555" y="38677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4380" cy="2457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19835" y="37287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00555" y="35883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31750</xdr:rowOff>
    </xdr:from>
    <xdr:ext cx="754380" cy="2457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19835" y="34493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59055</xdr:rowOff>
    </xdr:from>
    <xdr:to>
      <xdr:col>33</xdr:col>
      <xdr:colOff>114300</xdr:colOff>
      <xdr:row>19</xdr:row>
      <xdr:rowOff>59055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00555" y="33089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87630</xdr:rowOff>
    </xdr:from>
    <xdr:ext cx="754380" cy="2457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19835" y="31699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114935</xdr:rowOff>
    </xdr:from>
    <xdr:to>
      <xdr:col>33</xdr:col>
      <xdr:colOff>114300</xdr:colOff>
      <xdr:row>17</xdr:row>
      <xdr:rowOff>114935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00555" y="30295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143510</xdr:rowOff>
    </xdr:from>
    <xdr:ext cx="754380" cy="2457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19835" y="28905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00555" y="2750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4380" cy="2457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19835" y="26111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00555" y="24682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54380" cy="25146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19835" y="232600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00555" y="21824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54380" cy="25146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19835" y="20402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00555" y="18967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54380" cy="25146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19835" y="175450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4380" cy="24955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19835" y="147066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1900555" y="1610995"/>
          <a:ext cx="372491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171450</xdr:rowOff>
    </xdr:from>
    <xdr:to>
      <xdr:col>29</xdr:col>
      <xdr:colOff>127000</xdr:colOff>
      <xdr:row>20</xdr:row>
      <xdr:rowOff>50165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970145" y="2065020"/>
          <a:ext cx="0" cy="1402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22225</xdr:rowOff>
    </xdr:from>
    <xdr:ext cx="762000" cy="25336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035550" y="3439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50165</xdr:rowOff>
    </xdr:from>
    <xdr:to>
      <xdr:col>30</xdr:col>
      <xdr:colOff>25400</xdr:colOff>
      <xdr:row>20</xdr:row>
      <xdr:rowOff>50165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881245" y="346773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86360</xdr:rowOff>
    </xdr:from>
    <xdr:ext cx="762000" cy="251460"/>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035550" y="1808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171450</xdr:rowOff>
    </xdr:from>
    <xdr:to>
      <xdr:col>30</xdr:col>
      <xdr:colOff>25400</xdr:colOff>
      <xdr:row>11</xdr:row>
      <xdr:rowOff>171450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4881245" y="206502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136525</xdr:rowOff>
    </xdr:from>
    <xdr:to>
      <xdr:col>29</xdr:col>
      <xdr:colOff>127000</xdr:colOff>
      <xdr:row>18</xdr:row>
      <xdr:rowOff>93980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4392930" y="3051175"/>
          <a:ext cx="577215"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161925</xdr:rowOff>
    </xdr:from>
    <xdr:ext cx="762000" cy="2457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035550" y="2741295"/>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145415</xdr:rowOff>
    </xdr:from>
    <xdr:to>
      <xdr:col>29</xdr:col>
      <xdr:colOff>167005</xdr:colOff>
      <xdr:row>17</xdr:row>
      <xdr:rowOff>76835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19345" y="2892425"/>
          <a:ext cx="908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93980</xdr:rowOff>
    </xdr:from>
    <xdr:to>
      <xdr:col>26</xdr:col>
      <xdr:colOff>50800</xdr:colOff>
      <xdr:row>18</xdr:row>
      <xdr:rowOff>147320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3788410" y="3176270"/>
          <a:ext cx="60452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69215</xdr:rowOff>
    </xdr:from>
    <xdr:to>
      <xdr:col>26</xdr:col>
      <xdr:colOff>101600</xdr:colOff>
      <xdr:row>18</xdr:row>
      <xdr:rowOff>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342130" y="29838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10795</xdr:rowOff>
    </xdr:from>
    <xdr:ext cx="728980" cy="24511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058920" y="2757805"/>
          <a:ext cx="7289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18</xdr:row>
      <xdr:rowOff>147320</xdr:rowOff>
    </xdr:from>
    <xdr:to>
      <xdr:col>22</xdr:col>
      <xdr:colOff>114300</xdr:colOff>
      <xdr:row>19</xdr:row>
      <xdr:rowOff>5080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173095" y="3229610"/>
          <a:ext cx="615315"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106680</xdr:rowOff>
    </xdr:from>
    <xdr:to>
      <xdr:col>22</xdr:col>
      <xdr:colOff>165100</xdr:colOff>
      <xdr:row>18</xdr:row>
      <xdr:rowOff>38735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3737610" y="302133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48895</xdr:rowOff>
    </xdr:from>
    <xdr:ext cx="758190" cy="2457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454400" y="27959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5080</xdr:rowOff>
    </xdr:from>
    <xdr:to>
      <xdr:col>18</xdr:col>
      <xdr:colOff>167005</xdr:colOff>
      <xdr:row>19</xdr:row>
      <xdr:rowOff>17780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555875" y="3255010"/>
          <a:ext cx="61722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116840</xdr:rowOff>
    </xdr:from>
    <xdr:to>
      <xdr:col>19</xdr:col>
      <xdr:colOff>38100</xdr:colOff>
      <xdr:row>18</xdr:row>
      <xdr:rowOff>48895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133090" y="3031490"/>
          <a:ext cx="78105"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16</xdr:row>
      <xdr:rowOff>58420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839085" y="2805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155575</xdr:rowOff>
    </xdr:from>
    <xdr:to>
      <xdr:col>15</xdr:col>
      <xdr:colOff>101600</xdr:colOff>
      <xdr:row>18</xdr:row>
      <xdr:rowOff>87630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505075" y="307022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97155</xdr:rowOff>
    </xdr:from>
    <xdr:ext cx="75438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221865" y="284416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1584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238625"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634105"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00609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40157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86995</xdr:rowOff>
    </xdr:from>
    <xdr:to>
      <xdr:col>29</xdr:col>
      <xdr:colOff>167005</xdr:colOff>
      <xdr:row>18</xdr:row>
      <xdr:rowOff>18415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19345" y="3001645"/>
          <a:ext cx="908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59690</xdr:rowOff>
    </xdr:from>
    <xdr:ext cx="762000" cy="25336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035550" y="2974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117,671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43815</xdr:rowOff>
    </xdr:from>
    <xdr:to>
      <xdr:col>26</xdr:col>
      <xdr:colOff>101600</xdr:colOff>
      <xdr:row>18</xdr:row>
      <xdr:rowOff>143510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342130" y="312610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128905</xdr:rowOff>
    </xdr:from>
    <xdr:ext cx="72898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058920" y="3211195"/>
          <a:ext cx="7289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104,293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97155</xdr:rowOff>
    </xdr:from>
    <xdr:to>
      <xdr:col>22</xdr:col>
      <xdr:colOff>165100</xdr:colOff>
      <xdr:row>19</xdr:row>
      <xdr:rowOff>29210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737610" y="317944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14605</xdr:rowOff>
    </xdr:from>
    <xdr:ext cx="758190" cy="2457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454400" y="32645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98,548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123190</xdr:rowOff>
    </xdr:from>
    <xdr:to>
      <xdr:col>19</xdr:col>
      <xdr:colOff>38100</xdr:colOff>
      <xdr:row>19</xdr:row>
      <xdr:rowOff>54610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133090" y="3205480"/>
          <a:ext cx="781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19</xdr:row>
      <xdr:rowOff>39370</xdr:rowOff>
    </xdr:from>
    <xdr:ext cx="762000" cy="25336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839085" y="32893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135890</xdr:rowOff>
    </xdr:from>
    <xdr:to>
      <xdr:col>15</xdr:col>
      <xdr:colOff>101600</xdr:colOff>
      <xdr:row>19</xdr:row>
      <xdr:rowOff>67945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505075" y="321818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52705</xdr:rowOff>
    </xdr:from>
    <xdr:ext cx="754380" cy="2457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21865" y="33026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94,376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1900555" y="4977130"/>
          <a:ext cx="372491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167005</xdr:colOff>
      <xdr:row>30</xdr:row>
      <xdr:rowOff>18415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3355" y="5154295"/>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167005</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167005</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08280"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7670" cy="2724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88440" y="5166995"/>
          <a:ext cx="40767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00555" y="750125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5438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19835" y="7362190"/>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00555" y="717804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4380"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19835" y="7035800"/>
          <a:ext cx="754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00555" y="685101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438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19835" y="67094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00555" y="652526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438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19835" y="638238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00555" y="619823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4380" cy="25400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19835" y="6055995"/>
          <a:ext cx="754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1900555" y="58718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4380" cy="25971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219835" y="572897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4380" cy="251460"/>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219835" y="54032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4970145" y="5972810"/>
          <a:ext cx="0" cy="1590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62000" cy="256540"/>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035550" y="753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4881245" y="756348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62000" cy="259080"/>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035550" y="571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4881245" y="597281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73025</xdr:rowOff>
    </xdr:from>
    <xdr:to>
      <xdr:col>29</xdr:col>
      <xdr:colOff>127000</xdr:colOff>
      <xdr:row>38</xdr:row>
      <xdr:rowOff>76835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4392930" y="7433945"/>
          <a:ext cx="577215"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62000" cy="25463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035550" y="72091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167005</xdr:colOff>
      <xdr:row>38</xdr:row>
      <xdr:rowOff>101600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919345" y="7363460"/>
          <a:ext cx="908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76835</xdr:rowOff>
    </xdr:from>
    <xdr:to>
      <xdr:col>26</xdr:col>
      <xdr:colOff>50800</xdr:colOff>
      <xdr:row>38</xdr:row>
      <xdr:rowOff>80010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3788410" y="7437755"/>
          <a:ext cx="60452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99695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342130" y="736155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113030</xdr:rowOff>
    </xdr:from>
    <xdr:ext cx="728980" cy="2584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058920" y="7131050"/>
          <a:ext cx="7289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38</xdr:row>
      <xdr:rowOff>80010</xdr:rowOff>
    </xdr:from>
    <xdr:to>
      <xdr:col>22</xdr:col>
      <xdr:colOff>114300</xdr:colOff>
      <xdr:row>38</xdr:row>
      <xdr:rowOff>82550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3173095" y="7440930"/>
          <a:ext cx="615315"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100330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737610" y="73621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113030</xdr:rowOff>
    </xdr:from>
    <xdr:ext cx="758190" cy="2584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54400" y="713105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82550</xdr:rowOff>
    </xdr:from>
    <xdr:to>
      <xdr:col>18</xdr:col>
      <xdr:colOff>167005</xdr:colOff>
      <xdr:row>38</xdr:row>
      <xdr:rowOff>93345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flipV="1">
          <a:off x="2555875" y="7443470"/>
          <a:ext cx="61722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104775</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3133090" y="7366000"/>
          <a:ext cx="78105"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37</xdr:row>
      <xdr:rowOff>116840</xdr:rowOff>
    </xdr:from>
    <xdr:ext cx="762000" cy="2584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839085" y="7134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10795</xdr:rowOff>
    </xdr:from>
    <xdr:to>
      <xdr:col>15</xdr:col>
      <xdr:colOff>101600</xdr:colOff>
      <xdr:row>38</xdr:row>
      <xdr:rowOff>109855</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a:xfrm>
          <a:off x="2505075" y="73717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122555</xdr:rowOff>
    </xdr:from>
    <xdr:ext cx="754380" cy="25082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221865" y="7140575"/>
          <a:ext cx="754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1584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238625"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634105"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00609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40157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38</xdr:row>
      <xdr:rowOff>23495</xdr:rowOff>
    </xdr:from>
    <xdr:to>
      <xdr:col>29</xdr:col>
      <xdr:colOff>167005</xdr:colOff>
      <xdr:row>38</xdr:row>
      <xdr:rowOff>123190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919345" y="7384415"/>
          <a:ext cx="90805"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339090</xdr:rowOff>
    </xdr:from>
    <xdr:ext cx="762000" cy="25209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035550" y="73571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38</xdr:row>
      <xdr:rowOff>27305</xdr:rowOff>
    </xdr:from>
    <xdr:to>
      <xdr:col>26</xdr:col>
      <xdr:colOff>101600</xdr:colOff>
      <xdr:row>38</xdr:row>
      <xdr:rowOff>127000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342130" y="7388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111760</xdr:rowOff>
    </xdr:from>
    <xdr:ext cx="728980" cy="25781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058920" y="7472680"/>
          <a:ext cx="7289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19,871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38</xdr:row>
      <xdr:rowOff>30480</xdr:rowOff>
    </xdr:from>
    <xdr:to>
      <xdr:col>22</xdr:col>
      <xdr:colOff>165100</xdr:colOff>
      <xdr:row>38</xdr:row>
      <xdr:rowOff>129540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3737610" y="73914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114935</xdr:rowOff>
    </xdr:from>
    <xdr:ext cx="758190" cy="2584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454400" y="747585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18,728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38</xdr:row>
      <xdr:rowOff>33020</xdr:rowOff>
    </xdr:from>
    <xdr:to>
      <xdr:col>19</xdr:col>
      <xdr:colOff>38100</xdr:colOff>
      <xdr:row>38</xdr:row>
      <xdr:rowOff>132080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3133090" y="7393940"/>
          <a:ext cx="781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38</xdr:row>
      <xdr:rowOff>117475</xdr:rowOff>
    </xdr:from>
    <xdr:ext cx="762000" cy="25717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839085" y="7478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43180</xdr:rowOff>
    </xdr:from>
    <xdr:to>
      <xdr:col>15</xdr:col>
      <xdr:colOff>101600</xdr:colOff>
      <xdr:row>38</xdr:row>
      <xdr:rowOff>142875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a:xfrm>
          <a:off x="2505075" y="740410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128270</xdr:rowOff>
    </xdr:from>
    <xdr:ext cx="754380" cy="25717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221865" y="7489190"/>
          <a:ext cx="7543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14,645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千葉県匝瑳市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33,294
32,470
101.48
17,599,909
16,701,625
859,838
10,011,179
11,771,978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11.4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57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8015"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8015"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07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3415"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27685" cy="2457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010" y="68186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68020" y="66382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27685" cy="2457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010" y="64998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68020" y="6318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27685" cy="2457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010" y="617982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68020" y="6000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156845</xdr:rowOff>
    </xdr:from>
    <xdr:ext cx="591820"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6041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68020" y="56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1820"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54164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68020" y="53619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182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222240"/>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68020" y="5041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182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90283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1820" cy="2457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834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54610</xdr:rowOff>
    </xdr:from>
    <xdr:to>
      <xdr:col>24</xdr:col>
      <xdr:colOff>62865</xdr:colOff>
      <xdr:row>38</xdr:row>
      <xdr:rowOff>165100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069715" y="50876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0860" cy="25336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122420" y="654304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165100</xdr:rowOff>
    </xdr:from>
    <xdr:to>
      <xdr:col>24</xdr:col>
      <xdr:colOff>152400</xdr:colOff>
      <xdr:row>38</xdr:row>
      <xdr:rowOff>165100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06215" y="65392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499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122420" y="486791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54610</xdr:rowOff>
    </xdr:from>
    <xdr:to>
      <xdr:col>24</xdr:col>
      <xdr:colOff>152400</xdr:colOff>
      <xdr:row>30</xdr:row>
      <xdr:rowOff>54610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006215" y="50876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37</xdr:row>
      <xdr:rowOff>47625</xdr:rowOff>
    </xdr:from>
    <xdr:to>
      <xdr:col>24</xdr:col>
      <xdr:colOff>63500</xdr:colOff>
      <xdr:row>37</xdr:row>
      <xdr:rowOff>102870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340100" y="6254115"/>
          <a:ext cx="7315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130175</xdr:rowOff>
    </xdr:from>
    <xdr:ext cx="594995" cy="25209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122420" y="5833745"/>
          <a:ext cx="594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107950</xdr:rowOff>
    </xdr:from>
    <xdr:to>
      <xdr:col>24</xdr:col>
      <xdr:colOff>114300</xdr:colOff>
      <xdr:row>36</xdr:row>
      <xdr:rowOff>39370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020820" y="5979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167005</xdr:colOff>
      <xdr:row>37</xdr:row>
      <xdr:rowOff>157480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555875" y="6309360"/>
          <a:ext cx="7842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42545</xdr:rowOff>
    </xdr:from>
    <xdr:to>
      <xdr:col>20</xdr:col>
      <xdr:colOff>38100</xdr:colOff>
      <xdr:row>36</xdr:row>
      <xdr:rowOff>142240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00095" y="608139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158750</xdr:rowOff>
    </xdr:from>
    <xdr:ext cx="591185" cy="2457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074670" y="586232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157480</xdr:rowOff>
    </xdr:from>
    <xdr:to>
      <xdr:col>15</xdr:col>
      <xdr:colOff>50800</xdr:colOff>
      <xdr:row>38</xdr:row>
      <xdr:rowOff>26035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784350" y="6363970"/>
          <a:ext cx="7715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67945</xdr:rowOff>
    </xdr:from>
    <xdr:to>
      <xdr:col>15</xdr:col>
      <xdr:colOff>101600</xdr:colOff>
      <xdr:row>36</xdr:row>
      <xdr:rowOff>167005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05075" y="6106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15875</xdr:rowOff>
    </xdr:from>
    <xdr:ext cx="591185" cy="2457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03145" y="588708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38</xdr:row>
      <xdr:rowOff>26035</xdr:rowOff>
    </xdr:from>
    <xdr:to>
      <xdr:col>10</xdr:col>
      <xdr:colOff>114300</xdr:colOff>
      <xdr:row>38</xdr:row>
      <xdr:rowOff>41275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02030" y="6400165"/>
          <a:ext cx="7823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74930</xdr:rowOff>
    </xdr:from>
    <xdr:to>
      <xdr:col>10</xdr:col>
      <xdr:colOff>165100</xdr:colOff>
      <xdr:row>37</xdr:row>
      <xdr:rowOff>6350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33550" y="6113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22860</xdr:rowOff>
    </xdr:from>
    <xdr:ext cx="591185"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08125" y="589407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122555</xdr:rowOff>
    </xdr:from>
    <xdr:to>
      <xdr:col>6</xdr:col>
      <xdr:colOff>38100</xdr:colOff>
      <xdr:row>37</xdr:row>
      <xdr:rowOff>53975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62025" y="61614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70485</xdr:rowOff>
    </xdr:from>
    <xdr:ext cx="591185" cy="2457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36600" y="594169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438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38887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58190" cy="25336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1734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96520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020820" y="6203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144145</xdr:rowOff>
    </xdr:from>
    <xdr:ext cx="530860" cy="2457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122420" y="61829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52705</xdr:rowOff>
    </xdr:from>
    <xdr:to>
      <xdr:col>20</xdr:col>
      <xdr:colOff>38100</xdr:colOff>
      <xdr:row>37</xdr:row>
      <xdr:rowOff>151765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00095" y="62591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143510</xdr:rowOff>
    </xdr:from>
    <xdr:ext cx="527050" cy="2457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07055" y="63500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107950</xdr:rowOff>
    </xdr:from>
    <xdr:to>
      <xdr:col>15</xdr:col>
      <xdr:colOff>101600</xdr:colOff>
      <xdr:row>38</xdr:row>
      <xdr:rowOff>39370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05075" y="6314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31115</xdr:rowOff>
    </xdr:from>
    <xdr:ext cx="527050" cy="2457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35530" y="640524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144145</xdr:rowOff>
    </xdr:from>
    <xdr:to>
      <xdr:col>10</xdr:col>
      <xdr:colOff>165100</xdr:colOff>
      <xdr:row>38</xdr:row>
      <xdr:rowOff>75565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33550" y="6350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67310</xdr:rowOff>
    </xdr:from>
    <xdr:ext cx="530860" cy="2457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40510" y="644144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160020</xdr:rowOff>
    </xdr:from>
    <xdr:to>
      <xdr:col>6</xdr:col>
      <xdr:colOff>38100</xdr:colOff>
      <xdr:row>38</xdr:row>
      <xdr:rowOff>91440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62025" y="636651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82550</xdr:rowOff>
    </xdr:from>
    <xdr:ext cx="527050" cy="25336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68985" y="645668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075" cy="2203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53415"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136525</xdr:rowOff>
    </xdr:from>
    <xdr:to>
      <xdr:col>28</xdr:col>
      <xdr:colOff>114300</xdr:colOff>
      <xdr:row>58</xdr:row>
      <xdr:rowOff>136525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68020" y="98634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41300" cy="2457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66090" y="97243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68020" y="94164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53340</xdr:rowOff>
    </xdr:from>
    <xdr:ext cx="685800" cy="2457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27735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68020" y="89693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109220</xdr:rowOff>
    </xdr:from>
    <xdr:ext cx="685800" cy="2457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83031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68020" y="85223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165100</xdr:rowOff>
    </xdr:from>
    <xdr:ext cx="685800" cy="2457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38327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457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9362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125095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069715" y="872299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165735</xdr:rowOff>
    </xdr:from>
    <xdr:ext cx="530860" cy="2457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122420" y="989266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125095</xdr:rowOff>
    </xdr:from>
    <xdr:to>
      <xdr:col>24</xdr:col>
      <xdr:colOff>152400</xdr:colOff>
      <xdr:row>58</xdr:row>
      <xdr:rowOff>125095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006215" y="98520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117475</xdr:rowOff>
    </xdr:from>
    <xdr:ext cx="686435" cy="25336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122420" y="8503285"/>
          <a:ext cx="6864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006215" y="87229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58</xdr:row>
      <xdr:rowOff>124460</xdr:rowOff>
    </xdr:from>
    <xdr:to>
      <xdr:col>24</xdr:col>
      <xdr:colOff>63500</xdr:colOff>
      <xdr:row>58</xdr:row>
      <xdr:rowOff>124460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340100" y="985139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85090</xdr:rowOff>
    </xdr:from>
    <xdr:ext cx="594995" cy="2457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122420" y="9644380"/>
          <a:ext cx="59499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62230</xdr:rowOff>
    </xdr:from>
    <xdr:to>
      <xdr:col>24</xdr:col>
      <xdr:colOff>114300</xdr:colOff>
      <xdr:row>58</xdr:row>
      <xdr:rowOff>162560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020820" y="9789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124460</xdr:rowOff>
    </xdr:from>
    <xdr:to>
      <xdr:col>19</xdr:col>
      <xdr:colOff>167005</xdr:colOff>
      <xdr:row>58</xdr:row>
      <xdr:rowOff>124460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555875" y="985139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62865</xdr:rowOff>
    </xdr:from>
    <xdr:to>
      <xdr:col>20</xdr:col>
      <xdr:colOff>38100</xdr:colOff>
      <xdr:row>58</xdr:row>
      <xdr:rowOff>162560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00095" y="978979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11430</xdr:rowOff>
    </xdr:from>
    <xdr:ext cx="591185" cy="2457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074670" y="957072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124460</xdr:rowOff>
    </xdr:from>
    <xdr:to>
      <xdr:col>15</xdr:col>
      <xdr:colOff>50800</xdr:colOff>
      <xdr:row>58</xdr:row>
      <xdr:rowOff>125095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784350" y="9851390"/>
          <a:ext cx="771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05075" y="9790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12065</xdr:rowOff>
    </xdr:from>
    <xdr:ext cx="591185" cy="2457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03145" y="957135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58</xdr:row>
      <xdr:rowOff>125095</xdr:rowOff>
    </xdr:from>
    <xdr:to>
      <xdr:col>10</xdr:col>
      <xdr:colOff>114300</xdr:colOff>
      <xdr:row>58</xdr:row>
      <xdr:rowOff>125095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002030" y="985202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64770</xdr:rowOff>
    </xdr:from>
    <xdr:to>
      <xdr:col>10</xdr:col>
      <xdr:colOff>165100</xdr:colOff>
      <xdr:row>58</xdr:row>
      <xdr:rowOff>164465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33550" y="9791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13335</xdr:rowOff>
    </xdr:from>
    <xdr:ext cx="530860" cy="2457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40510" y="957262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66675</xdr:rowOff>
    </xdr:from>
    <xdr:to>
      <xdr:col>6</xdr:col>
      <xdr:colOff>38100</xdr:colOff>
      <xdr:row>58</xdr:row>
      <xdr:rowOff>165735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62025" y="97936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14605</xdr:rowOff>
    </xdr:from>
    <xdr:ext cx="527050" cy="2457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68985" y="957389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438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38887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5819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1734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74295</xdr:rowOff>
    </xdr:from>
    <xdr:to>
      <xdr:col>24</xdr:col>
      <xdr:colOff>114300</xdr:colOff>
      <xdr:row>59</xdr:row>
      <xdr:rowOff>5715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020820" y="9801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41275</xdr:rowOff>
    </xdr:from>
    <xdr:ext cx="530860" cy="25336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122420" y="976820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74295</xdr:rowOff>
    </xdr:from>
    <xdr:to>
      <xdr:col>20</xdr:col>
      <xdr:colOff>38100</xdr:colOff>
      <xdr:row>59</xdr:row>
      <xdr:rowOff>5715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00095" y="98012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165100</xdr:rowOff>
    </xdr:from>
    <xdr:ext cx="527050" cy="2457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07055" y="989203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74295</xdr:rowOff>
    </xdr:from>
    <xdr:to>
      <xdr:col>15</xdr:col>
      <xdr:colOff>101600</xdr:colOff>
      <xdr:row>59</xdr:row>
      <xdr:rowOff>5715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05075" y="9801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165100</xdr:rowOff>
    </xdr:from>
    <xdr:ext cx="527050" cy="2457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35530" y="989203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74930</xdr:rowOff>
    </xdr:from>
    <xdr:to>
      <xdr:col>10</xdr:col>
      <xdr:colOff>165100</xdr:colOff>
      <xdr:row>59</xdr:row>
      <xdr:rowOff>6350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33550" y="9801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165735</xdr:rowOff>
    </xdr:from>
    <xdr:ext cx="530860" cy="2457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40510" y="989266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74930</xdr:rowOff>
    </xdr:from>
    <xdr:to>
      <xdr:col>6</xdr:col>
      <xdr:colOff>38100</xdr:colOff>
      <xdr:row>59</xdr:row>
      <xdr:rowOff>6350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62025" y="980186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165735</xdr:rowOff>
    </xdr:from>
    <xdr:ext cx="527050" cy="2457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68985" y="989266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075" cy="2203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53415"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68020" y="132905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1300" cy="2457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66090" y="131521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68020" y="129178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27685" cy="2457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07010" y="127793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68020" y="12545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27685" cy="2457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07010" y="124066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68020" y="12172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27685" cy="2457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07010" y="1203452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68020" y="11800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1820" cy="2457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661775"/>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1820" cy="2457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2890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96520</xdr:rowOff>
    </xdr:from>
    <xdr:to>
      <xdr:col>24</xdr:col>
      <xdr:colOff>62865</xdr:colOff>
      <xdr:row>79</xdr:row>
      <xdr:rowOff>33020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069715" y="1200277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36830</xdr:rowOff>
    </xdr:from>
    <xdr:ext cx="374650" cy="2457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122420" y="13284200"/>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33020</xdr:rowOff>
    </xdr:from>
    <xdr:to>
      <xdr:col>24</xdr:col>
      <xdr:colOff>152400</xdr:colOff>
      <xdr:row>79</xdr:row>
      <xdr:rowOff>33020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006215" y="132803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44450</xdr:rowOff>
    </xdr:from>
    <xdr:ext cx="594995" cy="25336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122420" y="1178306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96520</xdr:rowOff>
    </xdr:from>
    <xdr:to>
      <xdr:col>24</xdr:col>
      <xdr:colOff>152400</xdr:colOff>
      <xdr:row>71</xdr:row>
      <xdr:rowOff>96520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006215" y="120027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78</xdr:row>
      <xdr:rowOff>118745</xdr:rowOff>
    </xdr:from>
    <xdr:to>
      <xdr:col>24</xdr:col>
      <xdr:colOff>63500</xdr:colOff>
      <xdr:row>78</xdr:row>
      <xdr:rowOff>123825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340100" y="13198475"/>
          <a:ext cx="7315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26035</xdr:rowOff>
    </xdr:from>
    <xdr:ext cx="530860" cy="25336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122420" y="12938125"/>
          <a:ext cx="530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103505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020820" y="13083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118745</xdr:rowOff>
    </xdr:from>
    <xdr:to>
      <xdr:col>19</xdr:col>
      <xdr:colOff>167005</xdr:colOff>
      <xdr:row>78</xdr:row>
      <xdr:rowOff>137795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555875" y="13198475"/>
          <a:ext cx="7842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34925</xdr:rowOff>
    </xdr:from>
    <xdr:to>
      <xdr:col>20</xdr:col>
      <xdr:colOff>38100</xdr:colOff>
      <xdr:row>78</xdr:row>
      <xdr:rowOff>133985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00095" y="1311465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150495</xdr:rowOff>
    </xdr:from>
    <xdr:ext cx="527050" cy="25336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07055" y="1289494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130175</xdr:rowOff>
    </xdr:from>
    <xdr:to>
      <xdr:col>15</xdr:col>
      <xdr:colOff>50800</xdr:colOff>
      <xdr:row>78</xdr:row>
      <xdr:rowOff>137795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784350" y="13209905"/>
          <a:ext cx="7715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28575</xdr:rowOff>
    </xdr:from>
    <xdr:to>
      <xdr:col>15</xdr:col>
      <xdr:colOff>101600</xdr:colOff>
      <xdr:row>78</xdr:row>
      <xdr:rowOff>127635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05075"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143510</xdr:rowOff>
    </xdr:from>
    <xdr:ext cx="527050" cy="2457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335530" y="1288796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78</xdr:row>
      <xdr:rowOff>130175</xdr:rowOff>
    </xdr:from>
    <xdr:to>
      <xdr:col>10</xdr:col>
      <xdr:colOff>114300</xdr:colOff>
      <xdr:row>78</xdr:row>
      <xdr:rowOff>133350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02030" y="13209905"/>
          <a:ext cx="7823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26035</xdr:rowOff>
    </xdr:from>
    <xdr:to>
      <xdr:col>10</xdr:col>
      <xdr:colOff>165100</xdr:colOff>
      <xdr:row>78</xdr:row>
      <xdr:rowOff>125730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33550" y="13105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141605</xdr:rowOff>
    </xdr:from>
    <xdr:ext cx="530860" cy="2457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540510" y="128860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43180</xdr:rowOff>
    </xdr:from>
    <xdr:to>
      <xdr:col>6</xdr:col>
      <xdr:colOff>38100</xdr:colOff>
      <xdr:row>78</xdr:row>
      <xdr:rowOff>142875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62025" y="1312291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159385</xdr:rowOff>
    </xdr:from>
    <xdr:ext cx="469900" cy="2457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01370" y="1290383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4380"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38887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5819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17345"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73660</xdr:rowOff>
    </xdr:from>
    <xdr:to>
      <xdr:col>24</xdr:col>
      <xdr:colOff>114300</xdr:colOff>
      <xdr:row>79</xdr:row>
      <xdr:rowOff>5715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020820" y="13153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158750</xdr:rowOff>
    </xdr:from>
    <xdr:ext cx="466090" cy="2457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122420" y="1307084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69850</xdr:rowOff>
    </xdr:from>
    <xdr:to>
      <xdr:col>20</xdr:col>
      <xdr:colOff>38100</xdr:colOff>
      <xdr:row>79</xdr:row>
      <xdr:rowOff>1270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00095" y="1314958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160655</xdr:rowOff>
    </xdr:from>
    <xdr:ext cx="469900" cy="2457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139440" y="1324038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88265</xdr:rowOff>
    </xdr:from>
    <xdr:to>
      <xdr:col>15</xdr:col>
      <xdr:colOff>101600</xdr:colOff>
      <xdr:row>79</xdr:row>
      <xdr:rowOff>19685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05075" y="13167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11430</xdr:rowOff>
    </xdr:from>
    <xdr:ext cx="469900" cy="2457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344420" y="132588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80645</xdr:rowOff>
    </xdr:from>
    <xdr:to>
      <xdr:col>10</xdr:col>
      <xdr:colOff>165100</xdr:colOff>
      <xdr:row>79</xdr:row>
      <xdr:rowOff>12700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33550" y="13160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3810</xdr:rowOff>
    </xdr:from>
    <xdr:ext cx="469900" cy="25336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572895" y="13251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84455</xdr:rowOff>
    </xdr:from>
    <xdr:to>
      <xdr:col>6</xdr:col>
      <xdr:colOff>38100</xdr:colOff>
      <xdr:row>79</xdr:row>
      <xdr:rowOff>15875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62025" y="1316418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6350</xdr:rowOff>
    </xdr:from>
    <xdr:ext cx="469900" cy="25336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01370" y="132537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075" cy="2203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53415"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300" cy="25146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66090" y="169138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6802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768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07010" y="16532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6802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82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51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6802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146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708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6802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89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68020" y="15153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1820" cy="25082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014575"/>
          <a:ext cx="591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1820" cy="2457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6418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069715" y="152857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0860" cy="251460"/>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122420" y="1643443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006215" y="164312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141605</xdr:rowOff>
    </xdr:from>
    <xdr:ext cx="594995" cy="24701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122420" y="1506537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006215" y="152857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96</xdr:row>
      <xdr:rowOff>77470</xdr:rowOff>
    </xdr:from>
    <xdr:to>
      <xdr:col>24</xdr:col>
      <xdr:colOff>63500</xdr:colOff>
      <xdr:row>96</xdr:row>
      <xdr:rowOff>86360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340100" y="16193770"/>
          <a:ext cx="7315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95885</xdr:rowOff>
    </xdr:from>
    <xdr:ext cx="594995" cy="259080"/>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122420" y="15869285"/>
          <a:ext cx="594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020820"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86360</xdr:rowOff>
    </xdr:from>
    <xdr:to>
      <xdr:col>19</xdr:col>
      <xdr:colOff>167005</xdr:colOff>
      <xdr:row>97</xdr:row>
      <xdr:rowOff>6350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555875" y="16202660"/>
          <a:ext cx="7842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00095" y="160572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59055</xdr:rowOff>
    </xdr:from>
    <xdr:ext cx="591185" cy="25908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074670" y="158324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60960</xdr:rowOff>
    </xdr:from>
    <xdr:to>
      <xdr:col>15</xdr:col>
      <xdr:colOff>50800</xdr:colOff>
      <xdr:row>97</xdr:row>
      <xdr:rowOff>6350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784350" y="16177260"/>
          <a:ext cx="771525"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05075" y="161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128905</xdr:rowOff>
    </xdr:from>
    <xdr:ext cx="59118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03145" y="159023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96</xdr:row>
      <xdr:rowOff>60960</xdr:rowOff>
    </xdr:from>
    <xdr:to>
      <xdr:col>10</xdr:col>
      <xdr:colOff>114300</xdr:colOff>
      <xdr:row>97</xdr:row>
      <xdr:rowOff>81915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002030" y="16177260"/>
          <a:ext cx="78232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33550" y="1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48895</xdr:rowOff>
    </xdr:from>
    <xdr:ext cx="59118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08125" y="158222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62025" y="1622425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54610</xdr:rowOff>
    </xdr:from>
    <xdr:ext cx="591185" cy="25146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36600" y="1599946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438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38887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819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17345"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26670</xdr:rowOff>
    </xdr:from>
    <xdr:to>
      <xdr:col>24</xdr:col>
      <xdr:colOff>114300</xdr:colOff>
      <xdr:row>96</xdr:row>
      <xdr:rowOff>128270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020820" y="161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5080</xdr:rowOff>
    </xdr:from>
    <xdr:ext cx="594995" cy="25908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122420" y="161213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34925</xdr:rowOff>
    </xdr:from>
    <xdr:to>
      <xdr:col>20</xdr:col>
      <xdr:colOff>38100</xdr:colOff>
      <xdr:row>96</xdr:row>
      <xdr:rowOff>136525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00095" y="161512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127635</xdr:rowOff>
    </xdr:from>
    <xdr:ext cx="59118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074670" y="162439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126365</xdr:rowOff>
    </xdr:from>
    <xdr:to>
      <xdr:col>15</xdr:col>
      <xdr:colOff>101600</xdr:colOff>
      <xdr:row>97</xdr:row>
      <xdr:rowOff>56515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05075"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47625</xdr:rowOff>
    </xdr:from>
    <xdr:ext cx="59118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03145" y="163353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10160</xdr:rowOff>
    </xdr:from>
    <xdr:to>
      <xdr:col>10</xdr:col>
      <xdr:colOff>165100</xdr:colOff>
      <xdr:row>96</xdr:row>
      <xdr:rowOff>111760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33550" y="161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102870</xdr:rowOff>
    </xdr:from>
    <xdr:ext cx="59118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08125" y="162191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31115</xdr:rowOff>
    </xdr:from>
    <xdr:to>
      <xdr:col>6</xdr:col>
      <xdr:colOff>38100</xdr:colOff>
      <xdr:row>97</xdr:row>
      <xdr:rowOff>132715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62025" y="163188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123825</xdr:rowOff>
    </xdr:from>
    <xdr:ext cx="527050" cy="25146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68985" y="164115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075" cy="2203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767070"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805170" y="66382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1300" cy="2457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579745"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805170" y="63188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140970</xdr:rowOff>
    </xdr:from>
    <xdr:ext cx="591820" cy="2457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280025" y="617982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805170" y="60001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156845</xdr:rowOff>
    </xdr:from>
    <xdr:ext cx="591820" cy="25336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280025" y="586041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805170" y="56807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1820" cy="25336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280025" y="554164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805170" y="53619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1820" cy="25273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280025" y="5222240"/>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805170" y="50412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1820" cy="25336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280025" y="490283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1820" cy="2457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280025" y="45834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29</xdr:row>
      <xdr:rowOff>129540</xdr:rowOff>
    </xdr:from>
    <xdr:to>
      <xdr:col>54</xdr:col>
      <xdr:colOff>167005</xdr:colOff>
      <xdr:row>39</xdr:row>
      <xdr:rowOff>29845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185275" y="4994910"/>
          <a:ext cx="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33655</xdr:rowOff>
    </xdr:from>
    <xdr:ext cx="527050" cy="2457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236075" y="657542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29845</xdr:rowOff>
    </xdr:from>
    <xdr:to>
      <xdr:col>55</xdr:col>
      <xdr:colOff>88900</xdr:colOff>
      <xdr:row>39</xdr:row>
      <xdr:rowOff>29845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119870" y="65716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77470</xdr:rowOff>
    </xdr:from>
    <xdr:ext cx="591185" cy="25273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236075" y="4775200"/>
          <a:ext cx="591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129540</xdr:rowOff>
    </xdr:from>
    <xdr:to>
      <xdr:col>55</xdr:col>
      <xdr:colOff>88900</xdr:colOff>
      <xdr:row>29</xdr:row>
      <xdr:rowOff>129540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119870" y="49949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159385</xdr:rowOff>
    </xdr:from>
    <xdr:to>
      <xdr:col>55</xdr:col>
      <xdr:colOff>0</xdr:colOff>
      <xdr:row>38</xdr:row>
      <xdr:rowOff>34925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464550" y="6365875"/>
          <a:ext cx="7207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69215</xdr:rowOff>
    </xdr:from>
    <xdr:ext cx="591185" cy="2457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236075" y="6108065"/>
          <a:ext cx="59118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46990</xdr:rowOff>
    </xdr:from>
    <xdr:to>
      <xdr:col>55</xdr:col>
      <xdr:colOff>50800</xdr:colOff>
      <xdr:row>37</xdr:row>
      <xdr:rowOff>146050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157970" y="625348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38</xdr:row>
      <xdr:rowOff>34925</xdr:rowOff>
    </xdr:from>
    <xdr:to>
      <xdr:col>50</xdr:col>
      <xdr:colOff>114300</xdr:colOff>
      <xdr:row>38</xdr:row>
      <xdr:rowOff>43815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682230" y="6409055"/>
          <a:ext cx="7823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45085</xdr:rowOff>
    </xdr:from>
    <xdr:to>
      <xdr:col>50</xdr:col>
      <xdr:colOff>165100</xdr:colOff>
      <xdr:row>37</xdr:row>
      <xdr:rowOff>144780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413750" y="6251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161290</xdr:rowOff>
    </xdr:from>
    <xdr:ext cx="591185" cy="2457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188325" y="603250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43815</xdr:rowOff>
    </xdr:from>
    <xdr:to>
      <xdr:col>45</xdr:col>
      <xdr:colOff>167005</xdr:colOff>
      <xdr:row>38</xdr:row>
      <xdr:rowOff>53340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898005" y="6417945"/>
          <a:ext cx="7842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50165</xdr:rowOff>
    </xdr:from>
    <xdr:to>
      <xdr:col>46</xdr:col>
      <xdr:colOff>38100</xdr:colOff>
      <xdr:row>37</xdr:row>
      <xdr:rowOff>149225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642225" y="625665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165100</xdr:rowOff>
    </xdr:from>
    <xdr:ext cx="591185" cy="2457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416800" y="603631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135255</xdr:rowOff>
    </xdr:from>
    <xdr:to>
      <xdr:col>41</xdr:col>
      <xdr:colOff>50800</xdr:colOff>
      <xdr:row>38</xdr:row>
      <xdr:rowOff>53340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126480" y="5838825"/>
          <a:ext cx="771525" cy="588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59055</xdr:rowOff>
    </xdr:from>
    <xdr:to>
      <xdr:col>41</xdr:col>
      <xdr:colOff>101600</xdr:colOff>
      <xdr:row>37</xdr:row>
      <xdr:rowOff>158750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847205"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6350</xdr:rowOff>
    </xdr:from>
    <xdr:ext cx="591185" cy="25336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45275" y="60452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78740</xdr:rowOff>
    </xdr:from>
    <xdr:to>
      <xdr:col>36</xdr:col>
      <xdr:colOff>165100</xdr:colOff>
      <xdr:row>36</xdr:row>
      <xdr:rowOff>10795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075680" y="5949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1905</xdr:rowOff>
    </xdr:from>
    <xdr:ext cx="591185"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5850255" y="604075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5819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29754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438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310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5819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595947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109220</xdr:rowOff>
    </xdr:from>
    <xdr:to>
      <xdr:col>55</xdr:col>
      <xdr:colOff>50800</xdr:colOff>
      <xdr:row>38</xdr:row>
      <xdr:rowOff>40640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157970" y="631571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88265</xdr:rowOff>
    </xdr:from>
    <xdr:ext cx="527050" cy="2457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236075" y="629475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85,574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152400</xdr:rowOff>
    </xdr:from>
    <xdr:to>
      <xdr:col>50</xdr:col>
      <xdr:colOff>165100</xdr:colOff>
      <xdr:row>38</xdr:row>
      <xdr:rowOff>84455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413750" y="6358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75565</xdr:rowOff>
    </xdr:from>
    <xdr:ext cx="530860" cy="25336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220710" y="644969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162560</xdr:rowOff>
    </xdr:from>
    <xdr:to>
      <xdr:col>46</xdr:col>
      <xdr:colOff>38100</xdr:colOff>
      <xdr:row>38</xdr:row>
      <xdr:rowOff>93980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642225" y="636905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85090</xdr:rowOff>
    </xdr:from>
    <xdr:ext cx="527050" cy="2457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449185" y="645922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3810</xdr:rowOff>
    </xdr:from>
    <xdr:to>
      <xdr:col>41</xdr:col>
      <xdr:colOff>101600</xdr:colOff>
      <xdr:row>38</xdr:row>
      <xdr:rowOff>103505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847205" y="6377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94615</xdr:rowOff>
    </xdr:from>
    <xdr:ext cx="527050" cy="25336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7660" y="646874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85725</xdr:rowOff>
    </xdr:from>
    <xdr:to>
      <xdr:col>36</xdr:col>
      <xdr:colOff>165100</xdr:colOff>
      <xdr:row>35</xdr:row>
      <xdr:rowOff>17145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075680" y="5789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33655</xdr:rowOff>
    </xdr:from>
    <xdr:ext cx="591185" cy="2457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850255" y="556958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075" cy="2203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767070"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805170" y="98634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1300" cy="2457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579745" y="97243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805170" y="94164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1820" cy="2457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280025" y="927735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805170" y="896937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1820" cy="2457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280025" y="883031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805170" y="852233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1820" cy="2457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280025" y="838327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1820" cy="2457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280025" y="79362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51</xdr:row>
      <xdr:rowOff>13335</xdr:rowOff>
    </xdr:from>
    <xdr:to>
      <xdr:col>54</xdr:col>
      <xdr:colOff>167005</xdr:colOff>
      <xdr:row>58</xdr:row>
      <xdr:rowOff>26670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185275" y="856678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30480</xdr:rowOff>
    </xdr:from>
    <xdr:ext cx="527050" cy="2457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236075" y="975741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26670</xdr:rowOff>
    </xdr:from>
    <xdr:to>
      <xdr:col>55</xdr:col>
      <xdr:colOff>88900</xdr:colOff>
      <xdr:row>58</xdr:row>
      <xdr:rowOff>26670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119870" y="97536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128905</xdr:rowOff>
    </xdr:from>
    <xdr:ext cx="591185" cy="25336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236075" y="834707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13335</xdr:rowOff>
    </xdr:from>
    <xdr:to>
      <xdr:col>55</xdr:col>
      <xdr:colOff>88900</xdr:colOff>
      <xdr:row>51</xdr:row>
      <xdr:rowOff>13335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119870" y="85667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136525</xdr:rowOff>
    </xdr:from>
    <xdr:to>
      <xdr:col>55</xdr:col>
      <xdr:colOff>0</xdr:colOff>
      <xdr:row>58</xdr:row>
      <xdr:rowOff>35560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464550" y="9695815"/>
          <a:ext cx="720725"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4445</xdr:rowOff>
    </xdr:from>
    <xdr:ext cx="527050" cy="25336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236075" y="9228455"/>
          <a:ext cx="52705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149225</xdr:rowOff>
    </xdr:from>
    <xdr:to>
      <xdr:col>55</xdr:col>
      <xdr:colOff>50800</xdr:colOff>
      <xdr:row>56</xdr:row>
      <xdr:rowOff>80645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157970" y="937323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58</xdr:row>
      <xdr:rowOff>33020</xdr:rowOff>
    </xdr:from>
    <xdr:to>
      <xdr:col>50</xdr:col>
      <xdr:colOff>114300</xdr:colOff>
      <xdr:row>58</xdr:row>
      <xdr:rowOff>35560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682230" y="975995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8255</xdr:rowOff>
    </xdr:from>
    <xdr:to>
      <xdr:col>50</xdr:col>
      <xdr:colOff>165100</xdr:colOff>
      <xdr:row>56</xdr:row>
      <xdr:rowOff>107950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413750" y="9399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124460</xdr:rowOff>
    </xdr:from>
    <xdr:ext cx="530860" cy="2457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220710" y="91808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64770</xdr:rowOff>
    </xdr:from>
    <xdr:to>
      <xdr:col>45</xdr:col>
      <xdr:colOff>167005</xdr:colOff>
      <xdr:row>58</xdr:row>
      <xdr:rowOff>33020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898005" y="9624060"/>
          <a:ext cx="784225"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39370</xdr:rowOff>
    </xdr:from>
    <xdr:to>
      <xdr:col>46</xdr:col>
      <xdr:colOff>38100</xdr:colOff>
      <xdr:row>56</xdr:row>
      <xdr:rowOff>138430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642225" y="943102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154305</xdr:rowOff>
    </xdr:from>
    <xdr:ext cx="527050" cy="25336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449185" y="921067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64770</xdr:rowOff>
    </xdr:from>
    <xdr:to>
      <xdr:col>41</xdr:col>
      <xdr:colOff>50800</xdr:colOff>
      <xdr:row>57</xdr:row>
      <xdr:rowOff>107950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126480" y="9624060"/>
          <a:ext cx="7715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158750</xdr:rowOff>
    </xdr:from>
    <xdr:to>
      <xdr:col>41</xdr:col>
      <xdr:colOff>101600</xdr:colOff>
      <xdr:row>56</xdr:row>
      <xdr:rowOff>90170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847205" y="9382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106680</xdr:rowOff>
    </xdr:from>
    <xdr:ext cx="527050" cy="2457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7660" y="91630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7620</xdr:rowOff>
    </xdr:from>
    <xdr:to>
      <xdr:col>36</xdr:col>
      <xdr:colOff>165100</xdr:colOff>
      <xdr:row>56</xdr:row>
      <xdr:rowOff>107315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075680" y="9399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123825</xdr:rowOff>
    </xdr:from>
    <xdr:ext cx="530860" cy="2457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5882640" y="91801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5819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29754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438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310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5819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595947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86995</xdr:rowOff>
    </xdr:from>
    <xdr:to>
      <xdr:col>55</xdr:col>
      <xdr:colOff>50800</xdr:colOff>
      <xdr:row>58</xdr:row>
      <xdr:rowOff>18415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157970" y="964628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3810</xdr:rowOff>
    </xdr:from>
    <xdr:ext cx="527050" cy="25336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236075" y="95631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153035</xdr:rowOff>
    </xdr:from>
    <xdr:to>
      <xdr:col>50</xdr:col>
      <xdr:colOff>165100</xdr:colOff>
      <xdr:row>58</xdr:row>
      <xdr:rowOff>85090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413750" y="9712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76835</xdr:rowOff>
    </xdr:from>
    <xdr:ext cx="530860" cy="25336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220710" y="980376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151130</xdr:rowOff>
    </xdr:from>
    <xdr:to>
      <xdr:col>46</xdr:col>
      <xdr:colOff>38100</xdr:colOff>
      <xdr:row>58</xdr:row>
      <xdr:rowOff>82550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642225" y="971042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73660</xdr:rowOff>
    </xdr:from>
    <xdr:ext cx="527050" cy="25273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449185" y="980059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15875</xdr:rowOff>
    </xdr:from>
    <xdr:to>
      <xdr:col>41</xdr:col>
      <xdr:colOff>101600</xdr:colOff>
      <xdr:row>57</xdr:row>
      <xdr:rowOff>114935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847205" y="95751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106680</xdr:rowOff>
    </xdr:from>
    <xdr:ext cx="527050" cy="2457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7660" y="966597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58420</xdr:rowOff>
    </xdr:from>
    <xdr:to>
      <xdr:col>36</xdr:col>
      <xdr:colOff>165100</xdr:colOff>
      <xdr:row>57</xdr:row>
      <xdr:rowOff>157480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075680" y="9617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149225</xdr:rowOff>
    </xdr:from>
    <xdr:ext cx="530860" cy="25336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5882640" y="97085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075" cy="2203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767070"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805170" y="133438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1300" cy="2457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579745" y="132054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805170" y="130244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7685" cy="2457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344160" y="1288542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805170" y="127057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7685" cy="25336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344160" y="1256601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805170" y="123863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7685" cy="25336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344160" y="1224724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805170" y="120675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1820" cy="25273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280025" y="11927840"/>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805170" y="117468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1820" cy="25336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280025" y="1160843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1820" cy="2457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280025" y="112890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71</xdr:row>
      <xdr:rowOff>1905</xdr:rowOff>
    </xdr:from>
    <xdr:to>
      <xdr:col>54</xdr:col>
      <xdr:colOff>167005</xdr:colOff>
      <xdr:row>79</xdr:row>
      <xdr:rowOff>96520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185275" y="1190815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100330</xdr:rowOff>
    </xdr:from>
    <xdr:ext cx="241935" cy="25336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236075" y="1334770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96520</xdr:rowOff>
    </xdr:from>
    <xdr:to>
      <xdr:col>55</xdr:col>
      <xdr:colOff>88900</xdr:colOff>
      <xdr:row>79</xdr:row>
      <xdr:rowOff>96520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119870" y="133438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117475</xdr:rowOff>
    </xdr:from>
    <xdr:ext cx="591185" cy="25336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236075" y="1168844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1905</xdr:rowOff>
    </xdr:from>
    <xdr:to>
      <xdr:col>55</xdr:col>
      <xdr:colOff>88900</xdr:colOff>
      <xdr:row>71</xdr:row>
      <xdr:rowOff>1905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119870" y="119081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39370</xdr:rowOff>
    </xdr:from>
    <xdr:to>
      <xdr:col>55</xdr:col>
      <xdr:colOff>0</xdr:colOff>
      <xdr:row>79</xdr:row>
      <xdr:rowOff>90170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464550" y="13286740"/>
          <a:ext cx="7207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154305</xdr:rowOff>
    </xdr:from>
    <xdr:ext cx="527050" cy="25336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236075" y="12898755"/>
          <a:ext cx="52705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132080</xdr:rowOff>
    </xdr:from>
    <xdr:to>
      <xdr:col>55</xdr:col>
      <xdr:colOff>50800</xdr:colOff>
      <xdr:row>78</xdr:row>
      <xdr:rowOff>63500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157970" y="1304417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79</xdr:row>
      <xdr:rowOff>73025</xdr:rowOff>
    </xdr:from>
    <xdr:to>
      <xdr:col>50</xdr:col>
      <xdr:colOff>114300</xdr:colOff>
      <xdr:row>79</xdr:row>
      <xdr:rowOff>90170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682230" y="13320395"/>
          <a:ext cx="7823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12065</xdr:rowOff>
    </xdr:from>
    <xdr:to>
      <xdr:col>50</xdr:col>
      <xdr:colOff>165100</xdr:colOff>
      <xdr:row>78</xdr:row>
      <xdr:rowOff>111125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413750" y="13091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128270</xdr:rowOff>
    </xdr:from>
    <xdr:ext cx="530860" cy="2457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220710" y="1287272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73025</xdr:rowOff>
    </xdr:from>
    <xdr:to>
      <xdr:col>45</xdr:col>
      <xdr:colOff>167005</xdr:colOff>
      <xdr:row>79</xdr:row>
      <xdr:rowOff>77470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898005" y="13320395"/>
          <a:ext cx="7842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17780</xdr:rowOff>
    </xdr:from>
    <xdr:to>
      <xdr:col>46</xdr:col>
      <xdr:colOff>38100</xdr:colOff>
      <xdr:row>78</xdr:row>
      <xdr:rowOff>117475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642225" y="1309751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133350</xdr:rowOff>
    </xdr:from>
    <xdr:ext cx="527050" cy="25273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449185" y="1287780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36830</xdr:rowOff>
    </xdr:from>
    <xdr:to>
      <xdr:col>41</xdr:col>
      <xdr:colOff>50800</xdr:colOff>
      <xdr:row>79</xdr:row>
      <xdr:rowOff>77470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126480" y="13284200"/>
          <a:ext cx="7715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51435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847205" y="13031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67945</xdr:rowOff>
    </xdr:from>
    <xdr:ext cx="527050" cy="2457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7660" y="1281239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97155</xdr:rowOff>
    </xdr:from>
    <xdr:to>
      <xdr:col>36</xdr:col>
      <xdr:colOff>165100</xdr:colOff>
      <xdr:row>78</xdr:row>
      <xdr:rowOff>29210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075680" y="13009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45085</xdr:rowOff>
    </xdr:from>
    <xdr:ext cx="530860"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5882640" y="1278953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58190" cy="25336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297545"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4380"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310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58190"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5959475"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157480</xdr:rowOff>
    </xdr:from>
    <xdr:to>
      <xdr:col>55</xdr:col>
      <xdr:colOff>50800</xdr:colOff>
      <xdr:row>79</xdr:row>
      <xdr:rowOff>89535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157970" y="1323721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74295</xdr:rowOff>
    </xdr:from>
    <xdr:ext cx="462280" cy="25209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236075" y="13154025"/>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40005</xdr:rowOff>
    </xdr:from>
    <xdr:to>
      <xdr:col>50</xdr:col>
      <xdr:colOff>165100</xdr:colOff>
      <xdr:row>79</xdr:row>
      <xdr:rowOff>140335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413750" y="132873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130810</xdr:rowOff>
    </xdr:from>
    <xdr:ext cx="378460" cy="25336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298815" y="133781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22860</xdr:rowOff>
    </xdr:from>
    <xdr:to>
      <xdr:col>46</xdr:col>
      <xdr:colOff>38100</xdr:colOff>
      <xdr:row>79</xdr:row>
      <xdr:rowOff>122555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642225" y="1327023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113665</xdr:rowOff>
    </xdr:from>
    <xdr:ext cx="469900" cy="25336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481570" y="13361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28575</xdr:rowOff>
    </xdr:from>
    <xdr:to>
      <xdr:col>41</xdr:col>
      <xdr:colOff>101600</xdr:colOff>
      <xdr:row>79</xdr:row>
      <xdr:rowOff>127635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847205" y="13275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118110</xdr:rowOff>
    </xdr:from>
    <xdr:ext cx="469900" cy="25336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86550" y="133654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154305</xdr:rowOff>
    </xdr:from>
    <xdr:to>
      <xdr:col>36</xdr:col>
      <xdr:colOff>165100</xdr:colOff>
      <xdr:row>79</xdr:row>
      <xdr:rowOff>86360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075680" y="13234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77470</xdr:rowOff>
    </xdr:from>
    <xdr:ext cx="469900" cy="25273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5025" y="133248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075" cy="2203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767070"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805170" y="16484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1300" cy="25146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579745" y="163423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820" cy="25146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280025" y="157708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805170" y="15341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109220</xdr:rowOff>
    </xdr:from>
    <xdr:ext cx="591820" cy="25019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280025" y="15200630"/>
          <a:ext cx="591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1820" cy="2457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280025" y="146418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106045</xdr:rowOff>
    </xdr:from>
    <xdr:to>
      <xdr:col>54</xdr:col>
      <xdr:colOff>167005</xdr:colOff>
      <xdr:row>97</xdr:row>
      <xdr:rowOff>147320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185275" y="151974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62280"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236075" y="164388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119870" y="164350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53340</xdr:rowOff>
    </xdr:from>
    <xdr:ext cx="591185" cy="2457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236075" y="1497711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106045</xdr:rowOff>
    </xdr:from>
    <xdr:to>
      <xdr:col>55</xdr:col>
      <xdr:colOff>88900</xdr:colOff>
      <xdr:row>90</xdr:row>
      <xdr:rowOff>106045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119870" y="151974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67310</xdr:rowOff>
    </xdr:from>
    <xdr:to>
      <xdr:col>55</xdr:col>
      <xdr:colOff>0</xdr:colOff>
      <xdr:row>97</xdr:row>
      <xdr:rowOff>127000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464550" y="16355060"/>
          <a:ext cx="7207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160655</xdr:rowOff>
    </xdr:from>
    <xdr:ext cx="52705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236075" y="15934055"/>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157970" y="160826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97</xdr:row>
      <xdr:rowOff>127000</xdr:rowOff>
    </xdr:from>
    <xdr:to>
      <xdr:col>50</xdr:col>
      <xdr:colOff>114300</xdr:colOff>
      <xdr:row>97</xdr:row>
      <xdr:rowOff>132715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682230" y="1641475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413750"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30860" cy="2584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220710" y="158756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27305</xdr:rowOff>
    </xdr:from>
    <xdr:to>
      <xdr:col>45</xdr:col>
      <xdr:colOff>167005</xdr:colOff>
      <xdr:row>97</xdr:row>
      <xdr:rowOff>132715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898005" y="16315055"/>
          <a:ext cx="78422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642225" y="161340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135890</xdr:rowOff>
    </xdr:from>
    <xdr:ext cx="52705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449185" y="159092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27305</xdr:rowOff>
    </xdr:from>
    <xdr:to>
      <xdr:col>41</xdr:col>
      <xdr:colOff>50800</xdr:colOff>
      <xdr:row>97</xdr:row>
      <xdr:rowOff>86995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126480" y="16315055"/>
          <a:ext cx="7715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847205" y="1611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120650</xdr:rowOff>
    </xdr:from>
    <xdr:ext cx="527050" cy="25146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7660" y="158940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075680" y="161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145415</xdr:rowOff>
    </xdr:from>
    <xdr:ext cx="530860" cy="25146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5882640" y="1591881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819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297545"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438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310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819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5959475"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16510</xdr:rowOff>
    </xdr:from>
    <xdr:to>
      <xdr:col>55</xdr:col>
      <xdr:colOff>50800</xdr:colOff>
      <xdr:row>97</xdr:row>
      <xdr:rowOff>118110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157970" y="163042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102870</xdr:rowOff>
    </xdr:from>
    <xdr:ext cx="527050"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236075" y="16219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76200</xdr:rowOff>
    </xdr:from>
    <xdr:to>
      <xdr:col>50</xdr:col>
      <xdr:colOff>165100</xdr:colOff>
      <xdr:row>98</xdr:row>
      <xdr:rowOff>6350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413750" y="163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168910</xdr:rowOff>
    </xdr:from>
    <xdr:ext cx="530860" cy="25146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220710" y="1645666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81915</xdr:rowOff>
    </xdr:from>
    <xdr:to>
      <xdr:col>46</xdr:col>
      <xdr:colOff>38100</xdr:colOff>
      <xdr:row>98</xdr:row>
      <xdr:rowOff>12065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642225" y="163696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3175</xdr:rowOff>
    </xdr:from>
    <xdr:ext cx="52705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449185" y="16462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147955</xdr:rowOff>
    </xdr:from>
    <xdr:to>
      <xdr:col>41</xdr:col>
      <xdr:colOff>101600</xdr:colOff>
      <xdr:row>97</xdr:row>
      <xdr:rowOff>78105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847205" y="162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69215</xdr:rowOff>
    </xdr:from>
    <xdr:ext cx="52705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7660" y="163569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36195</xdr:rowOff>
    </xdr:from>
    <xdr:to>
      <xdr:col>36</xdr:col>
      <xdr:colOff>165100</xdr:colOff>
      <xdr:row>97</xdr:row>
      <xdr:rowOff>137795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075680" y="163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128905</xdr:rowOff>
    </xdr:from>
    <xdr:ext cx="53086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5882640" y="16416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167005</xdr:colOff>
      <xdr:row>25</xdr:row>
      <xdr:rowOff>31115</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167005</xdr:colOff>
      <xdr:row>41</xdr:row>
      <xdr:rowOff>80645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880725"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167005</xdr:colOff>
      <xdr:row>41</xdr:row>
      <xdr:rowOff>80645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167005</xdr:colOff>
      <xdr:row>39</xdr:row>
      <xdr:rowOff>96520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0918825" y="66382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1300" cy="2457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69340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167005</xdr:colOff>
      <xdr:row>37</xdr:row>
      <xdr:rowOff>112395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0918825" y="63188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140970</xdr:rowOff>
    </xdr:from>
    <xdr:ext cx="591820" cy="2457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393680" y="617982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167005</xdr:colOff>
      <xdr:row>35</xdr:row>
      <xdr:rowOff>128905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0918825" y="60001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156845</xdr:rowOff>
    </xdr:from>
    <xdr:ext cx="591820" cy="25336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393680" y="586041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167005</xdr:colOff>
      <xdr:row>33</xdr:row>
      <xdr:rowOff>144780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0918825" y="5680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5715</xdr:rowOff>
    </xdr:from>
    <xdr:ext cx="591820" cy="25336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393680" y="554164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167005</xdr:colOff>
      <xdr:row>31</xdr:row>
      <xdr:rowOff>161290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0918825" y="53619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1820" cy="25273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393680" y="5222240"/>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167005</xdr:colOff>
      <xdr:row>30</xdr:row>
      <xdr:rowOff>8255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0918825" y="50412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1820" cy="25336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393680" y="490283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28</xdr:row>
      <xdr:rowOff>24765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1820" cy="2457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393680" y="45834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41</xdr:row>
      <xdr:rowOff>80645</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19685</xdr:rowOff>
    </xdr:from>
    <xdr:to>
      <xdr:col>85</xdr:col>
      <xdr:colOff>126365</xdr:colOff>
      <xdr:row>39</xdr:row>
      <xdr:rowOff>96520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320520" y="50526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39</xdr:row>
      <xdr:rowOff>128905</xdr:rowOff>
    </xdr:from>
    <xdr:ext cx="249555" cy="25336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362430" y="66706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96520</xdr:rowOff>
    </xdr:from>
    <xdr:to>
      <xdr:col>86</xdr:col>
      <xdr:colOff>25400</xdr:colOff>
      <xdr:row>39</xdr:row>
      <xdr:rowOff>96520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233525" y="6638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28</xdr:row>
      <xdr:rowOff>135255</xdr:rowOff>
    </xdr:from>
    <xdr:ext cx="598805" cy="25336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362430" y="48329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19685</xdr:rowOff>
    </xdr:from>
    <xdr:to>
      <xdr:col>86</xdr:col>
      <xdr:colOff>25400</xdr:colOff>
      <xdr:row>30</xdr:row>
      <xdr:rowOff>19685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233525" y="50526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95885</xdr:rowOff>
    </xdr:from>
    <xdr:to>
      <xdr:col>85</xdr:col>
      <xdr:colOff>127000</xdr:colOff>
      <xdr:row>39</xdr:row>
      <xdr:rowOff>96520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578205" y="6637655"/>
          <a:ext cx="7442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38</xdr:row>
      <xdr:rowOff>48895</xdr:rowOff>
    </xdr:from>
    <xdr:ext cx="469900" cy="2457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362430" y="642302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26035</xdr:rowOff>
    </xdr:from>
    <xdr:to>
      <xdr:col>85</xdr:col>
      <xdr:colOff>167005</xdr:colOff>
      <xdr:row>39</xdr:row>
      <xdr:rowOff>125730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271625" y="6567805"/>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95885</xdr:rowOff>
    </xdr:from>
    <xdr:to>
      <xdr:col>81</xdr:col>
      <xdr:colOff>50800</xdr:colOff>
      <xdr:row>39</xdr:row>
      <xdr:rowOff>96520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06680" y="6637655"/>
          <a:ext cx="771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22225</xdr:rowOff>
    </xdr:from>
    <xdr:to>
      <xdr:col>81</xdr:col>
      <xdr:colOff>101600</xdr:colOff>
      <xdr:row>39</xdr:row>
      <xdr:rowOff>121920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527405" y="6563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137795</xdr:rowOff>
    </xdr:from>
    <xdr:ext cx="469900" cy="25336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366750" y="6344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39</xdr:row>
      <xdr:rowOff>95885</xdr:rowOff>
    </xdr:from>
    <xdr:to>
      <xdr:col>76</xdr:col>
      <xdr:colOff>114300</xdr:colOff>
      <xdr:row>39</xdr:row>
      <xdr:rowOff>96520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024360" y="6637655"/>
          <a:ext cx="7823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18415</xdr:rowOff>
    </xdr:from>
    <xdr:to>
      <xdr:col>76</xdr:col>
      <xdr:colOff>165100</xdr:colOff>
      <xdr:row>39</xdr:row>
      <xdr:rowOff>117475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55880" y="6560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133985</xdr:rowOff>
    </xdr:from>
    <xdr:ext cx="469900" cy="25336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95225" y="6340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93345</xdr:rowOff>
    </xdr:from>
    <xdr:to>
      <xdr:col>71</xdr:col>
      <xdr:colOff>167005</xdr:colOff>
      <xdr:row>39</xdr:row>
      <xdr:rowOff>95885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240135" y="6635115"/>
          <a:ext cx="7842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15240</xdr:rowOff>
    </xdr:from>
    <xdr:to>
      <xdr:col>72</xdr:col>
      <xdr:colOff>38100</xdr:colOff>
      <xdr:row>39</xdr:row>
      <xdr:rowOff>114300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1984355" y="655701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130175</xdr:rowOff>
    </xdr:from>
    <xdr:ext cx="527050" cy="25209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791315" y="6336665"/>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17145</xdr:rowOff>
    </xdr:from>
    <xdr:to>
      <xdr:col>67</xdr:col>
      <xdr:colOff>101600</xdr:colOff>
      <xdr:row>39</xdr:row>
      <xdr:rowOff>116840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189335" y="6558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132715</xdr:rowOff>
    </xdr:from>
    <xdr:ext cx="469900" cy="25336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028680" y="6339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4380"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112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58190" cy="25336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3967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4380" cy="25336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07313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47625</xdr:rowOff>
    </xdr:from>
    <xdr:to>
      <xdr:col>85</xdr:col>
      <xdr:colOff>167005</xdr:colOff>
      <xdr:row>39</xdr:row>
      <xdr:rowOff>146685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271625" y="658939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39</xdr:row>
      <xdr:rowOff>5080</xdr:rowOff>
    </xdr:from>
    <xdr:ext cx="249555" cy="25336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362430" y="654685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46990</xdr:rowOff>
    </xdr:from>
    <xdr:to>
      <xdr:col>81</xdr:col>
      <xdr:colOff>101600</xdr:colOff>
      <xdr:row>39</xdr:row>
      <xdr:rowOff>146050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527405"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137160</xdr:rowOff>
    </xdr:from>
    <xdr:ext cx="378460"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12470" y="66789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47625</xdr:rowOff>
    </xdr:from>
    <xdr:to>
      <xdr:col>76</xdr:col>
      <xdr:colOff>165100</xdr:colOff>
      <xdr:row>39</xdr:row>
      <xdr:rowOff>146685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5588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39</xdr:row>
      <xdr:rowOff>137795</xdr:rowOff>
    </xdr:from>
    <xdr:ext cx="249555" cy="25336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9238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46990</xdr:rowOff>
    </xdr:from>
    <xdr:to>
      <xdr:col>72</xdr:col>
      <xdr:colOff>38100</xdr:colOff>
      <xdr:row>39</xdr:row>
      <xdr:rowOff>146050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1984355" y="658876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137160</xdr:rowOff>
    </xdr:from>
    <xdr:ext cx="306070" cy="25336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878310" y="6678930"/>
          <a:ext cx="306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43180</xdr:rowOff>
    </xdr:from>
    <xdr:to>
      <xdr:col>67</xdr:col>
      <xdr:colOff>101600</xdr:colOff>
      <xdr:row>39</xdr:row>
      <xdr:rowOff>142875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189335" y="6584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133985</xdr:rowOff>
    </xdr:from>
    <xdr:ext cx="469900" cy="25336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028680" y="6675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167005</xdr:colOff>
      <xdr:row>45</xdr:row>
      <xdr:rowOff>31115</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167005</xdr:colOff>
      <xdr:row>61</xdr:row>
      <xdr:rowOff>80645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0880725"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167005</xdr:colOff>
      <xdr:row>61</xdr:row>
      <xdr:rowOff>80645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167005</xdr:colOff>
      <xdr:row>54</xdr:row>
      <xdr:rowOff>136525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0918825" y="9192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1300" cy="2457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693400" y="9053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48</xdr:row>
      <xdr:rowOff>24765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1300" cy="2457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693400" y="7936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61</xdr:row>
      <xdr:rowOff>80645</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320520"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10160</xdr:rowOff>
    </xdr:from>
    <xdr:ext cx="249555" cy="2457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436243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53</xdr:row>
      <xdr:rowOff>10160</xdr:rowOff>
    </xdr:from>
    <xdr:ext cx="249555" cy="2457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4362430" y="889889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578205" y="919289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66040</xdr:rowOff>
    </xdr:from>
    <xdr:ext cx="249555" cy="2457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4362430" y="9122410"/>
          <a:ext cx="2495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167005</xdr:colOff>
      <xdr:row>55</xdr:row>
      <xdr:rowOff>18415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271625" y="914336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06680" y="919289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52740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457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477240" y="9234170"/>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54</xdr:row>
      <xdr:rowOff>136525</xdr:rowOff>
    </xdr:from>
    <xdr:to>
      <xdr:col>76</xdr:col>
      <xdr:colOff>114300</xdr:colOff>
      <xdr:row>54</xdr:row>
      <xdr:rowOff>136525</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024360" y="91928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5588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55</xdr:row>
      <xdr:rowOff>10160</xdr:rowOff>
    </xdr:from>
    <xdr:ext cx="249555" cy="2457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9238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167005</xdr:colOff>
      <xdr:row>54</xdr:row>
      <xdr:rowOff>136525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1240135" y="919289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198435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457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910695" y="9234170"/>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118933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457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139170" y="9234170"/>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4380"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4112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58190" cy="25336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3967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78105</xdr:rowOff>
    </xdr:from>
    <xdr:ext cx="762000" cy="25336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4380" cy="25336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07313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167005</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271625" y="914336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53</xdr:row>
      <xdr:rowOff>121920</xdr:rowOff>
    </xdr:from>
    <xdr:ext cx="249555" cy="2457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4362430" y="901065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52740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5745" cy="2457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477240" y="892365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5588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53</xdr:row>
      <xdr:rowOff>34925</xdr:rowOff>
    </xdr:from>
    <xdr:ext cx="249555" cy="2457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92380" y="892365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198435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5745" cy="2457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0695" y="892365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118933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5745" cy="2457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139170" y="892365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167005</xdr:colOff>
      <xdr:row>65</xdr:row>
      <xdr:rowOff>31115</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167005</xdr:colOff>
      <xdr:row>81</xdr:row>
      <xdr:rowOff>80645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880725"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167005</xdr:colOff>
      <xdr:row>81</xdr:row>
      <xdr:rowOff>80645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167005</xdr:colOff>
      <xdr:row>78</xdr:row>
      <xdr:rowOff>136525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0918825" y="132162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1300" cy="2457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93400"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167005</xdr:colOff>
      <xdr:row>76</xdr:row>
      <xdr:rowOff>24765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0918825" y="127692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53340</xdr:rowOff>
    </xdr:from>
    <xdr:ext cx="591820" cy="2457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393680" y="1263015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167005</xdr:colOff>
      <xdr:row>73</xdr:row>
      <xdr:rowOff>80645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0918825" y="1232217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109220</xdr:rowOff>
    </xdr:from>
    <xdr:ext cx="591820" cy="2457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393680" y="1218311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167005</xdr:colOff>
      <xdr:row>70</xdr:row>
      <xdr:rowOff>136525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0918825" y="1187513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1820" cy="2457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393680" y="1173607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68</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1820" cy="2457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393680" y="112890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81</xdr:row>
      <xdr:rowOff>80645</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162560</xdr:rowOff>
    </xdr:from>
    <xdr:to>
      <xdr:col>85</xdr:col>
      <xdr:colOff>126365</xdr:colOff>
      <xdr:row>78</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320520" y="1190117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78</xdr:row>
      <xdr:rowOff>67945</xdr:rowOff>
    </xdr:from>
    <xdr:ext cx="534670" cy="2457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4362430" y="1314767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63500</xdr:rowOff>
    </xdr:from>
    <xdr:to>
      <xdr:col>86</xdr:col>
      <xdr:colOff>25400</xdr:colOff>
      <xdr:row>78</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233525" y="131432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69</xdr:row>
      <xdr:rowOff>109855</xdr:rowOff>
    </xdr:from>
    <xdr:ext cx="598805" cy="2457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4362430" y="1168082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162560</xdr:rowOff>
    </xdr:from>
    <xdr:to>
      <xdr:col>86</xdr:col>
      <xdr:colOff>25400</xdr:colOff>
      <xdr:row>70</xdr:row>
      <xdr:rowOff>162560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233525" y="119011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24765</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578205" y="13104495"/>
          <a:ext cx="7442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76</xdr:row>
      <xdr:rowOff>105410</xdr:rowOff>
    </xdr:from>
    <xdr:ext cx="534670" cy="2457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4362430" y="1284986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82550</xdr:rowOff>
    </xdr:from>
    <xdr:to>
      <xdr:col>85</xdr:col>
      <xdr:colOff>167005</xdr:colOff>
      <xdr:row>78</xdr:row>
      <xdr:rowOff>14605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271625" y="12994640"/>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22860</xdr:rowOff>
    </xdr:from>
    <xdr:to>
      <xdr:col>81</xdr:col>
      <xdr:colOff>50800</xdr:colOff>
      <xdr:row>78</xdr:row>
      <xdr:rowOff>24765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06680" y="13102590"/>
          <a:ext cx="7715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81915</xdr:rowOff>
    </xdr:from>
    <xdr:to>
      <xdr:col>81</xdr:col>
      <xdr:colOff>101600</xdr:colOff>
      <xdr:row>78</xdr:row>
      <xdr:rowOff>13970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527405" y="12994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29845</xdr:rowOff>
    </xdr:from>
    <xdr:ext cx="527050" cy="2457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357860" y="1277429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78</xdr:row>
      <xdr:rowOff>22860</xdr:rowOff>
    </xdr:from>
    <xdr:to>
      <xdr:col>76</xdr:col>
      <xdr:colOff>114300</xdr:colOff>
      <xdr:row>78</xdr:row>
      <xdr:rowOff>24765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024360" y="13102590"/>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81280</xdr:rowOff>
    </xdr:from>
    <xdr:to>
      <xdr:col>76</xdr:col>
      <xdr:colOff>165100</xdr:colOff>
      <xdr:row>78</xdr:row>
      <xdr:rowOff>13335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55880" y="12993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29210</xdr:rowOff>
    </xdr:from>
    <xdr:ext cx="530860" cy="2457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62840" y="127736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24765</xdr:rowOff>
    </xdr:from>
    <xdr:to>
      <xdr:col>71</xdr:col>
      <xdr:colOff>167005</xdr:colOff>
      <xdr:row>78</xdr:row>
      <xdr:rowOff>29845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1240135" y="13104495"/>
          <a:ext cx="7842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86995</xdr:rowOff>
    </xdr:from>
    <xdr:to>
      <xdr:col>72</xdr:col>
      <xdr:colOff>38100</xdr:colOff>
      <xdr:row>78</xdr:row>
      <xdr:rowOff>18415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1984355" y="1299908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34925</xdr:rowOff>
    </xdr:from>
    <xdr:ext cx="527050" cy="2457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791315" y="1277937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96520</xdr:rowOff>
    </xdr:from>
    <xdr:to>
      <xdr:col>67</xdr:col>
      <xdr:colOff>101600</xdr:colOff>
      <xdr:row>78</xdr:row>
      <xdr:rowOff>28575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189335" y="13008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44450</xdr:rowOff>
    </xdr:from>
    <xdr:ext cx="527050" cy="25336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019790" y="127889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4380" cy="25336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112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58190"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39675"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78105</xdr:rowOff>
    </xdr:from>
    <xdr:ext cx="76200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4380"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07313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143510</xdr:rowOff>
    </xdr:from>
    <xdr:to>
      <xdr:col>85</xdr:col>
      <xdr:colOff>167005</xdr:colOff>
      <xdr:row>78</xdr:row>
      <xdr:rowOff>74930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271625" y="13055600"/>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77</xdr:row>
      <xdr:rowOff>61595</xdr:rowOff>
    </xdr:from>
    <xdr:ext cx="534670" cy="25336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4362430" y="129736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142875</xdr:rowOff>
    </xdr:from>
    <xdr:to>
      <xdr:col>81</xdr:col>
      <xdr:colOff>101600</xdr:colOff>
      <xdr:row>78</xdr:row>
      <xdr:rowOff>74295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527405" y="13054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66040</xdr:rowOff>
    </xdr:from>
    <xdr:ext cx="527050" cy="2457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357860" y="1314577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140970</xdr:rowOff>
    </xdr:from>
    <xdr:to>
      <xdr:col>76</xdr:col>
      <xdr:colOff>165100</xdr:colOff>
      <xdr:row>78</xdr:row>
      <xdr:rowOff>73025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55880" y="13053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63500</xdr:rowOff>
    </xdr:from>
    <xdr:ext cx="530860"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62840" y="1314323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142875</xdr:rowOff>
    </xdr:from>
    <xdr:to>
      <xdr:col>72</xdr:col>
      <xdr:colOff>38100</xdr:colOff>
      <xdr:row>78</xdr:row>
      <xdr:rowOff>74295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1984355" y="130549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66040</xdr:rowOff>
    </xdr:from>
    <xdr:ext cx="527050" cy="2457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791315" y="1314577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147955</xdr:rowOff>
    </xdr:from>
    <xdr:to>
      <xdr:col>67</xdr:col>
      <xdr:colOff>101600</xdr:colOff>
      <xdr:row>78</xdr:row>
      <xdr:rowOff>79375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189335" y="13060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71120</xdr:rowOff>
    </xdr:from>
    <xdr:ext cx="527050" cy="2457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019790" y="131508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167005</xdr:colOff>
      <xdr:row>85</xdr:row>
      <xdr:rowOff>31115</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167005</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0880725"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167005</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300"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69340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167005</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1820"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393680" y="16151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167005</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820" cy="25146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393680" y="157708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167005</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820"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393680" y="15389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167005</xdr:colOff>
      <xdr:row>90</xdr:row>
      <xdr:rowOff>61595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0918825" y="151530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1820" cy="25082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393680" y="15014575"/>
          <a:ext cx="591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88</xdr:row>
      <xdr:rowOff>24765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53340</xdr:rowOff>
    </xdr:from>
    <xdr:ext cx="685800" cy="2457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327005" y="146418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160020</xdr:rowOff>
    </xdr:from>
    <xdr:to>
      <xdr:col>85</xdr:col>
      <xdr:colOff>126365</xdr:colOff>
      <xdr:row>99</xdr:row>
      <xdr:rowOff>42545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320520" y="152514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99</xdr:row>
      <xdr:rowOff>46355</xdr:rowOff>
    </xdr:from>
    <xdr:ext cx="378460" cy="259080"/>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436243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233525" y="166731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107315</xdr:rowOff>
    </xdr:from>
    <xdr:ext cx="598805" cy="246380"/>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4362430" y="1503108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160020</xdr:rowOff>
    </xdr:from>
    <xdr:to>
      <xdr:col>86</xdr:col>
      <xdr:colOff>25400</xdr:colOff>
      <xdr:row>90</xdr:row>
      <xdr:rowOff>160020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233525" y="152514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38100</xdr:rowOff>
    </xdr:from>
    <xdr:to>
      <xdr:col>85</xdr:col>
      <xdr:colOff>127000</xdr:colOff>
      <xdr:row>99</xdr:row>
      <xdr:rowOff>39370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578205" y="16668750"/>
          <a:ext cx="7442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97</xdr:row>
      <xdr:rowOff>100965</xdr:rowOff>
    </xdr:from>
    <xdr:ext cx="534670" cy="251460"/>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4362430" y="1638871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167005</xdr:colOff>
      <xdr:row>99</xdr:row>
      <xdr:rowOff>8255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271625" y="1653730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39370</xdr:rowOff>
    </xdr:from>
    <xdr:to>
      <xdr:col>81</xdr:col>
      <xdr:colOff>50800</xdr:colOff>
      <xdr:row>99</xdr:row>
      <xdr:rowOff>42545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06680" y="16670020"/>
          <a:ext cx="7715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527405"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26035</xdr:rowOff>
    </xdr:from>
    <xdr:ext cx="52705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357860" y="163137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99</xdr:row>
      <xdr:rowOff>34925</xdr:rowOff>
    </xdr:from>
    <xdr:to>
      <xdr:col>76</xdr:col>
      <xdr:colOff>114300</xdr:colOff>
      <xdr:row>99</xdr:row>
      <xdr:rowOff>42545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024360" y="16665575"/>
          <a:ext cx="7823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5588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27940</xdr:rowOff>
    </xdr:from>
    <xdr:ext cx="53086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62840" y="16315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34925</xdr:rowOff>
    </xdr:from>
    <xdr:to>
      <xdr:col>71</xdr:col>
      <xdr:colOff>167005</xdr:colOff>
      <xdr:row>99</xdr:row>
      <xdr:rowOff>41275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1240135" y="16665575"/>
          <a:ext cx="7842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1984355" y="1653159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27050" cy="25146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91315" y="16306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104775</xdr:rowOff>
    </xdr:from>
    <xdr:to>
      <xdr:col>67</xdr:col>
      <xdr:colOff>101600</xdr:colOff>
      <xdr:row>99</xdr:row>
      <xdr:rowOff>34925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1189335"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52070</xdr:rowOff>
    </xdr:from>
    <xdr:ext cx="527050" cy="25146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019790" y="163398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438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112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819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39675"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438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07313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158750</xdr:rowOff>
    </xdr:from>
    <xdr:to>
      <xdr:col>85</xdr:col>
      <xdr:colOff>167005</xdr:colOff>
      <xdr:row>99</xdr:row>
      <xdr:rowOff>88900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271625" y="1661795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98</xdr:row>
      <xdr:rowOff>73660</xdr:rowOff>
    </xdr:from>
    <xdr:ext cx="469900" cy="259080"/>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4362430" y="16532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160020</xdr:rowOff>
    </xdr:from>
    <xdr:to>
      <xdr:col>81</xdr:col>
      <xdr:colOff>101600</xdr:colOff>
      <xdr:row>99</xdr:row>
      <xdr:rowOff>90170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527405"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81280</xdr:rowOff>
    </xdr:from>
    <xdr:ext cx="4699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366750" y="1671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163195</xdr:rowOff>
    </xdr:from>
    <xdr:to>
      <xdr:col>76</xdr:col>
      <xdr:colOff>165100</xdr:colOff>
      <xdr:row>99</xdr:row>
      <xdr:rowOff>93345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5588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84455</xdr:rowOff>
    </xdr:from>
    <xdr:ext cx="4699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95225" y="16715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155575</xdr:rowOff>
    </xdr:from>
    <xdr:to>
      <xdr:col>72</xdr:col>
      <xdr:colOff>38100</xdr:colOff>
      <xdr:row>99</xdr:row>
      <xdr:rowOff>86360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1984355" y="16614775"/>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76835</xdr:rowOff>
    </xdr:from>
    <xdr:ext cx="469900" cy="25146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823700" y="167074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161925</xdr:rowOff>
    </xdr:from>
    <xdr:to>
      <xdr:col>67</xdr:col>
      <xdr:colOff>101600</xdr:colOff>
      <xdr:row>99</xdr:row>
      <xdr:rowOff>92075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1189335"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83185</xdr:rowOff>
    </xdr:from>
    <xdr:ext cx="4699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028680" y="16713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075" cy="2203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6017875"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032480" y="66382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1300" cy="2457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83055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032480" y="6318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140970</xdr:rowOff>
    </xdr:from>
    <xdr:ext cx="527685" cy="2457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571470" y="617982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032480" y="6000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156845</xdr:rowOff>
    </xdr:from>
    <xdr:ext cx="527685" cy="25336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571470" y="586041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032480" y="56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27685" cy="25336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571470" y="554164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032480" y="53619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27685" cy="25273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571470" y="5222240"/>
          <a:ext cx="527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032480" y="5041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27685" cy="25336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571470" y="490283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27685" cy="2457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571470" y="45834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39</xdr:row>
      <xdr:rowOff>96520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434175" y="521398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100330</xdr:rowOff>
    </xdr:from>
    <xdr:ext cx="245745" cy="25336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19486880" y="6642100"/>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370675" y="6638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128905</xdr:rowOff>
    </xdr:from>
    <xdr:ext cx="530860" cy="25336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19486880" y="499427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370675" y="52139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38</xdr:row>
      <xdr:rowOff>83185</xdr:rowOff>
    </xdr:from>
    <xdr:to>
      <xdr:col>116</xdr:col>
      <xdr:colOff>63500</xdr:colOff>
      <xdr:row>38</xdr:row>
      <xdr:rowOff>146050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704560" y="6457315"/>
          <a:ext cx="7315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62865</xdr:rowOff>
    </xdr:from>
    <xdr:ext cx="466090" cy="25336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19486880" y="6436995"/>
          <a:ext cx="466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84455</xdr:rowOff>
    </xdr:from>
    <xdr:to>
      <xdr:col>116</xdr:col>
      <xdr:colOff>114300</xdr:colOff>
      <xdr:row>39</xdr:row>
      <xdr:rowOff>16510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385280" y="645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146050</xdr:rowOff>
    </xdr:from>
    <xdr:to>
      <xdr:col>111</xdr:col>
      <xdr:colOff>167005</xdr:colOff>
      <xdr:row>38</xdr:row>
      <xdr:rowOff>165735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7920335" y="6520180"/>
          <a:ext cx="7842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70485</xdr:rowOff>
    </xdr:from>
    <xdr:to>
      <xdr:col>112</xdr:col>
      <xdr:colOff>38100</xdr:colOff>
      <xdr:row>39</xdr:row>
      <xdr:rowOff>1905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64555" y="644461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17780</xdr:rowOff>
    </xdr:from>
    <xdr:ext cx="469900" cy="25273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503900" y="62242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165735</xdr:rowOff>
    </xdr:from>
    <xdr:to>
      <xdr:col>107</xdr:col>
      <xdr:colOff>50800</xdr:colOff>
      <xdr:row>39</xdr:row>
      <xdr:rowOff>5080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7148810" y="6539865"/>
          <a:ext cx="7715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92075</xdr:rowOff>
    </xdr:from>
    <xdr:to>
      <xdr:col>107</xdr:col>
      <xdr:colOff>101600</xdr:colOff>
      <xdr:row>39</xdr:row>
      <xdr:rowOff>23495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7869535" y="6466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39370</xdr:rowOff>
    </xdr:from>
    <xdr:ext cx="469900" cy="25336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08880" y="6245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38</xdr:row>
      <xdr:rowOff>154940</xdr:rowOff>
    </xdr:from>
    <xdr:to>
      <xdr:col>102</xdr:col>
      <xdr:colOff>114300</xdr:colOff>
      <xdr:row>39</xdr:row>
      <xdr:rowOff>5080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6366490" y="6529070"/>
          <a:ext cx="7823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98425</xdr:rowOff>
    </xdr:from>
    <xdr:to>
      <xdr:col>102</xdr:col>
      <xdr:colOff>165100</xdr:colOff>
      <xdr:row>39</xdr:row>
      <xdr:rowOff>30480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7098010" y="6472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46990</xdr:rowOff>
    </xdr:from>
    <xdr:ext cx="469900" cy="2457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6937355" y="62534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89535</xdr:rowOff>
    </xdr:from>
    <xdr:to>
      <xdr:col>98</xdr:col>
      <xdr:colOff>38100</xdr:colOff>
      <xdr:row>39</xdr:row>
      <xdr:rowOff>20955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6326485" y="64636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37465</xdr:rowOff>
    </xdr:from>
    <xdr:ext cx="469900" cy="25336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165830" y="6243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78105</xdr:rowOff>
    </xdr:from>
    <xdr:ext cx="762000" cy="25336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4380" cy="25336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333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5819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98180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33655</xdr:rowOff>
    </xdr:from>
    <xdr:to>
      <xdr:col>116</xdr:col>
      <xdr:colOff>114300</xdr:colOff>
      <xdr:row>38</xdr:row>
      <xdr:rowOff>132715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385280" y="6407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55880</xdr:rowOff>
    </xdr:from>
    <xdr:ext cx="466090" cy="25336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19486880" y="626237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95885</xdr:rowOff>
    </xdr:from>
    <xdr:to>
      <xdr:col>112</xdr:col>
      <xdr:colOff>38100</xdr:colOff>
      <xdr:row>39</xdr:row>
      <xdr:rowOff>28575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64555" y="6470015"/>
          <a:ext cx="781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19050</xdr:rowOff>
    </xdr:from>
    <xdr:ext cx="469900" cy="25336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03900" y="65608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116205</xdr:rowOff>
    </xdr:from>
    <xdr:to>
      <xdr:col>107</xdr:col>
      <xdr:colOff>101600</xdr:colOff>
      <xdr:row>39</xdr:row>
      <xdr:rowOff>48260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7869535" y="64903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39370</xdr:rowOff>
    </xdr:from>
    <xdr:ext cx="469900" cy="25336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08880" y="6581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123190</xdr:rowOff>
    </xdr:from>
    <xdr:to>
      <xdr:col>102</xdr:col>
      <xdr:colOff>165100</xdr:colOff>
      <xdr:row>39</xdr:row>
      <xdr:rowOff>54610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098010" y="6497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45720</xdr:rowOff>
    </xdr:from>
    <xdr:ext cx="469900" cy="25336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937355" y="6587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106045</xdr:rowOff>
    </xdr:from>
    <xdr:to>
      <xdr:col>98</xdr:col>
      <xdr:colOff>38100</xdr:colOff>
      <xdr:row>39</xdr:row>
      <xdr:rowOff>37465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6326485" y="648017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28575</xdr:rowOff>
    </xdr:from>
    <xdr:ext cx="469900" cy="2457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165830" y="657034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075" cy="2203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017875"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03248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1300" cy="2457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83055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03248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27685" cy="2457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571470" y="94265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165100</xdr:rowOff>
    </xdr:from>
    <xdr:ext cx="591820" cy="2457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530830" y="90538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03248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128270</xdr:rowOff>
    </xdr:from>
    <xdr:ext cx="591820" cy="2457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530830" y="868172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03248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90805</xdr:rowOff>
    </xdr:from>
    <xdr:ext cx="591820" cy="2457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530830" y="8308975"/>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53340</xdr:rowOff>
    </xdr:from>
    <xdr:ext cx="591820" cy="2457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530830" y="79362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96520</xdr:rowOff>
    </xdr:from>
    <xdr:to>
      <xdr:col>116</xdr:col>
      <xdr:colOff>62865</xdr:colOff>
      <xdr:row>59</xdr:row>
      <xdr:rowOff>43180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434175" y="848233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5745" cy="2457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19486880" y="994219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370675" y="99377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44450</xdr:rowOff>
    </xdr:from>
    <xdr:ext cx="594995" cy="25336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19486880" y="826262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96520</xdr:rowOff>
    </xdr:from>
    <xdr:to>
      <xdr:col>116</xdr:col>
      <xdr:colOff>152400</xdr:colOff>
      <xdr:row>50</xdr:row>
      <xdr:rowOff>96520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370675" y="84823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59</xdr:row>
      <xdr:rowOff>23495</xdr:rowOff>
    </xdr:from>
    <xdr:to>
      <xdr:col>116</xdr:col>
      <xdr:colOff>63500</xdr:colOff>
      <xdr:row>59</xdr:row>
      <xdr:rowOff>23495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704560" y="991806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126365</xdr:rowOff>
    </xdr:from>
    <xdr:ext cx="466090" cy="2457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19486880" y="9685655"/>
          <a:ext cx="4660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35560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385280" y="9831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23495</xdr:rowOff>
    </xdr:from>
    <xdr:to>
      <xdr:col>111</xdr:col>
      <xdr:colOff>167005</xdr:colOff>
      <xdr:row>59</xdr:row>
      <xdr:rowOff>24130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7920335" y="9918065"/>
          <a:ext cx="7842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116840</xdr:rowOff>
    </xdr:from>
    <xdr:to>
      <xdr:col>112</xdr:col>
      <xdr:colOff>38100</xdr:colOff>
      <xdr:row>59</xdr:row>
      <xdr:rowOff>48895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64555" y="984377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64135</xdr:rowOff>
    </xdr:from>
    <xdr:ext cx="469900" cy="25336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503900" y="96234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24130</xdr:rowOff>
    </xdr:from>
    <xdr:to>
      <xdr:col>107</xdr:col>
      <xdr:colOff>50800</xdr:colOff>
      <xdr:row>59</xdr:row>
      <xdr:rowOff>24130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7148810" y="99187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49530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7869535" y="9844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64770</xdr:rowOff>
    </xdr:from>
    <xdr:ext cx="469900" cy="25336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08880" y="9624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59</xdr:row>
      <xdr:rowOff>24130</xdr:rowOff>
    </xdr:from>
    <xdr:to>
      <xdr:col>102</xdr:col>
      <xdr:colOff>114300</xdr:colOff>
      <xdr:row>59</xdr:row>
      <xdr:rowOff>24765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6366490" y="9918700"/>
          <a:ext cx="7823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119380</xdr:rowOff>
    </xdr:from>
    <xdr:to>
      <xdr:col>102</xdr:col>
      <xdr:colOff>165100</xdr:colOff>
      <xdr:row>59</xdr:row>
      <xdr:rowOff>51435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7098010" y="9846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67945</xdr:rowOff>
    </xdr:from>
    <xdr:ext cx="469900" cy="2457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6937355" y="962723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114935</xdr:rowOff>
    </xdr:from>
    <xdr:to>
      <xdr:col>98</xdr:col>
      <xdr:colOff>38100</xdr:colOff>
      <xdr:row>59</xdr:row>
      <xdr:rowOff>46990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6326485" y="984186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62230</xdr:rowOff>
    </xdr:from>
    <xdr:ext cx="469900" cy="25336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165830" y="96215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4380" cy="25336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75333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58190" cy="25336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98180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141605</xdr:rowOff>
    </xdr:from>
    <xdr:to>
      <xdr:col>116</xdr:col>
      <xdr:colOff>114300</xdr:colOff>
      <xdr:row>59</xdr:row>
      <xdr:rowOff>73025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385280" y="9868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82550</xdr:rowOff>
    </xdr:from>
    <xdr:ext cx="466090" cy="25336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19486880" y="980948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141605</xdr:rowOff>
    </xdr:from>
    <xdr:to>
      <xdr:col>112</xdr:col>
      <xdr:colOff>38100</xdr:colOff>
      <xdr:row>59</xdr:row>
      <xdr:rowOff>73025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64555" y="986853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64135</xdr:rowOff>
    </xdr:from>
    <xdr:ext cx="469900" cy="25336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03900" y="9958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142240</xdr:rowOff>
    </xdr:from>
    <xdr:to>
      <xdr:col>107</xdr:col>
      <xdr:colOff>101600</xdr:colOff>
      <xdr:row>59</xdr:row>
      <xdr:rowOff>73660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7869535" y="9869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64770</xdr:rowOff>
    </xdr:from>
    <xdr:ext cx="469900" cy="25336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08880" y="9959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142240</xdr:rowOff>
    </xdr:from>
    <xdr:to>
      <xdr:col>102</xdr:col>
      <xdr:colOff>165100</xdr:colOff>
      <xdr:row>59</xdr:row>
      <xdr:rowOff>73660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7098010" y="9869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64770</xdr:rowOff>
    </xdr:from>
    <xdr:ext cx="469900" cy="25336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937355" y="9959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142875</xdr:rowOff>
    </xdr:from>
    <xdr:to>
      <xdr:col>98</xdr:col>
      <xdr:colOff>38100</xdr:colOff>
      <xdr:row>59</xdr:row>
      <xdr:rowOff>74295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6326485" y="986980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66040</xdr:rowOff>
    </xdr:from>
    <xdr:ext cx="469900" cy="2457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165830" y="996061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03248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1594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1594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703451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03451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03654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03654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03248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075" cy="2203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017875"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03248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1300" cy="2457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830550" y="13524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032480" y="132905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27685" cy="2457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571470" y="1315212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032480" y="129178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27685" cy="2457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571470" y="127793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032480" y="12545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27685" cy="2457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571470" y="124066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032480" y="12172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27685" cy="2457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571470" y="1203452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032480" y="11800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90805</xdr:rowOff>
    </xdr:from>
    <xdr:ext cx="591820" cy="2457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530830" y="11661775"/>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03248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1820" cy="2457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530830" y="112890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603248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142240</xdr:rowOff>
    </xdr:from>
    <xdr:to>
      <xdr:col>116</xdr:col>
      <xdr:colOff>62865</xdr:colOff>
      <xdr:row>77</xdr:row>
      <xdr:rowOff>154305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434175" y="118808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158750</xdr:rowOff>
    </xdr:from>
    <xdr:ext cx="530860" cy="2457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19486880" y="1307084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154305</xdr:rowOff>
    </xdr:from>
    <xdr:to>
      <xdr:col>116</xdr:col>
      <xdr:colOff>152400</xdr:colOff>
      <xdr:row>77</xdr:row>
      <xdr:rowOff>154305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370675" y="130663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90170</xdr:rowOff>
    </xdr:from>
    <xdr:ext cx="530860" cy="2457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19486880" y="1166114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142240</xdr:rowOff>
    </xdr:from>
    <xdr:to>
      <xdr:col>116</xdr:col>
      <xdr:colOff>152400</xdr:colOff>
      <xdr:row>70</xdr:row>
      <xdr:rowOff>142240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370675" y="118808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76</xdr:row>
      <xdr:rowOff>66040</xdr:rowOff>
    </xdr:from>
    <xdr:to>
      <xdr:col>116</xdr:col>
      <xdr:colOff>63500</xdr:colOff>
      <xdr:row>76</xdr:row>
      <xdr:rowOff>74295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704560" y="12810490"/>
          <a:ext cx="7315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2540</xdr:rowOff>
    </xdr:from>
    <xdr:ext cx="530860" cy="25336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19486880" y="12411710"/>
          <a:ext cx="530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147955</xdr:rowOff>
    </xdr:from>
    <xdr:to>
      <xdr:col>116</xdr:col>
      <xdr:colOff>114300</xdr:colOff>
      <xdr:row>75</xdr:row>
      <xdr:rowOff>79375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385280" y="1255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74295</xdr:rowOff>
    </xdr:from>
    <xdr:to>
      <xdr:col>111</xdr:col>
      <xdr:colOff>167005</xdr:colOff>
      <xdr:row>76</xdr:row>
      <xdr:rowOff>86360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7920335" y="12818745"/>
          <a:ext cx="7842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133350</xdr:rowOff>
    </xdr:from>
    <xdr:to>
      <xdr:col>112</xdr:col>
      <xdr:colOff>38100</xdr:colOff>
      <xdr:row>75</xdr:row>
      <xdr:rowOff>64770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64555" y="1254252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81280</xdr:rowOff>
    </xdr:from>
    <xdr:ext cx="527050" cy="25336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71515" y="1232281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86360</xdr:rowOff>
    </xdr:from>
    <xdr:to>
      <xdr:col>107</xdr:col>
      <xdr:colOff>50800</xdr:colOff>
      <xdr:row>76</xdr:row>
      <xdr:rowOff>121920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7148810" y="12830810"/>
          <a:ext cx="7715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166370</xdr:rowOff>
    </xdr:from>
    <xdr:to>
      <xdr:col>107</xdr:col>
      <xdr:colOff>101600</xdr:colOff>
      <xdr:row>75</xdr:row>
      <xdr:rowOff>97790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7869535" y="12575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114300</xdr:rowOff>
    </xdr:from>
    <xdr:ext cx="527050" cy="25336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9990" y="1235583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76</xdr:row>
      <xdr:rowOff>121920</xdr:rowOff>
    </xdr:from>
    <xdr:to>
      <xdr:col>102</xdr:col>
      <xdr:colOff>114300</xdr:colOff>
      <xdr:row>76</xdr:row>
      <xdr:rowOff>152400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6366490" y="12866370"/>
          <a:ext cx="7823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8255</xdr:rowOff>
    </xdr:from>
    <xdr:to>
      <xdr:col>102</xdr:col>
      <xdr:colOff>165100</xdr:colOff>
      <xdr:row>75</xdr:row>
      <xdr:rowOff>107950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7098010" y="12585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124460</xdr:rowOff>
    </xdr:from>
    <xdr:ext cx="530860" cy="2457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6904970" y="1236599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43815</xdr:rowOff>
    </xdr:from>
    <xdr:to>
      <xdr:col>98</xdr:col>
      <xdr:colOff>38100</xdr:colOff>
      <xdr:row>75</xdr:row>
      <xdr:rowOff>143510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6326485" y="1262062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160020</xdr:rowOff>
    </xdr:from>
    <xdr:ext cx="527050" cy="2457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133445" y="124015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6907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81</xdr:row>
      <xdr:rowOff>78105</xdr:rowOff>
    </xdr:from>
    <xdr:ext cx="762000"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5375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4380"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75333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58190"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6981805"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81</xdr:row>
      <xdr:rowOff>78105</xdr:rowOff>
    </xdr:from>
    <xdr:ext cx="762000"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19948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16510</xdr:rowOff>
    </xdr:from>
    <xdr:to>
      <xdr:col>116</xdr:col>
      <xdr:colOff>114300</xdr:colOff>
      <xdr:row>76</xdr:row>
      <xdr:rowOff>115570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385280" y="12760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162560</xdr:rowOff>
    </xdr:from>
    <xdr:ext cx="530860" cy="2457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19486880" y="1273937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24765</xdr:rowOff>
    </xdr:from>
    <xdr:to>
      <xdr:col>112</xdr:col>
      <xdr:colOff>38100</xdr:colOff>
      <xdr:row>76</xdr:row>
      <xdr:rowOff>124460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64555" y="1276921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115570</xdr:rowOff>
    </xdr:from>
    <xdr:ext cx="527050" cy="25336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71515" y="1286002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36830</xdr:rowOff>
    </xdr:from>
    <xdr:to>
      <xdr:col>107</xdr:col>
      <xdr:colOff>101600</xdr:colOff>
      <xdr:row>76</xdr:row>
      <xdr:rowOff>135890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7869535" y="12781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128270</xdr:rowOff>
    </xdr:from>
    <xdr:ext cx="527050" cy="2457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699990" y="1287272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44,684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72390</xdr:rowOff>
    </xdr:from>
    <xdr:to>
      <xdr:col>102</xdr:col>
      <xdr:colOff>165100</xdr:colOff>
      <xdr:row>77</xdr:row>
      <xdr:rowOff>3810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7098010" y="12816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162560</xdr:rowOff>
    </xdr:from>
    <xdr:ext cx="530860" cy="2457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904970" y="129070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42,797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103505</xdr:rowOff>
    </xdr:from>
    <xdr:to>
      <xdr:col>98</xdr:col>
      <xdr:colOff>38100</xdr:colOff>
      <xdr:row>77</xdr:row>
      <xdr:rowOff>34925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6326485" y="128479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26035</xdr:rowOff>
    </xdr:from>
    <xdr:ext cx="527050" cy="25336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133445" y="1293812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03248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1594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1594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703451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03451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03654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03654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03248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075" cy="2203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017875"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03248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1300"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583055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03248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3550"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5635605" y="16151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3550" cy="25146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5635605" y="1577086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03248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3550"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5635605" y="15389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61595</xdr:rowOff>
    </xdr:from>
    <xdr:to>
      <xdr:col>120</xdr:col>
      <xdr:colOff>114300</xdr:colOff>
      <xdr:row>90</xdr:row>
      <xdr:rowOff>61595</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032480" y="15153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90805</xdr:rowOff>
    </xdr:from>
    <xdr:ext cx="463550" cy="25082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5635605" y="15014575"/>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03248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53340</xdr:rowOff>
    </xdr:from>
    <xdr:ext cx="527685" cy="2457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5571470" y="146418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603248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33655</xdr:rowOff>
    </xdr:from>
    <xdr:to>
      <xdr:col>116</xdr:col>
      <xdr:colOff>62865</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19434175" y="15125065"/>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574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19486880" y="1672209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370675" y="16675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149225</xdr:rowOff>
    </xdr:from>
    <xdr:ext cx="466090" cy="25336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19486880" y="1490535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33655</xdr:rowOff>
    </xdr:from>
    <xdr:to>
      <xdr:col>116</xdr:col>
      <xdr:colOff>152400</xdr:colOff>
      <xdr:row>90</xdr:row>
      <xdr:rowOff>33655</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370675" y="151250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704560" y="16675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09880" cy="25146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19486880" y="16468090"/>
          <a:ext cx="3098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38528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167005</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7920335" y="16675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64555" y="166154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0607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58510" y="16391255"/>
          <a:ext cx="306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7148810" y="16675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7869535"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0988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786985" y="16390620"/>
          <a:ext cx="309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6366490" y="16675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09801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09880" cy="2584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015460" y="16389985"/>
          <a:ext cx="3098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154940</xdr:rowOff>
    </xdr:from>
    <xdr:to>
      <xdr:col>98</xdr:col>
      <xdr:colOff>38100</xdr:colOff>
      <xdr:row>99</xdr:row>
      <xdr:rowOff>85090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6326485" y="166141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101600</xdr:rowOff>
    </xdr:from>
    <xdr:ext cx="30607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220440" y="16389350"/>
          <a:ext cx="306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438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75333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5819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6981805"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38528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574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19486880" y="1659509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64555" y="16624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5745" cy="25146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90895" y="1671701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869535"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5745" cy="25146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7819370" y="1671701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09801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99</xdr:row>
      <xdr:rowOff>86360</xdr:rowOff>
    </xdr:from>
    <xdr:ext cx="249555" cy="25146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034510" y="1671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6326485" y="16624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5745" cy="25146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252825" y="1671701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・人件費は、ごみ処理業務や消防業務等を一部事務組合で行っていることで抑制されているものの、給与改定等の影響により上昇傾向である。</a:t>
          </a:r>
        </a:p>
        <a:p>
          <a:r>
            <a:rPr kumimoji="1" lang="ja-JP" altLang="en-US" sz="1300">
              <a:solidFill>
                <a:sysClr val="windowText" lastClr="000000"/>
              </a:solidFill>
              <a:latin typeface="ＭＳ Ｐゴシック"/>
              <a:ea typeface="ＭＳ Ｐゴシック"/>
            </a:rPr>
            <a:t>・扶助費は、住民税非課税世帯等への臨時給付金の給付事業の完了や生活保護扶助費等の減少により前年度と比べて減少したが、人口も減少していることから、住民一人当たりのコストは増加している。</a:t>
          </a:r>
        </a:p>
        <a:p>
          <a:r>
            <a:rPr kumimoji="1" lang="ja-JP" altLang="en-US" sz="1300">
              <a:solidFill>
                <a:sysClr val="windowText" lastClr="000000"/>
              </a:solidFill>
              <a:latin typeface="ＭＳ Ｐゴシック"/>
              <a:ea typeface="ＭＳ Ｐゴシック"/>
            </a:rPr>
            <a:t>・公債費は、類似団体平均を下回って推移しているが、全国平均及び千葉県平均は上回っている。元金償還額、利子額ともに前年度から減少したが、今後も合併特例事業債等の借入見込みがあり、公債費の増加は後年の財政運営に多大な影響を及ぼすため、市債の新規発行は真に必要な場合に限定し、健全な財政運営に努める。</a:t>
          </a:r>
          <a:endParaRPr kumimoji="1" lang="ja-JP" altLang="en-US" sz="1300">
            <a:solidFill>
              <a:srgbClr val="FF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普通建設事業費は、地域脱炭素移行事業補助金や中学校の校舎等補修工事費等の増加により前年度と比べて増加した。全国平均、千葉県平均及び類似団体平均のいずれも下回っているが、普通建設事業費の増加は、後年度における公債費の増加に繋がることから、計画的かつ効率的な事業の実施に努める。</a:t>
          </a:r>
          <a:endParaRPr kumimoji="1" lang="ja-JP" altLang="en-US" sz="1300">
            <a:solidFill>
              <a:srgbClr val="FF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千葉県匝瑳市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33,294
32,470
101.48
17,599,909
16,701,625
859,838
10,011,179
11,771,978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7.6
11.4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57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8015"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8015"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07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3415"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3550" cy="2457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145" y="681863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68020" y="6584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3550" cy="2457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145" y="644652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68020" y="6212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3550" cy="2457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145" y="607377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68020" y="5840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3550" cy="2457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145" y="570103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68020" y="5467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27685" cy="2457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07010" y="532892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68020" y="50946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27685" cy="2457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07010" y="49561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27685" cy="2457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07010" y="45834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167005</xdr:rowOff>
    </xdr:from>
    <xdr:to>
      <xdr:col>24</xdr:col>
      <xdr:colOff>62865</xdr:colOff>
      <xdr:row>39</xdr:row>
      <xdr:rowOff>128905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069715" y="520001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132715</xdr:rowOff>
    </xdr:from>
    <xdr:ext cx="46609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122420" y="667448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128905</xdr:rowOff>
    </xdr:from>
    <xdr:to>
      <xdr:col>24</xdr:col>
      <xdr:colOff>152400</xdr:colOff>
      <xdr:row>39</xdr:row>
      <xdr:rowOff>128905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06215" y="66706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114935</xdr:rowOff>
    </xdr:from>
    <xdr:ext cx="53086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122420" y="498030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167005</xdr:rowOff>
    </xdr:from>
    <xdr:to>
      <xdr:col>24</xdr:col>
      <xdr:colOff>152400</xdr:colOff>
      <xdr:row>30</xdr:row>
      <xdr:rowOff>167005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06215" y="52000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37</xdr:row>
      <xdr:rowOff>132080</xdr:rowOff>
    </xdr:from>
    <xdr:to>
      <xdr:col>24</xdr:col>
      <xdr:colOff>63500</xdr:colOff>
      <xdr:row>37</xdr:row>
      <xdr:rowOff>148590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340100" y="6338570"/>
          <a:ext cx="7315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46609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122420" y="6132830"/>
          <a:ext cx="466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71755</xdr:rowOff>
    </xdr:from>
    <xdr:to>
      <xdr:col>24</xdr:col>
      <xdr:colOff>114300</xdr:colOff>
      <xdr:row>38</xdr:row>
      <xdr:rowOff>3175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02082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167005</xdr:colOff>
      <xdr:row>38</xdr:row>
      <xdr:rowOff>48260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555875" y="6355080"/>
          <a:ext cx="7842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102870</xdr:rowOff>
    </xdr:from>
    <xdr:to>
      <xdr:col>20</xdr:col>
      <xdr:colOff>38100</xdr:colOff>
      <xdr:row>38</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00095" y="630936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25400</xdr:rowOff>
    </xdr:from>
    <xdr:ext cx="469900" cy="25336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39440" y="6399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48260</xdr:rowOff>
    </xdr:from>
    <xdr:to>
      <xdr:col>15</xdr:col>
      <xdr:colOff>50800</xdr:colOff>
      <xdr:row>38</xdr:row>
      <xdr:rowOff>62865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784350" y="6422390"/>
          <a:ext cx="7715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125730</xdr:rowOff>
    </xdr:from>
    <xdr:to>
      <xdr:col>15</xdr:col>
      <xdr:colOff>101600</xdr:colOff>
      <xdr:row>38</xdr:row>
      <xdr:rowOff>57150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05075" y="6332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73025</xdr:rowOff>
    </xdr:from>
    <xdr:ext cx="469900"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44420" y="6111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38</xdr:row>
      <xdr:rowOff>29210</xdr:rowOff>
    </xdr:from>
    <xdr:to>
      <xdr:col>10</xdr:col>
      <xdr:colOff>114300</xdr:colOff>
      <xdr:row>38</xdr:row>
      <xdr:rowOff>62865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02030" y="6403340"/>
          <a:ext cx="78232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135255</xdr:rowOff>
    </xdr:from>
    <xdr:to>
      <xdr:col>10</xdr:col>
      <xdr:colOff>165100</xdr:colOff>
      <xdr:row>38</xdr:row>
      <xdr:rowOff>67310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33550" y="6341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83185</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572895" y="6122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160655</xdr:rowOff>
    </xdr:from>
    <xdr:to>
      <xdr:col>6</xdr:col>
      <xdr:colOff>38100</xdr:colOff>
      <xdr:row>38</xdr:row>
      <xdr:rowOff>92075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62025" y="636714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83185</xdr:rowOff>
    </xdr:from>
    <xdr:ext cx="469900"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01370" y="6457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438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38887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5819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1734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82550</xdr:rowOff>
    </xdr:from>
    <xdr:to>
      <xdr:col>24</xdr:col>
      <xdr:colOff>114300</xdr:colOff>
      <xdr:row>38</xdr:row>
      <xdr:rowOff>14605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020820" y="62890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61595</xdr:rowOff>
    </xdr:from>
    <xdr:ext cx="466090" cy="25336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122420" y="626808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98425</xdr:rowOff>
    </xdr:from>
    <xdr:to>
      <xdr:col>20</xdr:col>
      <xdr:colOff>38100</xdr:colOff>
      <xdr:row>38</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00095" y="630491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46990</xdr:rowOff>
    </xdr:from>
    <xdr:ext cx="469900" cy="2457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39440" y="608584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165735</xdr:rowOff>
    </xdr:from>
    <xdr:to>
      <xdr:col>15</xdr:col>
      <xdr:colOff>101600</xdr:colOff>
      <xdr:row>38</xdr:row>
      <xdr:rowOff>97155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05075" y="6372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88900</xdr:rowOff>
    </xdr:from>
    <xdr:ext cx="469900" cy="24511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44420" y="646303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13970</xdr:rowOff>
    </xdr:from>
    <xdr:to>
      <xdr:col>10</xdr:col>
      <xdr:colOff>165100</xdr:colOff>
      <xdr:row>38</xdr:row>
      <xdr:rowOff>113030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33550" y="6388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104775</xdr:rowOff>
    </xdr:from>
    <xdr:ext cx="469900" cy="2457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572895" y="647890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147320</xdr:rowOff>
    </xdr:from>
    <xdr:to>
      <xdr:col>6</xdr:col>
      <xdr:colOff>38100</xdr:colOff>
      <xdr:row>38</xdr:row>
      <xdr:rowOff>78740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62025" y="635381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95250</xdr:rowOff>
    </xdr:from>
    <xdr:ext cx="469900" cy="25336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01370" y="6134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07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53415"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6802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1300" cy="2457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6609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6802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1820" cy="2457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6575"/>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6802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1820" cy="2457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38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6802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1820" cy="2457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172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6802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90805</xdr:rowOff>
    </xdr:from>
    <xdr:ext cx="685800" cy="2457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308975"/>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457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9362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66040</xdr:rowOff>
    </xdr:from>
    <xdr:to>
      <xdr:col>24</xdr:col>
      <xdr:colOff>62865</xdr:colOff>
      <xdr:row>58</xdr:row>
      <xdr:rowOff>152400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069715" y="845185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156210</xdr:rowOff>
    </xdr:from>
    <xdr:ext cx="530860" cy="25336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122420" y="988314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152400</xdr:rowOff>
    </xdr:from>
    <xdr:to>
      <xdr:col>24</xdr:col>
      <xdr:colOff>152400</xdr:colOff>
      <xdr:row>58</xdr:row>
      <xdr:rowOff>152400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06215" y="98793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13970</xdr:rowOff>
    </xdr:from>
    <xdr:ext cx="686435" cy="2457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122420" y="8232140"/>
          <a:ext cx="6864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66040</xdr:rowOff>
    </xdr:from>
    <xdr:to>
      <xdr:col>24</xdr:col>
      <xdr:colOff>152400</xdr:colOff>
      <xdr:row>50</xdr:row>
      <xdr:rowOff>66040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006215" y="84518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58</xdr:row>
      <xdr:rowOff>142240</xdr:rowOff>
    </xdr:from>
    <xdr:to>
      <xdr:col>24</xdr:col>
      <xdr:colOff>63500</xdr:colOff>
      <xdr:row>58</xdr:row>
      <xdr:rowOff>144145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340100" y="9869170"/>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10160</xdr:rowOff>
    </xdr:from>
    <xdr:ext cx="594995" cy="2457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122420" y="9569450"/>
          <a:ext cx="59499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154940</xdr:rowOff>
    </xdr:from>
    <xdr:to>
      <xdr:col>24</xdr:col>
      <xdr:colOff>114300</xdr:colOff>
      <xdr:row>58</xdr:row>
      <xdr:rowOff>86995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020820" y="9714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141605</xdr:rowOff>
    </xdr:from>
    <xdr:to>
      <xdr:col>19</xdr:col>
      <xdr:colOff>167005</xdr:colOff>
      <xdr:row>58</xdr:row>
      <xdr:rowOff>144145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555875" y="9868535"/>
          <a:ext cx="7842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161925</xdr:rowOff>
    </xdr:from>
    <xdr:to>
      <xdr:col>20</xdr:col>
      <xdr:colOff>38100</xdr:colOff>
      <xdr:row>58</xdr:row>
      <xdr:rowOff>93345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00095" y="972121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109220</xdr:rowOff>
    </xdr:from>
    <xdr:ext cx="591185" cy="2457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074670" y="950087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141605</xdr:rowOff>
    </xdr:from>
    <xdr:to>
      <xdr:col>15</xdr:col>
      <xdr:colOff>50800</xdr:colOff>
      <xdr:row>58</xdr:row>
      <xdr:rowOff>144145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784350" y="9868535"/>
          <a:ext cx="771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165735</xdr:rowOff>
    </xdr:from>
    <xdr:to>
      <xdr:col>15</xdr:col>
      <xdr:colOff>101600</xdr:colOff>
      <xdr:row>58</xdr:row>
      <xdr:rowOff>97155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05075" y="9725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113665</xdr:rowOff>
    </xdr:from>
    <xdr:ext cx="591185" cy="25336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03145" y="950531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58</xdr:row>
      <xdr:rowOff>23495</xdr:rowOff>
    </xdr:from>
    <xdr:to>
      <xdr:col>10</xdr:col>
      <xdr:colOff>114300</xdr:colOff>
      <xdr:row>58</xdr:row>
      <xdr:rowOff>144145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02030" y="9750425"/>
          <a:ext cx="78232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162560</xdr:rowOff>
    </xdr:from>
    <xdr:to>
      <xdr:col>10</xdr:col>
      <xdr:colOff>165100</xdr:colOff>
      <xdr:row>58</xdr:row>
      <xdr:rowOff>93980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33550" y="9721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109855</xdr:rowOff>
    </xdr:from>
    <xdr:ext cx="591185" cy="2457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08125" y="950150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167005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62025" y="962723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15875</xdr:rowOff>
    </xdr:from>
    <xdr:ext cx="591185" cy="2457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36600" y="940752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438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38887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5819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1734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92710</xdr:rowOff>
    </xdr:from>
    <xdr:to>
      <xdr:col>24</xdr:col>
      <xdr:colOff>114300</xdr:colOff>
      <xdr:row>59</xdr:row>
      <xdr:rowOff>24130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020820" y="98196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8890</xdr:rowOff>
    </xdr:from>
    <xdr:ext cx="530860"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122420" y="97358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94615</xdr:rowOff>
    </xdr:from>
    <xdr:to>
      <xdr:col>20</xdr:col>
      <xdr:colOff>38100</xdr:colOff>
      <xdr:row>59</xdr:row>
      <xdr:rowOff>26035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00095" y="98215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17145</xdr:rowOff>
    </xdr:from>
    <xdr:ext cx="527050"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07055" y="991171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92075</xdr:rowOff>
    </xdr:from>
    <xdr:to>
      <xdr:col>15</xdr:col>
      <xdr:colOff>101600</xdr:colOff>
      <xdr:row>59</xdr:row>
      <xdr:rowOff>23495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05075" y="9819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15240</xdr:rowOff>
    </xdr:from>
    <xdr:ext cx="527050" cy="2457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35530" y="990981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94615</xdr:rowOff>
    </xdr:from>
    <xdr:to>
      <xdr:col>10</xdr:col>
      <xdr:colOff>165100</xdr:colOff>
      <xdr:row>59</xdr:row>
      <xdr:rowOff>26035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33550" y="9821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17145</xdr:rowOff>
    </xdr:from>
    <xdr:ext cx="530860"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0510" y="99117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141605</xdr:rowOff>
    </xdr:from>
    <xdr:to>
      <xdr:col>6</xdr:col>
      <xdr:colOff>38100</xdr:colOff>
      <xdr:row>58</xdr:row>
      <xdr:rowOff>73025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62025" y="97008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64135</xdr:rowOff>
    </xdr:from>
    <xdr:ext cx="591185" cy="25336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36600" y="979106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075"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53415"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109220</xdr:rowOff>
    </xdr:from>
    <xdr:ext cx="241300" cy="2457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466090" y="13524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68020" y="13343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1820" cy="2457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20546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68020" y="130244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1820" cy="2457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8542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68020" y="127057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1820"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6601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68020" y="12386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1820" cy="25336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24724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68020" y="120675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1820"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7840"/>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68020" y="117468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1820"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0843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1820" cy="2457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17780</xdr:rowOff>
    </xdr:from>
    <xdr:to>
      <xdr:col>24</xdr:col>
      <xdr:colOff>62865</xdr:colOff>
      <xdr:row>78</xdr:row>
      <xdr:rowOff>53340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069715" y="1192403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57150</xdr:rowOff>
    </xdr:from>
    <xdr:ext cx="594995" cy="25336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122420" y="131368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53340</xdr:rowOff>
    </xdr:from>
    <xdr:to>
      <xdr:col>24</xdr:col>
      <xdr:colOff>152400</xdr:colOff>
      <xdr:row>78</xdr:row>
      <xdr:rowOff>53340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006215" y="131330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133350</xdr:rowOff>
    </xdr:from>
    <xdr:ext cx="594995" cy="25273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122420" y="1170432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17780</xdr:rowOff>
    </xdr:from>
    <xdr:to>
      <xdr:col>24</xdr:col>
      <xdr:colOff>152400</xdr:colOff>
      <xdr:row>71</xdr:row>
      <xdr:rowOff>17780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006215" y="119240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77</xdr:row>
      <xdr:rowOff>147320</xdr:rowOff>
    </xdr:from>
    <xdr:to>
      <xdr:col>24</xdr:col>
      <xdr:colOff>63500</xdr:colOff>
      <xdr:row>77</xdr:row>
      <xdr:rowOff>161290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340100" y="13059410"/>
          <a:ext cx="7315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159385</xdr:rowOff>
    </xdr:from>
    <xdr:ext cx="594995" cy="2457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122420" y="12736195"/>
          <a:ext cx="59499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136525</xdr:rowOff>
    </xdr:from>
    <xdr:to>
      <xdr:col>24</xdr:col>
      <xdr:colOff>114300</xdr:colOff>
      <xdr:row>77</xdr:row>
      <xdr:rowOff>68580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020820" y="12880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161290</xdr:rowOff>
    </xdr:from>
    <xdr:to>
      <xdr:col>19</xdr:col>
      <xdr:colOff>167005</xdr:colOff>
      <xdr:row>78</xdr:row>
      <xdr:rowOff>45720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555875" y="13073380"/>
          <a:ext cx="7842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166370</xdr:rowOff>
    </xdr:from>
    <xdr:to>
      <xdr:col>20</xdr:col>
      <xdr:colOff>38100</xdr:colOff>
      <xdr:row>77</xdr:row>
      <xdr:rowOff>97790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00095" y="1291082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114300</xdr:rowOff>
    </xdr:from>
    <xdr:ext cx="591185" cy="25336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074670" y="1269111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6985</xdr:rowOff>
    </xdr:from>
    <xdr:to>
      <xdr:col>15</xdr:col>
      <xdr:colOff>50800</xdr:colOff>
      <xdr:row>78</xdr:row>
      <xdr:rowOff>45720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784350" y="13086715"/>
          <a:ext cx="7715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137160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05075" y="1295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153035</xdr:rowOff>
    </xdr:from>
    <xdr:ext cx="591185" cy="25336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03145" y="1272984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78</xdr:row>
      <xdr:rowOff>6985</xdr:rowOff>
    </xdr:from>
    <xdr:to>
      <xdr:col>10</xdr:col>
      <xdr:colOff>114300</xdr:colOff>
      <xdr:row>78</xdr:row>
      <xdr:rowOff>91440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02030" y="13086715"/>
          <a:ext cx="78232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xdr:rowOff>
    </xdr:from>
    <xdr:to>
      <xdr:col>10</xdr:col>
      <xdr:colOff>165100</xdr:colOff>
      <xdr:row>77</xdr:row>
      <xdr:rowOff>109220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33550" y="12922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125730</xdr:rowOff>
    </xdr:from>
    <xdr:ext cx="591185" cy="2457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08125" y="1270254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98425</xdr:rowOff>
    </xdr:from>
    <xdr:to>
      <xdr:col>6</xdr:col>
      <xdr:colOff>38100</xdr:colOff>
      <xdr:row>78</xdr:row>
      <xdr:rowOff>30480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62025" y="1301051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46990</xdr:rowOff>
    </xdr:from>
    <xdr:ext cx="591185" cy="2457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36600" y="1279144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438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38887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5819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17345"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97155</xdr:rowOff>
    </xdr:from>
    <xdr:to>
      <xdr:col>24</xdr:col>
      <xdr:colOff>114300</xdr:colOff>
      <xdr:row>78</xdr:row>
      <xdr:rowOff>29210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020820" y="130092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14605</xdr:rowOff>
    </xdr:from>
    <xdr:ext cx="594995" cy="2457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122420" y="1292669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189,268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111125</xdr:rowOff>
    </xdr:from>
    <xdr:to>
      <xdr:col>20</xdr:col>
      <xdr:colOff>38100</xdr:colOff>
      <xdr:row>78</xdr:row>
      <xdr:rowOff>42545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00095" y="1302321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34290</xdr:rowOff>
    </xdr:from>
    <xdr:ext cx="591185" cy="2457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074670" y="1311402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163830</xdr:rowOff>
    </xdr:from>
    <xdr:to>
      <xdr:col>15</xdr:col>
      <xdr:colOff>101600</xdr:colOff>
      <xdr:row>78</xdr:row>
      <xdr:rowOff>95250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05075" y="13075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86995</xdr:rowOff>
    </xdr:from>
    <xdr:ext cx="591185" cy="2457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03145" y="1316672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125730</xdr:rowOff>
    </xdr:from>
    <xdr:to>
      <xdr:col>10</xdr:col>
      <xdr:colOff>165100</xdr:colOff>
      <xdr:row>78</xdr:row>
      <xdr:rowOff>57150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33550" y="13037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48895</xdr:rowOff>
    </xdr:from>
    <xdr:ext cx="591185" cy="2457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08125" y="1312862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41275</xdr:rowOff>
    </xdr:from>
    <xdr:to>
      <xdr:col>6</xdr:col>
      <xdr:colOff>38100</xdr:colOff>
      <xdr:row>78</xdr:row>
      <xdr:rowOff>140970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62025" y="1312100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132080</xdr:rowOff>
    </xdr:from>
    <xdr:ext cx="591185" cy="25336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36600" y="1321181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075" cy="2203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53415"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130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66090" y="165874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85800" cy="25146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626044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8580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59340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85800" cy="25146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560830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85800" cy="2584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200" y="152812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68020" y="150996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37465</xdr:rowOff>
    </xdr:from>
    <xdr:ext cx="685800" cy="25336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200" y="149612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53340</xdr:rowOff>
    </xdr:from>
    <xdr:ext cx="685800" cy="2457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200" y="146418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27305</xdr:rowOff>
    </xdr:from>
    <xdr:to>
      <xdr:col>24</xdr:col>
      <xdr:colOff>62865</xdr:colOff>
      <xdr:row>99</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069715" y="15118715"/>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0860" cy="259080"/>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122420" y="1676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006215" y="167201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142875</xdr:rowOff>
    </xdr:from>
    <xdr:ext cx="686435" cy="2457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122420" y="14899005"/>
          <a:ext cx="6864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27305</xdr:rowOff>
    </xdr:from>
    <xdr:to>
      <xdr:col>24</xdr:col>
      <xdr:colOff>152400</xdr:colOff>
      <xdr:row>90</xdr:row>
      <xdr:rowOff>27305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006215" y="151187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99</xdr:row>
      <xdr:rowOff>75565</xdr:rowOff>
    </xdr:from>
    <xdr:to>
      <xdr:col>24</xdr:col>
      <xdr:colOff>63500</xdr:colOff>
      <xdr:row>99</xdr:row>
      <xdr:rowOff>81280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340100" y="16706215"/>
          <a:ext cx="7315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3810</xdr:rowOff>
    </xdr:from>
    <xdr:ext cx="530860" cy="259080"/>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122420" y="16634460"/>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02082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81280</xdr:rowOff>
    </xdr:from>
    <xdr:to>
      <xdr:col>19</xdr:col>
      <xdr:colOff>167005</xdr:colOff>
      <xdr:row>99</xdr:row>
      <xdr:rowOff>82550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555875" y="16711930"/>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300095" y="1665668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144145</xdr:rowOff>
    </xdr:from>
    <xdr:ext cx="527050" cy="25146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107055" y="164318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80645</xdr:rowOff>
    </xdr:from>
    <xdr:to>
      <xdr:col>15</xdr:col>
      <xdr:colOff>50800</xdr:colOff>
      <xdr:row>99</xdr:row>
      <xdr:rowOff>82550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784350" y="16711295"/>
          <a:ext cx="7715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505075"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144780</xdr:rowOff>
    </xdr:from>
    <xdr:ext cx="527050" cy="25146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335530" y="164325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99</xdr:row>
      <xdr:rowOff>56515</xdr:rowOff>
    </xdr:from>
    <xdr:to>
      <xdr:col>10</xdr:col>
      <xdr:colOff>114300</xdr:colOff>
      <xdr:row>99</xdr:row>
      <xdr:rowOff>80645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002030" y="16687165"/>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73355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145415</xdr:rowOff>
    </xdr:from>
    <xdr:ext cx="530860" cy="25146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540510" y="1643316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962025" y="166598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121920</xdr:rowOff>
    </xdr:from>
    <xdr:ext cx="527050" cy="25146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68985" y="167525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438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38887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819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617345"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24765</xdr:rowOff>
    </xdr:from>
    <xdr:to>
      <xdr:col>24</xdr:col>
      <xdr:colOff>114300</xdr:colOff>
      <xdr:row>99</xdr:row>
      <xdr:rowOff>126365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02082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155575</xdr:rowOff>
    </xdr:from>
    <xdr:ext cx="530860" cy="251460"/>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122420" y="1644332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30480</xdr:rowOff>
    </xdr:from>
    <xdr:to>
      <xdr:col>20</xdr:col>
      <xdr:colOff>38100</xdr:colOff>
      <xdr:row>99</xdr:row>
      <xdr:rowOff>132080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300095" y="166611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123190</xdr:rowOff>
    </xdr:from>
    <xdr:ext cx="527050" cy="25146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107055" y="167538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31750</xdr:rowOff>
    </xdr:from>
    <xdr:to>
      <xdr:col>15</xdr:col>
      <xdr:colOff>101600</xdr:colOff>
      <xdr:row>99</xdr:row>
      <xdr:rowOff>133350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505075"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124460</xdr:rowOff>
    </xdr:from>
    <xdr:ext cx="52705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335530" y="167551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29845</xdr:rowOff>
    </xdr:from>
    <xdr:to>
      <xdr:col>10</xdr:col>
      <xdr:colOff>165100</xdr:colOff>
      <xdr:row>99</xdr:row>
      <xdr:rowOff>132080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73355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122555</xdr:rowOff>
    </xdr:from>
    <xdr:ext cx="530860" cy="25146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540510" y="1675320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6350</xdr:rowOff>
    </xdr:from>
    <xdr:to>
      <xdr:col>6</xdr:col>
      <xdr:colOff>38100</xdr:colOff>
      <xdr:row>99</xdr:row>
      <xdr:rowOff>107315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962025" y="1663700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123825</xdr:rowOff>
    </xdr:from>
    <xdr:ext cx="591185" cy="25146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736600" y="164115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075" cy="2203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767070"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805170" y="66382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1300" cy="2457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79745"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805170" y="63188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3550" cy="2457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384800" y="617982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805170" y="60001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63550" cy="25336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384800" y="586041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805170" y="56807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3550" cy="25336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384800" y="554164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805170" y="53619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3550" cy="25273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384800" y="52222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805170" y="50412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3550" cy="25336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384800" y="490283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3550" cy="2457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384800" y="458343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30</xdr:row>
      <xdr:rowOff>113665</xdr:rowOff>
    </xdr:from>
    <xdr:to>
      <xdr:col>54</xdr:col>
      <xdr:colOff>167005</xdr:colOff>
      <xdr:row>39</xdr:row>
      <xdr:rowOff>96520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185275" y="514667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1935" cy="25336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9236075" y="664210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119870" y="6638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61595</xdr:rowOff>
    </xdr:from>
    <xdr:ext cx="462280" cy="25336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9236075" y="492696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113665</xdr:rowOff>
    </xdr:from>
    <xdr:to>
      <xdr:col>55</xdr:col>
      <xdr:colOff>88900</xdr:colOff>
      <xdr:row>30</xdr:row>
      <xdr:rowOff>113665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119870" y="51466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96520</xdr:rowOff>
    </xdr:from>
    <xdr:to>
      <xdr:col>55</xdr:col>
      <xdr:colOff>0</xdr:colOff>
      <xdr:row>39</xdr:row>
      <xdr:rowOff>96520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464550" y="6638290"/>
          <a:ext cx="7207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124460</xdr:rowOff>
    </xdr:from>
    <xdr:ext cx="370840" cy="2457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9236075" y="6163310"/>
          <a:ext cx="37084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101600</xdr:rowOff>
    </xdr:from>
    <xdr:to>
      <xdr:col>55</xdr:col>
      <xdr:colOff>50800</xdr:colOff>
      <xdr:row>38</xdr:row>
      <xdr:rowOff>33655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157970" y="630809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39</xdr:row>
      <xdr:rowOff>96520</xdr:rowOff>
    </xdr:from>
    <xdr:to>
      <xdr:col>50</xdr:col>
      <xdr:colOff>114300</xdr:colOff>
      <xdr:row>39</xdr:row>
      <xdr:rowOff>96520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682230" y="663829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128905</xdr:rowOff>
    </xdr:from>
    <xdr:to>
      <xdr:col>50</xdr:col>
      <xdr:colOff>165100</xdr:colOff>
      <xdr:row>38</xdr:row>
      <xdr:rowOff>60960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413750" y="6335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76835</xdr:rowOff>
    </xdr:from>
    <xdr:ext cx="378460" cy="25336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298815" y="61156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96520</xdr:rowOff>
    </xdr:from>
    <xdr:to>
      <xdr:col>45</xdr:col>
      <xdr:colOff>167005</xdr:colOff>
      <xdr:row>39</xdr:row>
      <xdr:rowOff>96520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898005" y="663829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116840</xdr:rowOff>
    </xdr:from>
    <xdr:to>
      <xdr:col>46</xdr:col>
      <xdr:colOff>38100</xdr:colOff>
      <xdr:row>38</xdr:row>
      <xdr:rowOff>48895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642225" y="632333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167005</xdr:colOff>
      <xdr:row>36</xdr:row>
      <xdr:rowOff>64135</xdr:rowOff>
    </xdr:from>
    <xdr:ext cx="378460" cy="25336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515225" y="61029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96520</xdr:rowOff>
    </xdr:from>
    <xdr:to>
      <xdr:col>41</xdr:col>
      <xdr:colOff>50800</xdr:colOff>
      <xdr:row>39</xdr:row>
      <xdr:rowOff>96520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126480" y="663829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129540</xdr:rowOff>
    </xdr:from>
    <xdr:to>
      <xdr:col>41</xdr:col>
      <xdr:colOff>101600</xdr:colOff>
      <xdr:row>38</xdr:row>
      <xdr:rowOff>61595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847205"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77470</xdr:rowOff>
    </xdr:from>
    <xdr:ext cx="378460" cy="25273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2270" y="61163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154305</xdr:rowOff>
    </xdr:from>
    <xdr:to>
      <xdr:col>36</xdr:col>
      <xdr:colOff>165100</xdr:colOff>
      <xdr:row>38</xdr:row>
      <xdr:rowOff>86360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075680" y="6360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102870</xdr:rowOff>
    </xdr:from>
    <xdr:ext cx="378460" cy="2457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5960745" y="614172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58190"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29754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438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10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58190" cy="25336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595947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47625</xdr:rowOff>
    </xdr:from>
    <xdr:to>
      <xdr:col>55</xdr:col>
      <xdr:colOff>50800</xdr:colOff>
      <xdr:row>39</xdr:row>
      <xdr:rowOff>146685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157970" y="65893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131445</xdr:rowOff>
    </xdr:from>
    <xdr:ext cx="241935" cy="25336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9236075" y="6505575"/>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47625</xdr:rowOff>
    </xdr:from>
    <xdr:to>
      <xdr:col>50</xdr:col>
      <xdr:colOff>165100</xdr:colOff>
      <xdr:row>39</xdr:row>
      <xdr:rowOff>146685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4137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167005</xdr:colOff>
      <xdr:row>39</xdr:row>
      <xdr:rowOff>137795</xdr:rowOff>
    </xdr:from>
    <xdr:ext cx="249555" cy="25336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35025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47625</xdr:rowOff>
    </xdr:from>
    <xdr:to>
      <xdr:col>46</xdr:col>
      <xdr:colOff>38100</xdr:colOff>
      <xdr:row>39</xdr:row>
      <xdr:rowOff>146685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642225" y="65893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137795</xdr:rowOff>
    </xdr:from>
    <xdr:ext cx="245745" cy="25336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568565"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47625</xdr:rowOff>
    </xdr:from>
    <xdr:to>
      <xdr:col>41</xdr:col>
      <xdr:colOff>101600</xdr:colOff>
      <xdr:row>39</xdr:row>
      <xdr:rowOff>146685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847205"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137795</xdr:rowOff>
    </xdr:from>
    <xdr:ext cx="245745" cy="25336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97040"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47625</xdr:rowOff>
    </xdr:from>
    <xdr:to>
      <xdr:col>36</xdr:col>
      <xdr:colOff>165100</xdr:colOff>
      <xdr:row>39</xdr:row>
      <xdr:rowOff>146685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07568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167005</xdr:colOff>
      <xdr:row>39</xdr:row>
      <xdr:rowOff>137795</xdr:rowOff>
    </xdr:from>
    <xdr:ext cx="249555" cy="25336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1218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075" cy="2203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767070"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805170" y="99377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1300" cy="2457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579745"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805170" y="9565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7685" cy="2457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344160" y="94265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805170" y="9192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7685" cy="2457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344160" y="90538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805170" y="88201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7685" cy="2457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344160" y="868172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5805170" y="8447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1820" cy="2457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280025" y="8308975"/>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1820" cy="2457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280025" y="79362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50</xdr:row>
      <xdr:rowOff>62230</xdr:rowOff>
    </xdr:from>
    <xdr:to>
      <xdr:col>54</xdr:col>
      <xdr:colOff>167005</xdr:colOff>
      <xdr:row>58</xdr:row>
      <xdr:rowOff>133985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185275" y="844804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137795</xdr:rowOff>
    </xdr:from>
    <xdr:ext cx="462280" cy="25336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9236075" y="986472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133985</xdr:rowOff>
    </xdr:from>
    <xdr:to>
      <xdr:col>55</xdr:col>
      <xdr:colOff>88900</xdr:colOff>
      <xdr:row>58</xdr:row>
      <xdr:rowOff>133985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119870" y="98609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91185" cy="245110"/>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9236075" y="8228965"/>
          <a:ext cx="591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62230</xdr:rowOff>
    </xdr:from>
    <xdr:to>
      <xdr:col>55</xdr:col>
      <xdr:colOff>88900</xdr:colOff>
      <xdr:row>50</xdr:row>
      <xdr:rowOff>62230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119870" y="84480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100965</xdr:rowOff>
    </xdr:from>
    <xdr:to>
      <xdr:col>55</xdr:col>
      <xdr:colOff>0</xdr:colOff>
      <xdr:row>57</xdr:row>
      <xdr:rowOff>151130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464550" y="9660255"/>
          <a:ext cx="7207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28575</xdr:rowOff>
    </xdr:from>
    <xdr:ext cx="527050" cy="2457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9236075" y="9252585"/>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5715</xdr:rowOff>
    </xdr:from>
    <xdr:to>
      <xdr:col>55</xdr:col>
      <xdr:colOff>50800</xdr:colOff>
      <xdr:row>56</xdr:row>
      <xdr:rowOff>105410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157970" y="939736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57</xdr:row>
      <xdr:rowOff>100965</xdr:rowOff>
    </xdr:from>
    <xdr:to>
      <xdr:col>50</xdr:col>
      <xdr:colOff>114300</xdr:colOff>
      <xdr:row>57</xdr:row>
      <xdr:rowOff>119380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682230" y="9660255"/>
          <a:ext cx="7823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156210</xdr:rowOff>
    </xdr:from>
    <xdr:to>
      <xdr:col>50</xdr:col>
      <xdr:colOff>165100</xdr:colOff>
      <xdr:row>56</xdr:row>
      <xdr:rowOff>88265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413750" y="9380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104775</xdr:rowOff>
    </xdr:from>
    <xdr:ext cx="530860" cy="2457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220710" y="916114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13970</xdr:rowOff>
    </xdr:from>
    <xdr:to>
      <xdr:col>45</xdr:col>
      <xdr:colOff>167005</xdr:colOff>
      <xdr:row>57</xdr:row>
      <xdr:rowOff>119380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898005" y="9573260"/>
          <a:ext cx="78422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xdr:rowOff>
    </xdr:from>
    <xdr:to>
      <xdr:col>46</xdr:col>
      <xdr:colOff>38100</xdr:colOff>
      <xdr:row>56</xdr:row>
      <xdr:rowOff>114935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642225" y="940752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130810</xdr:rowOff>
    </xdr:from>
    <xdr:ext cx="52705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449185" y="918718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13970</xdr:rowOff>
    </xdr:from>
    <xdr:to>
      <xdr:col>41</xdr:col>
      <xdr:colOff>50800</xdr:colOff>
      <xdr:row>57</xdr:row>
      <xdr:rowOff>55245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126480" y="9573260"/>
          <a:ext cx="7715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10160</xdr:rowOff>
    </xdr:from>
    <xdr:to>
      <xdr:col>41</xdr:col>
      <xdr:colOff>101600</xdr:colOff>
      <xdr:row>56</xdr:row>
      <xdr:rowOff>109220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847205" y="9401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125730</xdr:rowOff>
    </xdr:from>
    <xdr:ext cx="527050" cy="2457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677660" y="91821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20955</xdr:rowOff>
    </xdr:from>
    <xdr:to>
      <xdr:col>36</xdr:col>
      <xdr:colOff>165100</xdr:colOff>
      <xdr:row>56</xdr:row>
      <xdr:rowOff>120015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075680" y="9412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136525</xdr:rowOff>
    </xdr:from>
    <xdr:ext cx="53086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5882640" y="919289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58190" cy="25336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29754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4380"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10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58190" cy="25336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595947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101600</xdr:rowOff>
    </xdr:from>
    <xdr:to>
      <xdr:col>55</xdr:col>
      <xdr:colOff>50800</xdr:colOff>
      <xdr:row>58</xdr:row>
      <xdr:rowOff>33655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157970" y="966089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81280</xdr:rowOff>
    </xdr:from>
    <xdr:ext cx="527050" cy="25336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9236075" y="964057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51435</xdr:rowOff>
    </xdr:from>
    <xdr:to>
      <xdr:col>50</xdr:col>
      <xdr:colOff>165100</xdr:colOff>
      <xdr:row>57</xdr:row>
      <xdr:rowOff>151130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413750" y="9610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142240</xdr:rowOff>
    </xdr:from>
    <xdr:ext cx="530860" cy="2457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220710" y="97015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70485</xdr:rowOff>
    </xdr:from>
    <xdr:to>
      <xdr:col>46</xdr:col>
      <xdr:colOff>38100</xdr:colOff>
      <xdr:row>58</xdr:row>
      <xdr:rowOff>1905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642225" y="962977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161290</xdr:rowOff>
    </xdr:from>
    <xdr:ext cx="527050" cy="2457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449185" y="972058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131445</xdr:rowOff>
    </xdr:from>
    <xdr:to>
      <xdr:col>41</xdr:col>
      <xdr:colOff>101600</xdr:colOff>
      <xdr:row>57</xdr:row>
      <xdr:rowOff>62865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847205" y="9523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54610</xdr:rowOff>
    </xdr:from>
    <xdr:ext cx="527050" cy="25336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677660" y="96139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5715</xdr:rowOff>
    </xdr:from>
    <xdr:to>
      <xdr:col>36</xdr:col>
      <xdr:colOff>165100</xdr:colOff>
      <xdr:row>57</xdr:row>
      <xdr:rowOff>105410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075680" y="9565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95885</xdr:rowOff>
    </xdr:from>
    <xdr:ext cx="530860" cy="25336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882640" y="965517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075" cy="2203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767070" y="112414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805170" y="132162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1300" cy="2457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579745"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805170" y="127692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53340</xdr:rowOff>
    </xdr:from>
    <xdr:ext cx="591820" cy="2457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280025" y="1263015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805170" y="1232217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109220</xdr:rowOff>
    </xdr:from>
    <xdr:ext cx="591820" cy="2457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280025" y="1218311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805170" y="1187513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1820" cy="2457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280025" y="1173607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1820" cy="2457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280025" y="112890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71</xdr:row>
      <xdr:rowOff>131445</xdr:rowOff>
    </xdr:from>
    <xdr:to>
      <xdr:col>54</xdr:col>
      <xdr:colOff>167005</xdr:colOff>
      <xdr:row>78</xdr:row>
      <xdr:rowOff>117475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185275" y="12037695"/>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121920</xdr:rowOff>
    </xdr:from>
    <xdr:ext cx="462280" cy="2457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9236075" y="13201650"/>
          <a:ext cx="4622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117475</xdr:rowOff>
    </xdr:from>
    <xdr:to>
      <xdr:col>55</xdr:col>
      <xdr:colOff>88900</xdr:colOff>
      <xdr:row>78</xdr:row>
      <xdr:rowOff>117475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119870" y="131972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79375</xdr:rowOff>
    </xdr:from>
    <xdr:ext cx="591185" cy="25336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9236075" y="1181798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131445</xdr:rowOff>
    </xdr:from>
    <xdr:to>
      <xdr:col>55</xdr:col>
      <xdr:colOff>88900</xdr:colOff>
      <xdr:row>71</xdr:row>
      <xdr:rowOff>131445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119870" y="120376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92075</xdr:rowOff>
    </xdr:from>
    <xdr:to>
      <xdr:col>55</xdr:col>
      <xdr:colOff>0</xdr:colOff>
      <xdr:row>78</xdr:row>
      <xdr:rowOff>100965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464550" y="13171805"/>
          <a:ext cx="7207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161290</xdr:rowOff>
    </xdr:from>
    <xdr:ext cx="527050" cy="2457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9236075" y="12905740"/>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138430</xdr:rowOff>
    </xdr:from>
    <xdr:to>
      <xdr:col>55</xdr:col>
      <xdr:colOff>50800</xdr:colOff>
      <xdr:row>78</xdr:row>
      <xdr:rowOff>70485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157970" y="1305052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78</xdr:row>
      <xdr:rowOff>92075</xdr:rowOff>
    </xdr:from>
    <xdr:to>
      <xdr:col>50</xdr:col>
      <xdr:colOff>114300</xdr:colOff>
      <xdr:row>78</xdr:row>
      <xdr:rowOff>94615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682230" y="13171805"/>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129540</xdr:rowOff>
    </xdr:from>
    <xdr:to>
      <xdr:col>50</xdr:col>
      <xdr:colOff>165100</xdr:colOff>
      <xdr:row>78</xdr:row>
      <xdr:rowOff>61595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413750" y="1304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77470</xdr:rowOff>
    </xdr:from>
    <xdr:ext cx="530860" cy="25273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220710" y="1282192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94615</xdr:rowOff>
    </xdr:from>
    <xdr:to>
      <xdr:col>45</xdr:col>
      <xdr:colOff>167005</xdr:colOff>
      <xdr:row>78</xdr:row>
      <xdr:rowOff>105410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898005" y="13174345"/>
          <a:ext cx="7842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120015</xdr:rowOff>
    </xdr:from>
    <xdr:to>
      <xdr:col>46</xdr:col>
      <xdr:colOff>38100</xdr:colOff>
      <xdr:row>78</xdr:row>
      <xdr:rowOff>52070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642225" y="1303210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68580</xdr:rowOff>
    </xdr:from>
    <xdr:ext cx="527050" cy="2457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449185" y="1281303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86360</xdr:rowOff>
    </xdr:from>
    <xdr:to>
      <xdr:col>41</xdr:col>
      <xdr:colOff>50800</xdr:colOff>
      <xdr:row>78</xdr:row>
      <xdr:rowOff>105410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126480" y="13166090"/>
          <a:ext cx="7715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116840</xdr:rowOff>
    </xdr:from>
    <xdr:to>
      <xdr:col>41</xdr:col>
      <xdr:colOff>101600</xdr:colOff>
      <xdr:row>78</xdr:row>
      <xdr:rowOff>48895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847205" y="13028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64135</xdr:rowOff>
    </xdr:from>
    <xdr:ext cx="527050"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677660" y="1280858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109220</xdr:rowOff>
    </xdr:from>
    <xdr:to>
      <xdr:col>36</xdr:col>
      <xdr:colOff>165100</xdr:colOff>
      <xdr:row>78</xdr:row>
      <xdr:rowOff>40640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075680" y="13021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57150</xdr:rowOff>
    </xdr:from>
    <xdr:ext cx="53086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5882640" y="1280160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58190"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297545"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4380" cy="25336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10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58190"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5959475"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51435</xdr:rowOff>
    </xdr:from>
    <xdr:to>
      <xdr:col>55</xdr:col>
      <xdr:colOff>50800</xdr:colOff>
      <xdr:row>78</xdr:row>
      <xdr:rowOff>151130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157970" y="1313116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135890</xdr:rowOff>
    </xdr:from>
    <xdr:ext cx="462280" cy="25336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9236075" y="13047980"/>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41910</xdr:rowOff>
    </xdr:from>
    <xdr:to>
      <xdr:col>50</xdr:col>
      <xdr:colOff>165100</xdr:colOff>
      <xdr:row>78</xdr:row>
      <xdr:rowOff>141605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413750" y="131216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132715</xdr:rowOff>
    </xdr:from>
    <xdr:ext cx="530860" cy="25336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220710" y="1321244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44450</xdr:rowOff>
    </xdr:from>
    <xdr:to>
      <xdr:col>46</xdr:col>
      <xdr:colOff>38100</xdr:colOff>
      <xdr:row>78</xdr:row>
      <xdr:rowOff>144145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642225" y="1312418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135255</xdr:rowOff>
    </xdr:from>
    <xdr:ext cx="469900" cy="25336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481570" y="13214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55245</xdr:rowOff>
    </xdr:from>
    <xdr:to>
      <xdr:col>41</xdr:col>
      <xdr:colOff>101600</xdr:colOff>
      <xdr:row>78</xdr:row>
      <xdr:rowOff>154305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847205" y="13134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146050</xdr:rowOff>
    </xdr:from>
    <xdr:ext cx="469900" cy="2457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686550" y="132257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36830</xdr:rowOff>
    </xdr:from>
    <xdr:to>
      <xdr:col>36</xdr:col>
      <xdr:colOff>165100</xdr:colOff>
      <xdr:row>78</xdr:row>
      <xdr:rowOff>135890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075680" y="13116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127635</xdr:rowOff>
    </xdr:from>
    <xdr:ext cx="530860" cy="2457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5882640" y="1320736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075" cy="2203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767070" y="145942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30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579745"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768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344160" y="16151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820" cy="25146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280025" y="157708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82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280025" y="15389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805170" y="15153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1820" cy="25082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280025" y="15014575"/>
          <a:ext cx="591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1820" cy="2457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280025" y="146418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60960</xdr:rowOff>
    </xdr:from>
    <xdr:to>
      <xdr:col>54</xdr:col>
      <xdr:colOff>167005</xdr:colOff>
      <xdr:row>98</xdr:row>
      <xdr:rowOff>79375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185275" y="1515237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83185</xdr:rowOff>
    </xdr:from>
    <xdr:ext cx="52705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236075" y="16542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79375</xdr:rowOff>
    </xdr:from>
    <xdr:to>
      <xdr:col>55</xdr:col>
      <xdr:colOff>88900</xdr:colOff>
      <xdr:row>98</xdr:row>
      <xdr:rowOff>79375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119870" y="165385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8255</xdr:rowOff>
    </xdr:from>
    <xdr:ext cx="591185" cy="25336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236075" y="1493202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90</xdr:row>
      <xdr:rowOff>60960</xdr:rowOff>
    </xdr:from>
    <xdr:to>
      <xdr:col>55</xdr:col>
      <xdr:colOff>88900</xdr:colOff>
      <xdr:row>90</xdr:row>
      <xdr:rowOff>60960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119870" y="151523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55245</xdr:rowOff>
    </xdr:from>
    <xdr:to>
      <xdr:col>55</xdr:col>
      <xdr:colOff>0</xdr:colOff>
      <xdr:row>98</xdr:row>
      <xdr:rowOff>62230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464550" y="16514445"/>
          <a:ext cx="7207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15240</xdr:rowOff>
    </xdr:from>
    <xdr:ext cx="52705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236075" y="1596009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157970" y="161086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98</xdr:row>
      <xdr:rowOff>56515</xdr:rowOff>
    </xdr:from>
    <xdr:to>
      <xdr:col>50</xdr:col>
      <xdr:colOff>114300</xdr:colOff>
      <xdr:row>98</xdr:row>
      <xdr:rowOff>62230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682230" y="16515715"/>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41375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140970</xdr:rowOff>
    </xdr:from>
    <xdr:ext cx="53086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220710" y="15914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50800</xdr:rowOff>
    </xdr:from>
    <xdr:to>
      <xdr:col>45</xdr:col>
      <xdr:colOff>167005</xdr:colOff>
      <xdr:row>98</xdr:row>
      <xdr:rowOff>56515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898005" y="16510000"/>
          <a:ext cx="7842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26035</xdr:rowOff>
    </xdr:from>
    <xdr:to>
      <xdr:col>46</xdr:col>
      <xdr:colOff>38100</xdr:colOff>
      <xdr:row>96</xdr:row>
      <xdr:rowOff>127635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642225" y="161423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144145</xdr:rowOff>
    </xdr:from>
    <xdr:ext cx="527050" cy="25146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449185" y="159175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50800</xdr:rowOff>
    </xdr:from>
    <xdr:to>
      <xdr:col>41</xdr:col>
      <xdr:colOff>50800</xdr:colOff>
      <xdr:row>98</xdr:row>
      <xdr:rowOff>61595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126480" y="16510000"/>
          <a:ext cx="7715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xdr:rowOff>
    </xdr:from>
    <xdr:to>
      <xdr:col>41</xdr:col>
      <xdr:colOff>101600</xdr:colOff>
      <xdr:row>96</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847205" y="161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132080</xdr:rowOff>
    </xdr:from>
    <xdr:ext cx="527050" cy="25146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7660" y="159054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07568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0</xdr:rowOff>
    </xdr:from>
    <xdr:ext cx="53086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5882640" y="15944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819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297545"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438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310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819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5959475"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4445</xdr:rowOff>
    </xdr:from>
    <xdr:to>
      <xdr:col>55</xdr:col>
      <xdr:colOff>50800</xdr:colOff>
      <xdr:row>98</xdr:row>
      <xdr:rowOff>106045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157970" y="1646364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90805</xdr:rowOff>
    </xdr:from>
    <xdr:ext cx="527050" cy="2584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236075" y="163785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11430</xdr:rowOff>
    </xdr:from>
    <xdr:to>
      <xdr:col>50</xdr:col>
      <xdr:colOff>165100</xdr:colOff>
      <xdr:row>98</xdr:row>
      <xdr:rowOff>113030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413750"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104775</xdr:rowOff>
    </xdr:from>
    <xdr:ext cx="53086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220710" y="16563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6350</xdr:rowOff>
    </xdr:from>
    <xdr:to>
      <xdr:col>46</xdr:col>
      <xdr:colOff>38100</xdr:colOff>
      <xdr:row>98</xdr:row>
      <xdr:rowOff>107315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642225" y="1646555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98425</xdr:rowOff>
    </xdr:from>
    <xdr:ext cx="527050" cy="25146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449185" y="165576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0</xdr:rowOff>
    </xdr:from>
    <xdr:to>
      <xdr:col>41</xdr:col>
      <xdr:colOff>101600</xdr:colOff>
      <xdr:row>98</xdr:row>
      <xdr:rowOff>101600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847205"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92710</xdr:rowOff>
    </xdr:from>
    <xdr:ext cx="52705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7660" y="16551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10795</xdr:rowOff>
    </xdr:from>
    <xdr:to>
      <xdr:col>36</xdr:col>
      <xdr:colOff>165100</xdr:colOff>
      <xdr:row>98</xdr:row>
      <xdr:rowOff>112395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075680" y="164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103505</xdr:rowOff>
    </xdr:from>
    <xdr:ext cx="53086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5882640" y="165627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167005</xdr:colOff>
      <xdr:row>25</xdr:row>
      <xdr:rowOff>31115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167005</xdr:colOff>
      <xdr:row>41</xdr:row>
      <xdr:rowOff>80645</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880725"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167005</xdr:colOff>
      <xdr:row>41</xdr:row>
      <xdr:rowOff>80645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136525</xdr:rowOff>
    </xdr:from>
    <xdr:to>
      <xdr:col>89</xdr:col>
      <xdr:colOff>167005</xdr:colOff>
      <xdr:row>39</xdr:row>
      <xdr:rowOff>136525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0918825" y="6678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165100</xdr:rowOff>
    </xdr:from>
    <xdr:ext cx="241300" cy="2457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693400" y="6539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24765</xdr:rowOff>
    </xdr:from>
    <xdr:to>
      <xdr:col>89</xdr:col>
      <xdr:colOff>167005</xdr:colOff>
      <xdr:row>38</xdr:row>
      <xdr:rowOff>24765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0918825" y="6398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53340</xdr:rowOff>
    </xdr:from>
    <xdr:ext cx="527685" cy="2457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457815" y="62598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80645</xdr:rowOff>
    </xdr:from>
    <xdr:to>
      <xdr:col>89</xdr:col>
      <xdr:colOff>167005</xdr:colOff>
      <xdr:row>36</xdr:row>
      <xdr:rowOff>80645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0918825" y="6119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109220</xdr:rowOff>
    </xdr:from>
    <xdr:ext cx="527685" cy="2457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457815" y="59804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167005</xdr:colOff>
      <xdr:row>34</xdr:row>
      <xdr:rowOff>136525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0918825" y="5840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27685" cy="2457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457815" y="57010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24765</xdr:rowOff>
    </xdr:from>
    <xdr:to>
      <xdr:col>89</xdr:col>
      <xdr:colOff>167005</xdr:colOff>
      <xdr:row>33</xdr:row>
      <xdr:rowOff>24765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0918825" y="5560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53340</xdr:rowOff>
    </xdr:from>
    <xdr:ext cx="527685" cy="2457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457815" y="54216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80645</xdr:rowOff>
    </xdr:from>
    <xdr:to>
      <xdr:col>89</xdr:col>
      <xdr:colOff>167005</xdr:colOff>
      <xdr:row>31</xdr:row>
      <xdr:rowOff>80645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0918825" y="5281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109220</xdr:rowOff>
    </xdr:from>
    <xdr:ext cx="591820" cy="2457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393680" y="51422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136525</xdr:rowOff>
    </xdr:from>
    <xdr:to>
      <xdr:col>89</xdr:col>
      <xdr:colOff>167005</xdr:colOff>
      <xdr:row>29</xdr:row>
      <xdr:rowOff>136525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0918825" y="5001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165100</xdr:rowOff>
    </xdr:from>
    <xdr:ext cx="591820" cy="2457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393680" y="48628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28</xdr:row>
      <xdr:rowOff>24765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1820" cy="2457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393680" y="45834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41</xdr:row>
      <xdr:rowOff>80645</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90170</xdr:rowOff>
    </xdr:from>
    <xdr:to>
      <xdr:col>85</xdr:col>
      <xdr:colOff>126365</xdr:colOff>
      <xdr:row>38</xdr:row>
      <xdr:rowOff>140335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320520" y="5123180"/>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38</xdr:row>
      <xdr:rowOff>144145</xdr:rowOff>
    </xdr:from>
    <xdr:ext cx="534670" cy="2457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4362430" y="651827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140335</xdr:rowOff>
    </xdr:from>
    <xdr:to>
      <xdr:col>86</xdr:col>
      <xdr:colOff>25400</xdr:colOff>
      <xdr:row>38</xdr:row>
      <xdr:rowOff>140335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233525"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29</xdr:row>
      <xdr:rowOff>38100</xdr:rowOff>
    </xdr:from>
    <xdr:ext cx="598805" cy="25336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4362430" y="49034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30</xdr:row>
      <xdr:rowOff>90170</xdr:rowOff>
    </xdr:from>
    <xdr:to>
      <xdr:col>86</xdr:col>
      <xdr:colOff>25400</xdr:colOff>
      <xdr:row>30</xdr:row>
      <xdr:rowOff>90170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233525" y="51231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81915</xdr:rowOff>
    </xdr:from>
    <xdr:to>
      <xdr:col>85</xdr:col>
      <xdr:colOff>127000</xdr:colOff>
      <xdr:row>37</xdr:row>
      <xdr:rowOff>154305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578205" y="6288405"/>
          <a:ext cx="7442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36</xdr:row>
      <xdr:rowOff>5715</xdr:rowOff>
    </xdr:from>
    <xdr:ext cx="534670" cy="25336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4362430" y="60445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151130</xdr:rowOff>
    </xdr:from>
    <xdr:to>
      <xdr:col>85</xdr:col>
      <xdr:colOff>167005</xdr:colOff>
      <xdr:row>37</xdr:row>
      <xdr:rowOff>83185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271625" y="6189980"/>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154305</xdr:rowOff>
    </xdr:from>
    <xdr:to>
      <xdr:col>81</xdr:col>
      <xdr:colOff>50800</xdr:colOff>
      <xdr:row>38</xdr:row>
      <xdr:rowOff>29845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06680" y="6360795"/>
          <a:ext cx="7715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39370</xdr:rowOff>
    </xdr:from>
    <xdr:to>
      <xdr:col>81</xdr:col>
      <xdr:colOff>101600</xdr:colOff>
      <xdr:row>37</xdr:row>
      <xdr:rowOff>138430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527405" y="624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154305</xdr:rowOff>
    </xdr:from>
    <xdr:ext cx="527050" cy="25336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357860" y="602551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38</xdr:row>
      <xdr:rowOff>17780</xdr:rowOff>
    </xdr:from>
    <xdr:to>
      <xdr:col>76</xdr:col>
      <xdr:colOff>114300</xdr:colOff>
      <xdr:row>38</xdr:row>
      <xdr:rowOff>29845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024360" y="6391910"/>
          <a:ext cx="7823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59055</xdr:rowOff>
    </xdr:from>
    <xdr:to>
      <xdr:col>76</xdr:col>
      <xdr:colOff>165100</xdr:colOff>
      <xdr:row>37</xdr:row>
      <xdr:rowOff>158750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5588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6350</xdr:rowOff>
    </xdr:from>
    <xdr:ext cx="530860" cy="25336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62840" y="604520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11430</xdr:rowOff>
    </xdr:from>
    <xdr:to>
      <xdr:col>71</xdr:col>
      <xdr:colOff>167005</xdr:colOff>
      <xdr:row>38</xdr:row>
      <xdr:rowOff>17780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1240135" y="6385560"/>
          <a:ext cx="7842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46990</xdr:rowOff>
    </xdr:from>
    <xdr:to>
      <xdr:col>72</xdr:col>
      <xdr:colOff>38100</xdr:colOff>
      <xdr:row>37</xdr:row>
      <xdr:rowOff>146050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1984355" y="625348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162560</xdr:rowOff>
    </xdr:from>
    <xdr:ext cx="527050" cy="2457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1791315" y="603377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39370</xdr:rowOff>
    </xdr:from>
    <xdr:to>
      <xdr:col>67</xdr:col>
      <xdr:colOff>101600</xdr:colOff>
      <xdr:row>37</xdr:row>
      <xdr:rowOff>138430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1189335" y="624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154305</xdr:rowOff>
    </xdr:from>
    <xdr:ext cx="527050"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019790" y="602551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4380" cy="25336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112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58190" cy="25336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3967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78105</xdr:rowOff>
    </xdr:from>
    <xdr:ext cx="762000" cy="25336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4380" cy="25336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07313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32385</xdr:rowOff>
    </xdr:from>
    <xdr:to>
      <xdr:col>85</xdr:col>
      <xdr:colOff>167005</xdr:colOff>
      <xdr:row>37</xdr:row>
      <xdr:rowOff>131445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271625" y="623887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37</xdr:row>
      <xdr:rowOff>11430</xdr:rowOff>
    </xdr:from>
    <xdr:ext cx="534670" cy="2457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4362430" y="62179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105410</xdr:rowOff>
    </xdr:from>
    <xdr:to>
      <xdr:col>81</xdr:col>
      <xdr:colOff>101600</xdr:colOff>
      <xdr:row>38</xdr:row>
      <xdr:rowOff>36830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527405" y="6311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28575</xdr:rowOff>
    </xdr:from>
    <xdr:ext cx="527050" cy="2457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357860" y="640270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147955</xdr:rowOff>
    </xdr:from>
    <xdr:to>
      <xdr:col>76</xdr:col>
      <xdr:colOff>165100</xdr:colOff>
      <xdr:row>38</xdr:row>
      <xdr:rowOff>79375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55880" y="6354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71120</xdr:rowOff>
    </xdr:from>
    <xdr:ext cx="530860" cy="2457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62840" y="644525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135890</xdr:rowOff>
    </xdr:from>
    <xdr:to>
      <xdr:col>72</xdr:col>
      <xdr:colOff>38100</xdr:colOff>
      <xdr:row>38</xdr:row>
      <xdr:rowOff>67945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1984355" y="634238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59055</xdr:rowOff>
    </xdr:from>
    <xdr:ext cx="527050" cy="25336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791315" y="643318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128905</xdr:rowOff>
    </xdr:from>
    <xdr:to>
      <xdr:col>67</xdr:col>
      <xdr:colOff>101600</xdr:colOff>
      <xdr:row>38</xdr:row>
      <xdr:rowOff>60960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1189335" y="6335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52070</xdr:rowOff>
    </xdr:from>
    <xdr:ext cx="527050" cy="2457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019790" y="64262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167005</xdr:colOff>
      <xdr:row>45</xdr:row>
      <xdr:rowOff>31115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167005</xdr:colOff>
      <xdr:row>61</xdr:row>
      <xdr:rowOff>80645</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880725"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167005</xdr:colOff>
      <xdr:row>61</xdr:row>
      <xdr:rowOff>80645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43180</xdr:rowOff>
    </xdr:from>
    <xdr:to>
      <xdr:col>89</xdr:col>
      <xdr:colOff>167005</xdr:colOff>
      <xdr:row>59</xdr:row>
      <xdr:rowOff>43180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0918825" y="99377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72390</xdr:rowOff>
    </xdr:from>
    <xdr:ext cx="241300" cy="2457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9340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167005</xdr:colOff>
      <xdr:row>57</xdr:row>
      <xdr:rowOff>5715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0918825" y="95650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27685" cy="2457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457815" y="94265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167005</xdr:colOff>
      <xdr:row>54</xdr:row>
      <xdr:rowOff>136525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0918825" y="9192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165100</xdr:rowOff>
    </xdr:from>
    <xdr:ext cx="591820" cy="2457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393680" y="90538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167005</xdr:colOff>
      <xdr:row>52</xdr:row>
      <xdr:rowOff>99060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0918825" y="88201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1820" cy="2457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393680" y="868172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167005</xdr:colOff>
      <xdr:row>50</xdr:row>
      <xdr:rowOff>61595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0918825" y="84474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1820" cy="2457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393680" y="8308975"/>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48</xdr:row>
      <xdr:rowOff>24765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1820" cy="2457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393680" y="79362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61</xdr:row>
      <xdr:rowOff>80645</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33655</xdr:rowOff>
    </xdr:from>
    <xdr:to>
      <xdr:col>85</xdr:col>
      <xdr:colOff>126365</xdr:colOff>
      <xdr:row>57</xdr:row>
      <xdr:rowOff>151765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320520" y="8587105"/>
          <a:ext cx="127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57</xdr:row>
      <xdr:rowOff>155575</xdr:rowOff>
    </xdr:from>
    <xdr:ext cx="534670" cy="252730"/>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4362430" y="97148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151765</xdr:rowOff>
    </xdr:from>
    <xdr:to>
      <xdr:col>86</xdr:col>
      <xdr:colOff>25400</xdr:colOff>
      <xdr:row>57</xdr:row>
      <xdr:rowOff>151765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233525" y="97110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49</xdr:row>
      <xdr:rowOff>149225</xdr:rowOff>
    </xdr:from>
    <xdr:ext cx="598805" cy="25336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4362430" y="83673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33655</xdr:rowOff>
    </xdr:from>
    <xdr:to>
      <xdr:col>86</xdr:col>
      <xdr:colOff>25400</xdr:colOff>
      <xdr:row>51</xdr:row>
      <xdr:rowOff>33655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233525" y="85871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141605</xdr:rowOff>
    </xdr:from>
    <xdr:to>
      <xdr:col>85</xdr:col>
      <xdr:colOff>127000</xdr:colOff>
      <xdr:row>57</xdr:row>
      <xdr:rowOff>71120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578205" y="9533255"/>
          <a:ext cx="74422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118745</xdr:rowOff>
    </xdr:from>
    <xdr:ext cx="534670" cy="25336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4362430" y="917511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96520</xdr:rowOff>
    </xdr:from>
    <xdr:to>
      <xdr:col>85</xdr:col>
      <xdr:colOff>167005</xdr:colOff>
      <xdr:row>56</xdr:row>
      <xdr:rowOff>28575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271625" y="9320530"/>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71120</xdr:rowOff>
    </xdr:from>
    <xdr:to>
      <xdr:col>81</xdr:col>
      <xdr:colOff>50800</xdr:colOff>
      <xdr:row>57</xdr:row>
      <xdr:rowOff>86995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06680" y="9630410"/>
          <a:ext cx="7715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154940</xdr:rowOff>
    </xdr:from>
    <xdr:to>
      <xdr:col>81</xdr:col>
      <xdr:colOff>101600</xdr:colOff>
      <xdr:row>56</xdr:row>
      <xdr:rowOff>86995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527405" y="9378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103505</xdr:rowOff>
    </xdr:from>
    <xdr:ext cx="527050" cy="2457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357860" y="915987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56</xdr:row>
      <xdr:rowOff>131445</xdr:rowOff>
    </xdr:from>
    <xdr:to>
      <xdr:col>76</xdr:col>
      <xdr:colOff>114300</xdr:colOff>
      <xdr:row>57</xdr:row>
      <xdr:rowOff>86995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024360" y="9523095"/>
          <a:ext cx="78232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17780</xdr:rowOff>
    </xdr:from>
    <xdr:to>
      <xdr:col>76</xdr:col>
      <xdr:colOff>165100</xdr:colOff>
      <xdr:row>56</xdr:row>
      <xdr:rowOff>117475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55880" y="9409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133350</xdr:rowOff>
    </xdr:from>
    <xdr:ext cx="530860" cy="25273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62840" y="918972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131445</xdr:rowOff>
    </xdr:from>
    <xdr:to>
      <xdr:col>71</xdr:col>
      <xdr:colOff>167005</xdr:colOff>
      <xdr:row>56</xdr:row>
      <xdr:rowOff>133985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1240135" y="9523095"/>
          <a:ext cx="7842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xdr:rowOff>
    </xdr:from>
    <xdr:to>
      <xdr:col>72</xdr:col>
      <xdr:colOff>38100</xdr:colOff>
      <xdr:row>56</xdr:row>
      <xdr:rowOff>106680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984355" y="9398000"/>
          <a:ext cx="781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122555</xdr:rowOff>
    </xdr:from>
    <xdr:ext cx="527050" cy="24511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791315" y="9178925"/>
          <a:ext cx="5270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136525</xdr:rowOff>
    </xdr:from>
    <xdr:to>
      <xdr:col>67</xdr:col>
      <xdr:colOff>101600</xdr:colOff>
      <xdr:row>56</xdr:row>
      <xdr:rowOff>68580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1189335" y="9360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84455</xdr:rowOff>
    </xdr:from>
    <xdr:ext cx="527050" cy="2457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019790" y="914082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4380" cy="25336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112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58190" cy="25336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3967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78105</xdr:rowOff>
    </xdr:from>
    <xdr:ext cx="762000" cy="25336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4380"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07313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92075</xdr:rowOff>
    </xdr:from>
    <xdr:to>
      <xdr:col>85</xdr:col>
      <xdr:colOff>167005</xdr:colOff>
      <xdr:row>57</xdr:row>
      <xdr:rowOff>23495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271625" y="948372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56</xdr:row>
      <xdr:rowOff>71120</xdr:rowOff>
    </xdr:from>
    <xdr:ext cx="534670" cy="2457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4362430" y="946277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20955</xdr:rowOff>
    </xdr:from>
    <xdr:to>
      <xdr:col>81</xdr:col>
      <xdr:colOff>101600</xdr:colOff>
      <xdr:row>57</xdr:row>
      <xdr:rowOff>120015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527405" y="9580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111760</xdr:rowOff>
    </xdr:from>
    <xdr:ext cx="527050" cy="25336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357860" y="967105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37465</xdr:rowOff>
    </xdr:from>
    <xdr:to>
      <xdr:col>76</xdr:col>
      <xdr:colOff>165100</xdr:colOff>
      <xdr:row>57</xdr:row>
      <xdr:rowOff>136525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55880" y="9596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128270</xdr:rowOff>
    </xdr:from>
    <xdr:ext cx="530860" cy="2457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62840" y="96875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81915</xdr:rowOff>
    </xdr:from>
    <xdr:to>
      <xdr:col>72</xdr:col>
      <xdr:colOff>38100</xdr:colOff>
      <xdr:row>57</xdr:row>
      <xdr:rowOff>13970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984355" y="947356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5080</xdr:rowOff>
    </xdr:from>
    <xdr:ext cx="527050" cy="25336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791315" y="956437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84455</xdr:rowOff>
    </xdr:from>
    <xdr:to>
      <xdr:col>67</xdr:col>
      <xdr:colOff>101600</xdr:colOff>
      <xdr:row>57</xdr:row>
      <xdr:rowOff>16510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1189335" y="9476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6985</xdr:rowOff>
    </xdr:from>
    <xdr:ext cx="527050" cy="25336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019790" y="956627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167005</xdr:colOff>
      <xdr:row>65</xdr:row>
      <xdr:rowOff>31115</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167005</xdr:colOff>
      <xdr:row>81</xdr:row>
      <xdr:rowOff>80645</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880725"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167005</xdr:colOff>
      <xdr:row>81</xdr:row>
      <xdr:rowOff>80645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167005</xdr:colOff>
      <xdr:row>79</xdr:row>
      <xdr:rowOff>96520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0918825" y="133438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1300" cy="2457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93400" y="132054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167005</xdr:colOff>
      <xdr:row>77</xdr:row>
      <xdr:rowOff>112395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0918825" y="130244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140970</xdr:rowOff>
    </xdr:from>
    <xdr:ext cx="591820" cy="2457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393680" y="1288542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167005</xdr:colOff>
      <xdr:row>75</xdr:row>
      <xdr:rowOff>128905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0918825" y="127057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156845</xdr:rowOff>
    </xdr:from>
    <xdr:ext cx="591820" cy="25336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393680" y="1256601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167005</xdr:colOff>
      <xdr:row>73</xdr:row>
      <xdr:rowOff>144780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0918825" y="123863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1820" cy="25336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393680" y="1224724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167005</xdr:colOff>
      <xdr:row>71</xdr:row>
      <xdr:rowOff>161290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0918825" y="120675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1820" cy="25273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393680" y="11927840"/>
          <a:ext cx="591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167005</xdr:colOff>
      <xdr:row>70</xdr:row>
      <xdr:rowOff>8255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0918825" y="117468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1820" cy="25336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393680" y="11608435"/>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68</xdr:row>
      <xdr:rowOff>24765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1820" cy="2457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393680" y="112890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81</xdr:row>
      <xdr:rowOff>80645</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19685</xdr:rowOff>
    </xdr:from>
    <xdr:to>
      <xdr:col>85</xdr:col>
      <xdr:colOff>126365</xdr:colOff>
      <xdr:row>79</xdr:row>
      <xdr:rowOff>96520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320520" y="117582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128905</xdr:rowOff>
    </xdr:from>
    <xdr:ext cx="249555" cy="25336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4362430" y="133762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96520</xdr:rowOff>
    </xdr:from>
    <xdr:to>
      <xdr:col>86</xdr:col>
      <xdr:colOff>25400</xdr:colOff>
      <xdr:row>79</xdr:row>
      <xdr:rowOff>96520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233525" y="133438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68</xdr:row>
      <xdr:rowOff>135255</xdr:rowOff>
    </xdr:from>
    <xdr:ext cx="598805" cy="25336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4362430" y="115385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70</xdr:row>
      <xdr:rowOff>19685</xdr:rowOff>
    </xdr:from>
    <xdr:to>
      <xdr:col>86</xdr:col>
      <xdr:colOff>25400</xdr:colOff>
      <xdr:row>70</xdr:row>
      <xdr:rowOff>19685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233525" y="117582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95885</xdr:rowOff>
    </xdr:from>
    <xdr:to>
      <xdr:col>85</xdr:col>
      <xdr:colOff>127000</xdr:colOff>
      <xdr:row>79</xdr:row>
      <xdr:rowOff>96520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578205" y="13343255"/>
          <a:ext cx="7442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78</xdr:row>
      <xdr:rowOff>48895</xdr:rowOff>
    </xdr:from>
    <xdr:ext cx="469900" cy="2457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4362430" y="1312862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26035</xdr:rowOff>
    </xdr:from>
    <xdr:to>
      <xdr:col>85</xdr:col>
      <xdr:colOff>167005</xdr:colOff>
      <xdr:row>79</xdr:row>
      <xdr:rowOff>125730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271625" y="13273405"/>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95885</xdr:rowOff>
    </xdr:from>
    <xdr:to>
      <xdr:col>81</xdr:col>
      <xdr:colOff>50800</xdr:colOff>
      <xdr:row>79</xdr:row>
      <xdr:rowOff>96520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06680" y="13343255"/>
          <a:ext cx="771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22225</xdr:rowOff>
    </xdr:from>
    <xdr:to>
      <xdr:col>81</xdr:col>
      <xdr:colOff>101600</xdr:colOff>
      <xdr:row>79</xdr:row>
      <xdr:rowOff>121920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527405" y="13269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137795</xdr:rowOff>
    </xdr:from>
    <xdr:ext cx="469900" cy="25336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366750" y="13049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79</xdr:row>
      <xdr:rowOff>95885</xdr:rowOff>
    </xdr:from>
    <xdr:to>
      <xdr:col>76</xdr:col>
      <xdr:colOff>114300</xdr:colOff>
      <xdr:row>79</xdr:row>
      <xdr:rowOff>96520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024360" y="13343255"/>
          <a:ext cx="7823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18415</xdr:rowOff>
    </xdr:from>
    <xdr:to>
      <xdr:col>76</xdr:col>
      <xdr:colOff>165100</xdr:colOff>
      <xdr:row>79</xdr:row>
      <xdr:rowOff>117475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55880" y="13265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133985</xdr:rowOff>
    </xdr:from>
    <xdr:ext cx="469900"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95225" y="13046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93345</xdr:rowOff>
    </xdr:from>
    <xdr:to>
      <xdr:col>71</xdr:col>
      <xdr:colOff>167005</xdr:colOff>
      <xdr:row>79</xdr:row>
      <xdr:rowOff>95885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1240135" y="13340715"/>
          <a:ext cx="7842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15240</xdr:rowOff>
    </xdr:from>
    <xdr:to>
      <xdr:col>72</xdr:col>
      <xdr:colOff>38100</xdr:colOff>
      <xdr:row>79</xdr:row>
      <xdr:rowOff>114300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1984355" y="1326261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130175</xdr:rowOff>
    </xdr:from>
    <xdr:ext cx="527050" cy="25209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791315" y="13042265"/>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17145</xdr:rowOff>
    </xdr:from>
    <xdr:to>
      <xdr:col>67</xdr:col>
      <xdr:colOff>101600</xdr:colOff>
      <xdr:row>79</xdr:row>
      <xdr:rowOff>116840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1189335" y="13264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132715</xdr:rowOff>
    </xdr:from>
    <xdr:ext cx="469900" cy="25336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028680" y="1304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4380" cy="25336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112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58190" cy="25336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39675"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78105</xdr:rowOff>
    </xdr:from>
    <xdr:ext cx="762000" cy="25336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4380"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07313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47625</xdr:rowOff>
    </xdr:from>
    <xdr:to>
      <xdr:col>85</xdr:col>
      <xdr:colOff>167005</xdr:colOff>
      <xdr:row>79</xdr:row>
      <xdr:rowOff>146685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271625" y="1329499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79</xdr:row>
      <xdr:rowOff>5080</xdr:rowOff>
    </xdr:from>
    <xdr:ext cx="249555" cy="25336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4362430" y="1325245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46990</xdr:rowOff>
    </xdr:from>
    <xdr:to>
      <xdr:col>81</xdr:col>
      <xdr:colOff>101600</xdr:colOff>
      <xdr:row>79</xdr:row>
      <xdr:rowOff>146050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527405" y="13294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137160</xdr:rowOff>
    </xdr:from>
    <xdr:ext cx="378460" cy="25336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12470" y="133845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47625</xdr:rowOff>
    </xdr:from>
    <xdr:to>
      <xdr:col>76</xdr:col>
      <xdr:colOff>165100</xdr:colOff>
      <xdr:row>79</xdr:row>
      <xdr:rowOff>146685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5588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79</xdr:row>
      <xdr:rowOff>137795</xdr:rowOff>
    </xdr:from>
    <xdr:ext cx="249555" cy="25336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92380" y="133851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46990</xdr:rowOff>
    </xdr:from>
    <xdr:to>
      <xdr:col>72</xdr:col>
      <xdr:colOff>38100</xdr:colOff>
      <xdr:row>79</xdr:row>
      <xdr:rowOff>146050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1984355" y="1329436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137160</xdr:rowOff>
    </xdr:from>
    <xdr:ext cx="306070" cy="25336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78310" y="13384530"/>
          <a:ext cx="306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43180</xdr:rowOff>
    </xdr:from>
    <xdr:to>
      <xdr:col>67</xdr:col>
      <xdr:colOff>101600</xdr:colOff>
      <xdr:row>79</xdr:row>
      <xdr:rowOff>142875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1189335" y="13290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133985</xdr:rowOff>
    </xdr:from>
    <xdr:ext cx="469900" cy="25336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028680" y="13381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167005</xdr:colOff>
      <xdr:row>85</xdr:row>
      <xdr:rowOff>31115</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167005</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880725"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167005</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0918825" y="165989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300" cy="25146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9340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167005</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0918825" y="16141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820" cy="25146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393680" y="159994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167005</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0918825" y="156845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820" cy="25146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393680" y="155422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167005</xdr:colOff>
      <xdr:row>90</xdr:row>
      <xdr:rowOff>136525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0918825" y="1522793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1820" cy="24765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393680" y="15088870"/>
          <a:ext cx="591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88</xdr:row>
      <xdr:rowOff>24765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1820" cy="2457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393680" y="14641830"/>
          <a:ext cx="591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162560</xdr:rowOff>
    </xdr:from>
    <xdr:to>
      <xdr:col>85</xdr:col>
      <xdr:colOff>126365</xdr:colOff>
      <xdr:row>98</xdr:row>
      <xdr:rowOff>65405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320520" y="152539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98</xdr:row>
      <xdr:rowOff>69215</xdr:rowOff>
    </xdr:from>
    <xdr:ext cx="534670" cy="25908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4362430" y="1652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233525" y="165246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109855</xdr:rowOff>
    </xdr:from>
    <xdr:ext cx="598805" cy="246380"/>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4362430" y="1503362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162560</xdr:rowOff>
    </xdr:from>
    <xdr:to>
      <xdr:col>86</xdr:col>
      <xdr:colOff>25400</xdr:colOff>
      <xdr:row>90</xdr:row>
      <xdr:rowOff>162560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233525" y="152539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25400</xdr:rowOff>
    </xdr:from>
    <xdr:to>
      <xdr:col>85</xdr:col>
      <xdr:colOff>127000</xdr:colOff>
      <xdr:row>98</xdr:row>
      <xdr:rowOff>26035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578205" y="16484600"/>
          <a:ext cx="7442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96</xdr:row>
      <xdr:rowOff>107315</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436243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167005</xdr:colOff>
      <xdr:row>98</xdr:row>
      <xdr:rowOff>14605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271625" y="1637220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23495</xdr:rowOff>
    </xdr:from>
    <xdr:to>
      <xdr:col>81</xdr:col>
      <xdr:colOff>50800</xdr:colOff>
      <xdr:row>98</xdr:row>
      <xdr:rowOff>25400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06680" y="16482695"/>
          <a:ext cx="7715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527405"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27050" cy="25146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357860" y="161467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98</xdr:row>
      <xdr:rowOff>23495</xdr:rowOff>
    </xdr:from>
    <xdr:to>
      <xdr:col>76</xdr:col>
      <xdr:colOff>114300</xdr:colOff>
      <xdr:row>98</xdr:row>
      <xdr:rowOff>25400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024360" y="16482695"/>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5588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29845</xdr:rowOff>
    </xdr:from>
    <xdr:ext cx="530860" cy="25146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62840" y="1614614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25400</xdr:rowOff>
    </xdr:from>
    <xdr:to>
      <xdr:col>71</xdr:col>
      <xdr:colOff>167005</xdr:colOff>
      <xdr:row>98</xdr:row>
      <xdr:rowOff>30480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1240135" y="16484600"/>
          <a:ext cx="7842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1984355" y="1637665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35560</xdr:rowOff>
    </xdr:from>
    <xdr:ext cx="52705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791315" y="16151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99060</xdr:rowOff>
    </xdr:from>
    <xdr:to>
      <xdr:col>67</xdr:col>
      <xdr:colOff>101600</xdr:colOff>
      <xdr:row>98</xdr:row>
      <xdr:rowOff>29210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1189335"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45720</xdr:rowOff>
    </xdr:from>
    <xdr:ext cx="52705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019790" y="161620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438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112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819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39675"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438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07313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146685</xdr:rowOff>
    </xdr:from>
    <xdr:to>
      <xdr:col>85</xdr:col>
      <xdr:colOff>167005</xdr:colOff>
      <xdr:row>98</xdr:row>
      <xdr:rowOff>76835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271625" y="1643443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97</xdr:row>
      <xdr:rowOff>63500</xdr:rowOff>
    </xdr:from>
    <xdr:ext cx="534670" cy="25146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4362430" y="16351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146050</xdr:rowOff>
    </xdr:from>
    <xdr:to>
      <xdr:col>81</xdr:col>
      <xdr:colOff>101600</xdr:colOff>
      <xdr:row>98</xdr:row>
      <xdr:rowOff>76200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527405"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67310</xdr:rowOff>
    </xdr:from>
    <xdr:ext cx="52705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357860" y="165265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144145</xdr:rowOff>
    </xdr:from>
    <xdr:to>
      <xdr:col>76</xdr:col>
      <xdr:colOff>165100</xdr:colOff>
      <xdr:row>98</xdr:row>
      <xdr:rowOff>74930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5588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65405</xdr:rowOff>
    </xdr:from>
    <xdr:ext cx="530860" cy="25146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62840" y="1652460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146050</xdr:rowOff>
    </xdr:from>
    <xdr:to>
      <xdr:col>72</xdr:col>
      <xdr:colOff>38100</xdr:colOff>
      <xdr:row>98</xdr:row>
      <xdr:rowOff>76200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1984355" y="164338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67310</xdr:rowOff>
    </xdr:from>
    <xdr:ext cx="52705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1791315" y="165265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151130</xdr:rowOff>
    </xdr:from>
    <xdr:to>
      <xdr:col>67</xdr:col>
      <xdr:colOff>101600</xdr:colOff>
      <xdr:row>98</xdr:row>
      <xdr:rowOff>81280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1189335"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72390</xdr:rowOff>
    </xdr:from>
    <xdr:ext cx="52705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1019790" y="16531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075" cy="2203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017875" y="45358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032480" y="66382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1300" cy="2457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83055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032480" y="6318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3550" cy="2457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635605" y="617982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032480" y="6000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63550" cy="25336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635605" y="586041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032480" y="56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3550" cy="25336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5635605" y="554164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032480" y="53619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3550" cy="25273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5635605" y="52222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032480" y="5041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27685" cy="25336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5571470" y="490283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27685" cy="2457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5571470" y="45834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18415</xdr:rowOff>
    </xdr:from>
    <xdr:to>
      <xdr:col>116</xdr:col>
      <xdr:colOff>62865</xdr:colOff>
      <xdr:row>39</xdr:row>
      <xdr:rowOff>96520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434175" y="505142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130175</xdr:rowOff>
    </xdr:from>
    <xdr:ext cx="245745" cy="25209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19486880" y="6671945"/>
          <a:ext cx="245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370675" y="6638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134620</xdr:rowOff>
    </xdr:from>
    <xdr:ext cx="466090" cy="25336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19486880" y="483235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18415</xdr:rowOff>
    </xdr:from>
    <xdr:to>
      <xdr:col>116</xdr:col>
      <xdr:colOff>152400</xdr:colOff>
      <xdr:row>30</xdr:row>
      <xdr:rowOff>18415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370675" y="50514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39</xdr:row>
      <xdr:rowOff>96520</xdr:rowOff>
    </xdr:from>
    <xdr:to>
      <xdr:col>116</xdr:col>
      <xdr:colOff>63500</xdr:colOff>
      <xdr:row>39</xdr:row>
      <xdr:rowOff>96520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704560" y="663829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50165</xdr:rowOff>
    </xdr:from>
    <xdr:ext cx="374650" cy="2457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19486880" y="6424295"/>
          <a:ext cx="3746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27305</xdr:rowOff>
    </xdr:from>
    <xdr:to>
      <xdr:col>116</xdr:col>
      <xdr:colOff>114300</xdr:colOff>
      <xdr:row>39</xdr:row>
      <xdr:rowOff>127000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385280" y="6569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167005</xdr:colOff>
      <xdr:row>39</xdr:row>
      <xdr:rowOff>96520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7920335" y="663829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18415</xdr:rowOff>
    </xdr:from>
    <xdr:to>
      <xdr:col>112</xdr:col>
      <xdr:colOff>38100</xdr:colOff>
      <xdr:row>39</xdr:row>
      <xdr:rowOff>117475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64555" y="656018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37</xdr:row>
      <xdr:rowOff>133985</xdr:rowOff>
    </xdr:from>
    <xdr:ext cx="378460" cy="25336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7555" y="63404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7148810" y="663829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24765</xdr:rowOff>
    </xdr:from>
    <xdr:to>
      <xdr:col>107</xdr:col>
      <xdr:colOff>101600</xdr:colOff>
      <xdr:row>39</xdr:row>
      <xdr:rowOff>124460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7869535" y="6566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140335</xdr:rowOff>
    </xdr:from>
    <xdr:ext cx="378460" cy="2457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754600" y="634682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39</xdr:row>
      <xdr:rowOff>96520</xdr:rowOff>
    </xdr:from>
    <xdr:to>
      <xdr:col>102</xdr:col>
      <xdr:colOff>114300</xdr:colOff>
      <xdr:row>39</xdr:row>
      <xdr:rowOff>96520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6366490" y="663829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37465</xdr:rowOff>
    </xdr:from>
    <xdr:to>
      <xdr:col>102</xdr:col>
      <xdr:colOff>165100</xdr:colOff>
      <xdr:row>39</xdr:row>
      <xdr:rowOff>136525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7098010" y="6579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152400</xdr:rowOff>
    </xdr:from>
    <xdr:ext cx="309880"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015460" y="6358890"/>
          <a:ext cx="3098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25400</xdr:rowOff>
    </xdr:from>
    <xdr:to>
      <xdr:col>98</xdr:col>
      <xdr:colOff>38100</xdr:colOff>
      <xdr:row>39</xdr:row>
      <xdr:rowOff>125095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6326485" y="656717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37</xdr:row>
      <xdr:rowOff>140970</xdr:rowOff>
    </xdr:from>
    <xdr:ext cx="378460" cy="2457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199485" y="634746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78105</xdr:rowOff>
    </xdr:from>
    <xdr:ext cx="762000" cy="25336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4380" cy="25336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75333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58190" cy="25336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6981805"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78105</xdr:rowOff>
    </xdr:from>
    <xdr:ext cx="762000" cy="25336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38528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5715</xdr:rowOff>
    </xdr:from>
    <xdr:ext cx="245745" cy="25336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19486880" y="654748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146685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64555" y="65893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137795</xdr:rowOff>
    </xdr:from>
    <xdr:ext cx="245745" cy="25336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90895"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7869535"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45745" cy="25336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19370"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146685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709801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137795</xdr:rowOff>
    </xdr:from>
    <xdr:ext cx="249555" cy="25336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03451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6326485" y="65893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137795</xdr:rowOff>
    </xdr:from>
    <xdr:ext cx="245745" cy="25336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252825"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075" cy="2203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017875" y="788860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03248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1300" cy="2457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583055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03248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34925</xdr:rowOff>
    </xdr:from>
    <xdr:ext cx="463550" cy="2457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5635605" y="942657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165100</xdr:rowOff>
    </xdr:from>
    <xdr:ext cx="463550" cy="2457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5635605" y="905383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603248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128270</xdr:rowOff>
    </xdr:from>
    <xdr:ext cx="463550" cy="2457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5635605" y="868172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603248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90805</xdr:rowOff>
    </xdr:from>
    <xdr:ext cx="463550" cy="2457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5635605" y="830897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27685" cy="2457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5571470" y="793623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33655</xdr:rowOff>
    </xdr:from>
    <xdr:to>
      <xdr:col>116</xdr:col>
      <xdr:colOff>62865</xdr:colOff>
      <xdr:row>59</xdr:row>
      <xdr:rowOff>43180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19434175" y="841946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89535</xdr:rowOff>
    </xdr:from>
    <xdr:ext cx="245745" cy="2457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19486880" y="998410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370675" y="99377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149225</xdr:rowOff>
    </xdr:from>
    <xdr:ext cx="466090" cy="25336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19486880" y="819975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33655</xdr:rowOff>
    </xdr:from>
    <xdr:to>
      <xdr:col>116</xdr:col>
      <xdr:colOff>152400</xdr:colOff>
      <xdr:row>50</xdr:row>
      <xdr:rowOff>33655</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370675" y="8419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59</xdr:row>
      <xdr:rowOff>43180</xdr:rowOff>
    </xdr:from>
    <xdr:to>
      <xdr:col>116</xdr:col>
      <xdr:colOff>63500</xdr:colOff>
      <xdr:row>59</xdr:row>
      <xdr:rowOff>43180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704560" y="993775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09880" cy="25336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19486880" y="9735185"/>
          <a:ext cx="3098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153670</xdr:rowOff>
    </xdr:from>
    <xdr:to>
      <xdr:col>116</xdr:col>
      <xdr:colOff>114300</xdr:colOff>
      <xdr:row>59</xdr:row>
      <xdr:rowOff>85725</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385280" y="9880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167005</xdr:colOff>
      <xdr:row>59</xdr:row>
      <xdr:rowOff>43180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7920335" y="993775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153035</xdr:rowOff>
    </xdr:from>
    <xdr:to>
      <xdr:col>112</xdr:col>
      <xdr:colOff>38100</xdr:colOff>
      <xdr:row>59</xdr:row>
      <xdr:rowOff>85090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64555" y="987996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100965</xdr:rowOff>
    </xdr:from>
    <xdr:ext cx="306070" cy="25336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58510" y="9660255"/>
          <a:ext cx="306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7148810" y="993775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152400</xdr:rowOff>
    </xdr:from>
    <xdr:to>
      <xdr:col>107</xdr:col>
      <xdr:colOff>101600</xdr:colOff>
      <xdr:row>59</xdr:row>
      <xdr:rowOff>84455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7869535" y="9879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100330</xdr:rowOff>
    </xdr:from>
    <xdr:ext cx="309880" cy="25336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786985" y="9659620"/>
          <a:ext cx="3098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59</xdr:row>
      <xdr:rowOff>43180</xdr:rowOff>
    </xdr:from>
    <xdr:to>
      <xdr:col>102</xdr:col>
      <xdr:colOff>114300</xdr:colOff>
      <xdr:row>59</xdr:row>
      <xdr:rowOff>43180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6366490" y="993775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151765</xdr:rowOff>
    </xdr:from>
    <xdr:to>
      <xdr:col>102</xdr:col>
      <xdr:colOff>165100</xdr:colOff>
      <xdr:row>59</xdr:row>
      <xdr:rowOff>84455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7098010" y="9878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99695</xdr:rowOff>
    </xdr:from>
    <xdr:ext cx="309880" cy="25273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015460" y="9658985"/>
          <a:ext cx="3098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151130</xdr:rowOff>
    </xdr:from>
    <xdr:to>
      <xdr:col>98</xdr:col>
      <xdr:colOff>38100</xdr:colOff>
      <xdr:row>59</xdr:row>
      <xdr:rowOff>83185</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6326485" y="987806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99060</xdr:rowOff>
    </xdr:from>
    <xdr:ext cx="306070" cy="25336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6220440" y="9658350"/>
          <a:ext cx="306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78105</xdr:rowOff>
    </xdr:from>
    <xdr:ext cx="762000" cy="25336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4380" cy="25336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775333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58190" cy="25336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6981805"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78105</xdr:rowOff>
    </xdr:from>
    <xdr:ext cx="762000" cy="25336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38528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132715</xdr:rowOff>
    </xdr:from>
    <xdr:ext cx="245745" cy="25336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19486880" y="985964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64555" y="98888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5745" cy="2457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90895" y="997902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7869535"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5745" cy="2457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7819370" y="997902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709801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59</xdr:row>
      <xdr:rowOff>84455</xdr:rowOff>
    </xdr:from>
    <xdr:ext cx="249555" cy="2457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7034510" y="997902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93345</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6326485" y="98888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84455</xdr:rowOff>
    </xdr:from>
    <xdr:ext cx="245745" cy="2457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6252825" y="997902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・民生費は、住民税非課税世帯等への臨時給付金や定額減税補足給付金の給付等により、前年度に比べて増加したが、全国平均、千葉県平均及び類似団体平均いずれも下回っている。</a:t>
          </a:r>
        </a:p>
        <a:p>
          <a:r>
            <a:rPr kumimoji="1" lang="ja-JP" altLang="en-US" sz="1300">
              <a:solidFill>
                <a:sysClr val="windowText" lastClr="000000"/>
              </a:solidFill>
              <a:latin typeface="ＭＳ Ｐゴシック"/>
              <a:ea typeface="ＭＳ Ｐゴシック"/>
            </a:rPr>
            <a:t>・衛生費は、一部事務組合への負担金や地域脱炭素移行事業補助金等の増加により、前年度に比べて増加した。全国平均、千葉県平均及び類似団体平均いずれも上回っている。</a:t>
          </a:r>
          <a:endParaRPr kumimoji="1" lang="ja-JP" altLang="en-US" sz="1300">
            <a:solidFill>
              <a:srgbClr val="FF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・農林水産業費は、県営事業に対する負担金等の減少により、前年度から減少した。農業は市の基幹産業の一つであり、全国平均及び千葉県平均を大きく上回っている。</a:t>
          </a:r>
        </a:p>
        <a:p>
          <a:r>
            <a:rPr kumimoji="1" lang="ja-JP" altLang="en-US" sz="1300">
              <a:solidFill>
                <a:sysClr val="windowText" lastClr="000000"/>
              </a:solidFill>
              <a:latin typeface="ＭＳ Ｐゴシック"/>
              <a:ea typeface="ＭＳ Ｐゴシック"/>
            </a:rPr>
            <a:t>・商工費は、物価高騰家計応援クーポン券発行事業等の物価高騰対策に係る事業の完了により、前年度から減少した。千葉県平均を上回っている。</a:t>
          </a:r>
        </a:p>
        <a:p>
          <a:r>
            <a:rPr kumimoji="1" lang="ja-JP" altLang="en-US" sz="1300">
              <a:solidFill>
                <a:sysClr val="windowText" lastClr="000000"/>
              </a:solidFill>
              <a:latin typeface="ＭＳ Ｐゴシック"/>
              <a:ea typeface="ＭＳ Ｐゴシック"/>
            </a:rPr>
            <a:t>・消防費は、防災行政無線設備改修工事の実施や一部事務組合への負担金等の増加により、前年度と比べて増加し、全国平均及び千葉県平均を上回っている。</a:t>
          </a:r>
        </a:p>
        <a:p>
          <a:r>
            <a:rPr kumimoji="1" lang="ja-JP" altLang="en-US" sz="1300">
              <a:solidFill>
                <a:sysClr val="windowText" lastClr="000000"/>
              </a:solidFill>
              <a:latin typeface="ＭＳ Ｐゴシック"/>
              <a:ea typeface="ＭＳ Ｐゴシック"/>
            </a:rPr>
            <a:t>・教育費は、中学校校舎等の補修工事や野球場の改修工事等の実施により、前年度と比べて増加したが、全国平均、千葉県平均及び類似団体平均いずれも下回っている。</a:t>
          </a:r>
          <a:endParaRPr kumimoji="1" lang="ja-JP" altLang="en-US" sz="1300">
            <a:solidFill>
              <a:srgbClr val="FF0000"/>
            </a:solidFill>
            <a:latin typeface="ＭＳ Ｐゴシック"/>
            <a:ea typeface="ＭＳ Ｐゴシック"/>
          </a:endParaRPr>
        </a:p>
        <a:p>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390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390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3905" y="11800840"/>
          <a:ext cx="695325"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33305" y="9601835"/>
          <a:ext cx="54267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105410</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33305" y="9601835"/>
          <a:ext cx="78740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932180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32900" y="285750"/>
          <a:ext cx="23145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220345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40845" y="285750"/>
          <a:ext cx="3481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千葉県匝瑳市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543560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96500" y="9933940"/>
          <a:ext cx="50831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財政調整基金について、令和</a:t>
          </a:r>
          <a:r>
            <a:rPr kumimoji="1" lang="en-US" altLang="ja-JP" sz="1200">
              <a:solidFill>
                <a:sysClr val="windowText" lastClr="000000"/>
              </a:solidFill>
              <a:latin typeface="ＭＳ ゴシック"/>
              <a:ea typeface="ＭＳ ゴシック"/>
            </a:rPr>
            <a:t>3</a:t>
          </a:r>
          <a:r>
            <a:rPr kumimoji="1" lang="ja-JP" altLang="en-US" sz="1200">
              <a:solidFill>
                <a:sysClr val="windowText" lastClr="000000"/>
              </a:solidFill>
              <a:latin typeface="ＭＳ ゴシック"/>
              <a:ea typeface="ＭＳ ゴシック"/>
            </a:rPr>
            <a:t>年度以降取崩しを抑制し、積み増すことができていたが、令和</a:t>
          </a:r>
          <a:r>
            <a:rPr kumimoji="1" lang="en-US" altLang="ja-JP" sz="1200">
              <a:solidFill>
                <a:sysClr val="windowText" lastClr="000000"/>
              </a:solidFill>
              <a:latin typeface="ＭＳ ゴシック"/>
              <a:ea typeface="ＭＳ ゴシック"/>
            </a:rPr>
            <a:t>5</a:t>
          </a:r>
          <a:r>
            <a:rPr kumimoji="1" lang="ja-JP" altLang="en-US" sz="1200">
              <a:solidFill>
                <a:sysClr val="windowText" lastClr="000000"/>
              </a:solidFill>
              <a:latin typeface="ＭＳ ゴシック"/>
              <a:ea typeface="ＭＳ ゴシック"/>
            </a:rPr>
            <a:t>年度には取崩額が積立額を上回り、残高が減少に転じた。令和6年度は取崩額が増加し、さらに残高が減少した。標準財政規模比は前年度と比べて7</a:t>
          </a:r>
          <a:r>
            <a:rPr kumimoji="1" lang="en-US" altLang="ja-JP" sz="1200">
              <a:solidFill>
                <a:sysClr val="windowText" lastClr="000000"/>
              </a:solidFill>
              <a:latin typeface="ＭＳ ゴシック"/>
              <a:ea typeface="ＭＳ ゴシック"/>
            </a:rPr>
            <a:t>.13</a:t>
          </a:r>
          <a:r>
            <a:rPr kumimoji="1" lang="ja-JP" altLang="en-US" sz="1200">
              <a:solidFill>
                <a:sysClr val="windowText" lastClr="000000"/>
              </a:solidFill>
              <a:latin typeface="ＭＳ ゴシック"/>
              <a:ea typeface="ＭＳ ゴシック"/>
            </a:rPr>
            <a:t>ポイント減の20</a:t>
          </a:r>
          <a:r>
            <a:rPr kumimoji="1" lang="en-US" altLang="ja-JP" sz="1200">
              <a:solidFill>
                <a:sysClr val="windowText" lastClr="000000"/>
              </a:solidFill>
              <a:latin typeface="ＭＳ ゴシック"/>
              <a:ea typeface="ＭＳ ゴシック"/>
            </a:rPr>
            <a:t>.85％</a:t>
          </a:r>
          <a:r>
            <a:rPr kumimoji="1" lang="ja-JP" altLang="en-US" sz="1200">
              <a:solidFill>
                <a:sysClr val="windowText" lastClr="000000"/>
              </a:solidFill>
              <a:latin typeface="ＭＳ ゴシック"/>
              <a:ea typeface="ＭＳ ゴシック"/>
            </a:rPr>
            <a:t>となった。</a:t>
          </a:r>
        </a:p>
        <a:p>
          <a:r>
            <a:rPr kumimoji="1" lang="ja-JP" altLang="en-US" sz="1200">
              <a:solidFill>
                <a:sysClr val="windowText" lastClr="000000"/>
              </a:solidFill>
              <a:latin typeface="ＭＳ ゴシック"/>
              <a:ea typeface="ＭＳ ゴシック"/>
            </a:rPr>
            <a:t>また、実質収支額が減少し、標準財政規模が増加したことにより、実質収支比率は前年度と比べて2</a:t>
          </a:r>
          <a:r>
            <a:rPr kumimoji="1" lang="en-US" altLang="ja-JP" sz="1200">
              <a:solidFill>
                <a:sysClr val="windowText" lastClr="000000"/>
              </a:solidFill>
              <a:latin typeface="ＭＳ ゴシック"/>
              <a:ea typeface="ＭＳ ゴシック"/>
            </a:rPr>
            <a:t>.04</a:t>
          </a:r>
          <a:r>
            <a:rPr kumimoji="1" lang="ja-JP" altLang="en-US" sz="1200">
              <a:solidFill>
                <a:sysClr val="windowText" lastClr="000000"/>
              </a:solidFill>
              <a:latin typeface="ＭＳ ゴシック"/>
              <a:ea typeface="ＭＳ ゴシック"/>
            </a:rPr>
            <a:t>ポイント減の8</a:t>
          </a:r>
          <a:r>
            <a:rPr kumimoji="1" lang="en-US" altLang="ja-JP" sz="1200">
              <a:solidFill>
                <a:sysClr val="windowText" lastClr="000000"/>
              </a:solidFill>
              <a:latin typeface="ＭＳ ゴシック"/>
              <a:ea typeface="ＭＳ ゴシック"/>
            </a:rPr>
            <a:t>.59％</a:t>
          </a:r>
          <a:r>
            <a:rPr kumimoji="1" lang="ja-JP" altLang="en-US" sz="1200">
              <a:solidFill>
                <a:sysClr val="windowText" lastClr="000000"/>
              </a:solidFill>
              <a:latin typeface="ＭＳ ゴシック"/>
              <a:ea typeface="ＭＳ ゴシック"/>
            </a:rPr>
            <a:t>となった。</a:t>
          </a:r>
        </a:p>
        <a:p>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千葉県匝瑳市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各会計において実質収支額は黒字決算されているため、実質赤字比率及び連結実質赤字比率は計上されていない。当数値は標準財政規模比であり、分母となる標準財政規模は前年度に比べて増加している。</a:t>
          </a:r>
        </a:p>
        <a:p>
          <a:r>
            <a:rPr kumimoji="1" lang="ja-JP" altLang="en-US" sz="1400">
              <a:solidFill>
                <a:sysClr val="windowText" lastClr="000000"/>
              </a:solidFill>
              <a:latin typeface="ＭＳ ゴシック"/>
              <a:ea typeface="ＭＳ ゴシック"/>
            </a:rPr>
            <a:t>一般会計の実質収支額は約8億6,000万円で前年度に比べて約1億9,100万円の減少となり、標準財政規模に対する比率は減少した。</a:t>
          </a:r>
        </a:p>
        <a:p>
          <a:r>
            <a:rPr kumimoji="1" lang="ja-JP" altLang="en-US" sz="1400">
              <a:solidFill>
                <a:sysClr val="windowText" lastClr="000000"/>
              </a:solidFill>
              <a:latin typeface="ＭＳ ゴシック"/>
              <a:ea typeface="ＭＳ ゴシック"/>
            </a:rPr>
            <a:t>病院事業会計は黒字で推移しているが、例年一般会計からの基準外繰出金を計上しており、一般会計の負担が増加している。今後も各事業会計の経営安定化に努め、一般会計の負担を軽減していくと同時に財政健全化を進めていく。</a:t>
          </a:r>
        </a:p>
        <a:p>
          <a:endParaRPr kumimoji="1" lang="ja-JP" altLang="en-US" sz="1400">
            <a:solidFill>
              <a:sysClr val="windowText" lastClr="000000"/>
            </a:solidFill>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3" t="s">
        <v>130</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4" x14ac:dyDescent="0.15">
      <c r="B2" s="3" t="s">
        <v>132</v>
      </c>
      <c r="C2" s="3"/>
      <c r="D2" s="10"/>
    </row>
    <row r="3" spans="1:119" ht="18.75" customHeight="1" x14ac:dyDescent="0.15">
      <c r="A3" s="2"/>
      <c r="B3" s="358" t="s">
        <v>135</v>
      </c>
      <c r="C3" s="359"/>
      <c r="D3" s="359"/>
      <c r="E3" s="360"/>
      <c r="F3" s="360"/>
      <c r="G3" s="360"/>
      <c r="H3" s="360"/>
      <c r="I3" s="360"/>
      <c r="J3" s="360"/>
      <c r="K3" s="360"/>
      <c r="L3" s="360" t="s">
        <v>58</v>
      </c>
      <c r="M3" s="360"/>
      <c r="N3" s="360"/>
      <c r="O3" s="360"/>
      <c r="P3" s="360"/>
      <c r="Q3" s="360"/>
      <c r="R3" s="366"/>
      <c r="S3" s="366"/>
      <c r="T3" s="366"/>
      <c r="U3" s="366"/>
      <c r="V3" s="367"/>
      <c r="W3" s="371" t="s">
        <v>138</v>
      </c>
      <c r="X3" s="372"/>
      <c r="Y3" s="372"/>
      <c r="Z3" s="372"/>
      <c r="AA3" s="372"/>
      <c r="AB3" s="359"/>
      <c r="AC3" s="366" t="s">
        <v>140</v>
      </c>
      <c r="AD3" s="372"/>
      <c r="AE3" s="372"/>
      <c r="AF3" s="372"/>
      <c r="AG3" s="372"/>
      <c r="AH3" s="372"/>
      <c r="AI3" s="372"/>
      <c r="AJ3" s="372"/>
      <c r="AK3" s="372"/>
      <c r="AL3" s="376"/>
      <c r="AM3" s="371" t="s">
        <v>142</v>
      </c>
      <c r="AN3" s="372"/>
      <c r="AO3" s="372"/>
      <c r="AP3" s="372"/>
      <c r="AQ3" s="372"/>
      <c r="AR3" s="372"/>
      <c r="AS3" s="372"/>
      <c r="AT3" s="372"/>
      <c r="AU3" s="372"/>
      <c r="AV3" s="372"/>
      <c r="AW3" s="372"/>
      <c r="AX3" s="376"/>
      <c r="AY3" s="399" t="s">
        <v>4</v>
      </c>
      <c r="AZ3" s="400"/>
      <c r="BA3" s="400"/>
      <c r="BB3" s="400"/>
      <c r="BC3" s="400"/>
      <c r="BD3" s="400"/>
      <c r="BE3" s="400"/>
      <c r="BF3" s="400"/>
      <c r="BG3" s="400"/>
      <c r="BH3" s="400"/>
      <c r="BI3" s="400"/>
      <c r="BJ3" s="400"/>
      <c r="BK3" s="400"/>
      <c r="BL3" s="400"/>
      <c r="BM3" s="544"/>
      <c r="BN3" s="371" t="s">
        <v>146</v>
      </c>
      <c r="BO3" s="372"/>
      <c r="BP3" s="372"/>
      <c r="BQ3" s="372"/>
      <c r="BR3" s="372"/>
      <c r="BS3" s="372"/>
      <c r="BT3" s="372"/>
      <c r="BU3" s="376"/>
      <c r="BV3" s="371" t="s">
        <v>147</v>
      </c>
      <c r="BW3" s="372"/>
      <c r="BX3" s="372"/>
      <c r="BY3" s="372"/>
      <c r="BZ3" s="372"/>
      <c r="CA3" s="372"/>
      <c r="CB3" s="372"/>
      <c r="CC3" s="376"/>
      <c r="CD3" s="399" t="s">
        <v>4</v>
      </c>
      <c r="CE3" s="400"/>
      <c r="CF3" s="400"/>
      <c r="CG3" s="400"/>
      <c r="CH3" s="400"/>
      <c r="CI3" s="400"/>
      <c r="CJ3" s="400"/>
      <c r="CK3" s="400"/>
      <c r="CL3" s="400"/>
      <c r="CM3" s="400"/>
      <c r="CN3" s="400"/>
      <c r="CO3" s="400"/>
      <c r="CP3" s="400"/>
      <c r="CQ3" s="400"/>
      <c r="CR3" s="400"/>
      <c r="CS3" s="544"/>
      <c r="CT3" s="371" t="s">
        <v>148</v>
      </c>
      <c r="CU3" s="372"/>
      <c r="CV3" s="372"/>
      <c r="CW3" s="372"/>
      <c r="CX3" s="372"/>
      <c r="CY3" s="372"/>
      <c r="CZ3" s="372"/>
      <c r="DA3" s="376"/>
      <c r="DB3" s="371" t="s">
        <v>45</v>
      </c>
      <c r="DC3" s="372"/>
      <c r="DD3" s="372"/>
      <c r="DE3" s="372"/>
      <c r="DF3" s="372"/>
      <c r="DG3" s="372"/>
      <c r="DH3" s="372"/>
      <c r="DI3" s="376"/>
    </row>
    <row r="4" spans="1:119" ht="18.75" customHeight="1" x14ac:dyDescent="0.15">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150</v>
      </c>
      <c r="AZ4" s="457"/>
      <c r="BA4" s="457"/>
      <c r="BB4" s="457"/>
      <c r="BC4" s="457"/>
      <c r="BD4" s="457"/>
      <c r="BE4" s="457"/>
      <c r="BF4" s="457"/>
      <c r="BG4" s="457"/>
      <c r="BH4" s="457"/>
      <c r="BI4" s="457"/>
      <c r="BJ4" s="457"/>
      <c r="BK4" s="457"/>
      <c r="BL4" s="457"/>
      <c r="BM4" s="458"/>
      <c r="BN4" s="440">
        <v>17599909</v>
      </c>
      <c r="BO4" s="441"/>
      <c r="BP4" s="441"/>
      <c r="BQ4" s="441"/>
      <c r="BR4" s="441"/>
      <c r="BS4" s="441"/>
      <c r="BT4" s="441"/>
      <c r="BU4" s="442"/>
      <c r="BV4" s="440">
        <v>16744893</v>
      </c>
      <c r="BW4" s="441"/>
      <c r="BX4" s="441"/>
      <c r="BY4" s="441"/>
      <c r="BZ4" s="441"/>
      <c r="CA4" s="441"/>
      <c r="CB4" s="441"/>
      <c r="CC4" s="442"/>
      <c r="CD4" s="511" t="s">
        <v>151</v>
      </c>
      <c r="CE4" s="512"/>
      <c r="CF4" s="512"/>
      <c r="CG4" s="512"/>
      <c r="CH4" s="512"/>
      <c r="CI4" s="512"/>
      <c r="CJ4" s="512"/>
      <c r="CK4" s="512"/>
      <c r="CL4" s="512"/>
      <c r="CM4" s="512"/>
      <c r="CN4" s="512"/>
      <c r="CO4" s="512"/>
      <c r="CP4" s="512"/>
      <c r="CQ4" s="512"/>
      <c r="CR4" s="512"/>
      <c r="CS4" s="513"/>
      <c r="CT4" s="545">
        <v>8.6</v>
      </c>
      <c r="CU4" s="546"/>
      <c r="CV4" s="546"/>
      <c r="CW4" s="546"/>
      <c r="CX4" s="546"/>
      <c r="CY4" s="546"/>
      <c r="CZ4" s="546"/>
      <c r="DA4" s="547"/>
      <c r="DB4" s="545">
        <v>10.6</v>
      </c>
      <c r="DC4" s="546"/>
      <c r="DD4" s="546"/>
      <c r="DE4" s="546"/>
      <c r="DF4" s="546"/>
      <c r="DG4" s="546"/>
      <c r="DH4" s="546"/>
      <c r="DI4" s="547"/>
    </row>
    <row r="5" spans="1:119" ht="18.75" customHeight="1" x14ac:dyDescent="0.15">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153</v>
      </c>
      <c r="AN5" s="444"/>
      <c r="AO5" s="444"/>
      <c r="AP5" s="444"/>
      <c r="AQ5" s="444"/>
      <c r="AR5" s="444"/>
      <c r="AS5" s="444"/>
      <c r="AT5" s="445"/>
      <c r="AU5" s="483" t="s">
        <v>68</v>
      </c>
      <c r="AV5" s="484"/>
      <c r="AW5" s="484"/>
      <c r="AX5" s="484"/>
      <c r="AY5" s="450" t="s">
        <v>143</v>
      </c>
      <c r="AZ5" s="451"/>
      <c r="BA5" s="451"/>
      <c r="BB5" s="451"/>
      <c r="BC5" s="451"/>
      <c r="BD5" s="451"/>
      <c r="BE5" s="451"/>
      <c r="BF5" s="451"/>
      <c r="BG5" s="451"/>
      <c r="BH5" s="451"/>
      <c r="BI5" s="451"/>
      <c r="BJ5" s="451"/>
      <c r="BK5" s="451"/>
      <c r="BL5" s="451"/>
      <c r="BM5" s="452"/>
      <c r="BN5" s="453">
        <v>16701625</v>
      </c>
      <c r="BO5" s="454"/>
      <c r="BP5" s="454"/>
      <c r="BQ5" s="454"/>
      <c r="BR5" s="454"/>
      <c r="BS5" s="454"/>
      <c r="BT5" s="454"/>
      <c r="BU5" s="455"/>
      <c r="BV5" s="453">
        <v>15685856</v>
      </c>
      <c r="BW5" s="454"/>
      <c r="BX5" s="454"/>
      <c r="BY5" s="454"/>
      <c r="BZ5" s="454"/>
      <c r="CA5" s="454"/>
      <c r="CB5" s="454"/>
      <c r="CC5" s="455"/>
      <c r="CD5" s="464" t="s">
        <v>155</v>
      </c>
      <c r="CE5" s="415"/>
      <c r="CF5" s="415"/>
      <c r="CG5" s="415"/>
      <c r="CH5" s="415"/>
      <c r="CI5" s="415"/>
      <c r="CJ5" s="415"/>
      <c r="CK5" s="415"/>
      <c r="CL5" s="415"/>
      <c r="CM5" s="415"/>
      <c r="CN5" s="415"/>
      <c r="CO5" s="415"/>
      <c r="CP5" s="415"/>
      <c r="CQ5" s="415"/>
      <c r="CR5" s="415"/>
      <c r="CS5" s="465"/>
      <c r="CT5" s="316">
        <v>99.1</v>
      </c>
      <c r="CU5" s="317"/>
      <c r="CV5" s="317"/>
      <c r="CW5" s="317"/>
      <c r="CX5" s="317"/>
      <c r="CY5" s="317"/>
      <c r="CZ5" s="317"/>
      <c r="DA5" s="318"/>
      <c r="DB5" s="316">
        <v>97.1</v>
      </c>
      <c r="DC5" s="317"/>
      <c r="DD5" s="317"/>
      <c r="DE5" s="317"/>
      <c r="DF5" s="317"/>
      <c r="DG5" s="317"/>
      <c r="DH5" s="317"/>
      <c r="DI5" s="318"/>
    </row>
    <row r="6" spans="1:119" ht="18.75" customHeight="1" x14ac:dyDescent="0.15">
      <c r="A6" s="2"/>
      <c r="B6" s="379" t="s">
        <v>157</v>
      </c>
      <c r="C6" s="330"/>
      <c r="D6" s="330"/>
      <c r="E6" s="380"/>
      <c r="F6" s="380"/>
      <c r="G6" s="380"/>
      <c r="H6" s="380"/>
      <c r="I6" s="380"/>
      <c r="J6" s="380"/>
      <c r="K6" s="380"/>
      <c r="L6" s="380" t="s">
        <v>159</v>
      </c>
      <c r="M6" s="380"/>
      <c r="N6" s="380"/>
      <c r="O6" s="380"/>
      <c r="P6" s="380"/>
      <c r="Q6" s="380"/>
      <c r="R6" s="328"/>
      <c r="S6" s="328"/>
      <c r="T6" s="328"/>
      <c r="U6" s="328"/>
      <c r="V6" s="384"/>
      <c r="W6" s="387" t="s">
        <v>161</v>
      </c>
      <c r="X6" s="329"/>
      <c r="Y6" s="329"/>
      <c r="Z6" s="329"/>
      <c r="AA6" s="329"/>
      <c r="AB6" s="330"/>
      <c r="AC6" s="390" t="s">
        <v>162</v>
      </c>
      <c r="AD6" s="391"/>
      <c r="AE6" s="391"/>
      <c r="AF6" s="391"/>
      <c r="AG6" s="391"/>
      <c r="AH6" s="391"/>
      <c r="AI6" s="391"/>
      <c r="AJ6" s="391"/>
      <c r="AK6" s="391"/>
      <c r="AL6" s="392"/>
      <c r="AM6" s="482" t="s">
        <v>72</v>
      </c>
      <c r="AN6" s="444"/>
      <c r="AO6" s="444"/>
      <c r="AP6" s="444"/>
      <c r="AQ6" s="444"/>
      <c r="AR6" s="444"/>
      <c r="AS6" s="444"/>
      <c r="AT6" s="445"/>
      <c r="AU6" s="483" t="s">
        <v>68</v>
      </c>
      <c r="AV6" s="484"/>
      <c r="AW6" s="484"/>
      <c r="AX6" s="484"/>
      <c r="AY6" s="450" t="s">
        <v>164</v>
      </c>
      <c r="AZ6" s="451"/>
      <c r="BA6" s="451"/>
      <c r="BB6" s="451"/>
      <c r="BC6" s="451"/>
      <c r="BD6" s="451"/>
      <c r="BE6" s="451"/>
      <c r="BF6" s="451"/>
      <c r="BG6" s="451"/>
      <c r="BH6" s="451"/>
      <c r="BI6" s="451"/>
      <c r="BJ6" s="451"/>
      <c r="BK6" s="451"/>
      <c r="BL6" s="451"/>
      <c r="BM6" s="452"/>
      <c r="BN6" s="453">
        <v>898284</v>
      </c>
      <c r="BO6" s="454"/>
      <c r="BP6" s="454"/>
      <c r="BQ6" s="454"/>
      <c r="BR6" s="454"/>
      <c r="BS6" s="454"/>
      <c r="BT6" s="454"/>
      <c r="BU6" s="455"/>
      <c r="BV6" s="453">
        <v>1059037</v>
      </c>
      <c r="BW6" s="454"/>
      <c r="BX6" s="454"/>
      <c r="BY6" s="454"/>
      <c r="BZ6" s="454"/>
      <c r="CA6" s="454"/>
      <c r="CB6" s="454"/>
      <c r="CC6" s="455"/>
      <c r="CD6" s="464" t="s">
        <v>167</v>
      </c>
      <c r="CE6" s="415"/>
      <c r="CF6" s="415"/>
      <c r="CG6" s="415"/>
      <c r="CH6" s="415"/>
      <c r="CI6" s="415"/>
      <c r="CJ6" s="415"/>
      <c r="CK6" s="415"/>
      <c r="CL6" s="415"/>
      <c r="CM6" s="415"/>
      <c r="CN6" s="415"/>
      <c r="CO6" s="415"/>
      <c r="CP6" s="415"/>
      <c r="CQ6" s="415"/>
      <c r="CR6" s="415"/>
      <c r="CS6" s="465"/>
      <c r="CT6" s="540">
        <v>99.4</v>
      </c>
      <c r="CU6" s="541"/>
      <c r="CV6" s="541"/>
      <c r="CW6" s="541"/>
      <c r="CX6" s="541"/>
      <c r="CY6" s="541"/>
      <c r="CZ6" s="541"/>
      <c r="DA6" s="542"/>
      <c r="DB6" s="540">
        <v>97.7</v>
      </c>
      <c r="DC6" s="541"/>
      <c r="DD6" s="541"/>
      <c r="DE6" s="541"/>
      <c r="DF6" s="541"/>
      <c r="DG6" s="541"/>
      <c r="DH6" s="541"/>
      <c r="DI6" s="542"/>
    </row>
    <row r="7" spans="1:119" ht="18.75" customHeight="1" x14ac:dyDescent="0.15">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131</v>
      </c>
      <c r="AN7" s="444"/>
      <c r="AO7" s="444"/>
      <c r="AP7" s="444"/>
      <c r="AQ7" s="444"/>
      <c r="AR7" s="444"/>
      <c r="AS7" s="444"/>
      <c r="AT7" s="445"/>
      <c r="AU7" s="483" t="s">
        <v>68</v>
      </c>
      <c r="AV7" s="484"/>
      <c r="AW7" s="484"/>
      <c r="AX7" s="484"/>
      <c r="AY7" s="450" t="s">
        <v>168</v>
      </c>
      <c r="AZ7" s="451"/>
      <c r="BA7" s="451"/>
      <c r="BB7" s="451"/>
      <c r="BC7" s="451"/>
      <c r="BD7" s="451"/>
      <c r="BE7" s="451"/>
      <c r="BF7" s="451"/>
      <c r="BG7" s="451"/>
      <c r="BH7" s="451"/>
      <c r="BI7" s="451"/>
      <c r="BJ7" s="451"/>
      <c r="BK7" s="451"/>
      <c r="BL7" s="451"/>
      <c r="BM7" s="452"/>
      <c r="BN7" s="453">
        <v>38446</v>
      </c>
      <c r="BO7" s="454"/>
      <c r="BP7" s="454"/>
      <c r="BQ7" s="454"/>
      <c r="BR7" s="454"/>
      <c r="BS7" s="454"/>
      <c r="BT7" s="454"/>
      <c r="BU7" s="455"/>
      <c r="BV7" s="453">
        <v>8231</v>
      </c>
      <c r="BW7" s="454"/>
      <c r="BX7" s="454"/>
      <c r="BY7" s="454"/>
      <c r="BZ7" s="454"/>
      <c r="CA7" s="454"/>
      <c r="CB7" s="454"/>
      <c r="CC7" s="455"/>
      <c r="CD7" s="464" t="s">
        <v>169</v>
      </c>
      <c r="CE7" s="415"/>
      <c r="CF7" s="415"/>
      <c r="CG7" s="415"/>
      <c r="CH7" s="415"/>
      <c r="CI7" s="415"/>
      <c r="CJ7" s="415"/>
      <c r="CK7" s="415"/>
      <c r="CL7" s="415"/>
      <c r="CM7" s="415"/>
      <c r="CN7" s="415"/>
      <c r="CO7" s="415"/>
      <c r="CP7" s="415"/>
      <c r="CQ7" s="415"/>
      <c r="CR7" s="415"/>
      <c r="CS7" s="465"/>
      <c r="CT7" s="453">
        <v>10011179</v>
      </c>
      <c r="CU7" s="454"/>
      <c r="CV7" s="454"/>
      <c r="CW7" s="454"/>
      <c r="CX7" s="454"/>
      <c r="CY7" s="454"/>
      <c r="CZ7" s="454"/>
      <c r="DA7" s="455"/>
      <c r="DB7" s="453">
        <v>9888213</v>
      </c>
      <c r="DC7" s="454"/>
      <c r="DD7" s="454"/>
      <c r="DE7" s="454"/>
      <c r="DF7" s="454"/>
      <c r="DG7" s="454"/>
      <c r="DH7" s="454"/>
      <c r="DI7" s="455"/>
    </row>
    <row r="8" spans="1:119" ht="18.75" customHeight="1" x14ac:dyDescent="0.15">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171</v>
      </c>
      <c r="AN8" s="444"/>
      <c r="AO8" s="444"/>
      <c r="AP8" s="444"/>
      <c r="AQ8" s="444"/>
      <c r="AR8" s="444"/>
      <c r="AS8" s="444"/>
      <c r="AT8" s="445"/>
      <c r="AU8" s="483" t="s">
        <v>68</v>
      </c>
      <c r="AV8" s="484"/>
      <c r="AW8" s="484"/>
      <c r="AX8" s="484"/>
      <c r="AY8" s="450" t="s">
        <v>173</v>
      </c>
      <c r="AZ8" s="451"/>
      <c r="BA8" s="451"/>
      <c r="BB8" s="451"/>
      <c r="BC8" s="451"/>
      <c r="BD8" s="451"/>
      <c r="BE8" s="451"/>
      <c r="BF8" s="451"/>
      <c r="BG8" s="451"/>
      <c r="BH8" s="451"/>
      <c r="BI8" s="451"/>
      <c r="BJ8" s="451"/>
      <c r="BK8" s="451"/>
      <c r="BL8" s="451"/>
      <c r="BM8" s="452"/>
      <c r="BN8" s="453">
        <v>859838</v>
      </c>
      <c r="BO8" s="454"/>
      <c r="BP8" s="454"/>
      <c r="BQ8" s="454"/>
      <c r="BR8" s="454"/>
      <c r="BS8" s="454"/>
      <c r="BT8" s="454"/>
      <c r="BU8" s="455"/>
      <c r="BV8" s="453">
        <v>1050806</v>
      </c>
      <c r="BW8" s="454"/>
      <c r="BX8" s="454"/>
      <c r="BY8" s="454"/>
      <c r="BZ8" s="454"/>
      <c r="CA8" s="454"/>
      <c r="CB8" s="454"/>
      <c r="CC8" s="455"/>
      <c r="CD8" s="464" t="s">
        <v>174</v>
      </c>
      <c r="CE8" s="415"/>
      <c r="CF8" s="415"/>
      <c r="CG8" s="415"/>
      <c r="CH8" s="415"/>
      <c r="CI8" s="415"/>
      <c r="CJ8" s="415"/>
      <c r="CK8" s="415"/>
      <c r="CL8" s="415"/>
      <c r="CM8" s="415"/>
      <c r="CN8" s="415"/>
      <c r="CO8" s="415"/>
      <c r="CP8" s="415"/>
      <c r="CQ8" s="415"/>
      <c r="CR8" s="415"/>
      <c r="CS8" s="465"/>
      <c r="CT8" s="516">
        <v>0.46</v>
      </c>
      <c r="CU8" s="517"/>
      <c r="CV8" s="517"/>
      <c r="CW8" s="517"/>
      <c r="CX8" s="517"/>
      <c r="CY8" s="517"/>
      <c r="CZ8" s="517"/>
      <c r="DA8" s="518"/>
      <c r="DB8" s="516">
        <v>0.46</v>
      </c>
      <c r="DC8" s="517"/>
      <c r="DD8" s="517"/>
      <c r="DE8" s="517"/>
      <c r="DF8" s="517"/>
      <c r="DG8" s="517"/>
      <c r="DH8" s="517"/>
      <c r="DI8" s="518"/>
    </row>
    <row r="9" spans="1:119" ht="18.75" customHeight="1" x14ac:dyDescent="0.15">
      <c r="A9" s="2"/>
      <c r="B9" s="399" t="s">
        <v>19</v>
      </c>
      <c r="C9" s="400"/>
      <c r="D9" s="400"/>
      <c r="E9" s="400"/>
      <c r="F9" s="400"/>
      <c r="G9" s="400"/>
      <c r="H9" s="400"/>
      <c r="I9" s="400"/>
      <c r="J9" s="400"/>
      <c r="K9" s="401"/>
      <c r="L9" s="534" t="s">
        <v>10</v>
      </c>
      <c r="M9" s="535"/>
      <c r="N9" s="535"/>
      <c r="O9" s="535"/>
      <c r="P9" s="535"/>
      <c r="Q9" s="536"/>
      <c r="R9" s="537">
        <v>35040</v>
      </c>
      <c r="S9" s="538"/>
      <c r="T9" s="538"/>
      <c r="U9" s="538"/>
      <c r="V9" s="539"/>
      <c r="W9" s="371" t="s">
        <v>175</v>
      </c>
      <c r="X9" s="372"/>
      <c r="Y9" s="372"/>
      <c r="Z9" s="372"/>
      <c r="AA9" s="372"/>
      <c r="AB9" s="372"/>
      <c r="AC9" s="372"/>
      <c r="AD9" s="372"/>
      <c r="AE9" s="372"/>
      <c r="AF9" s="372"/>
      <c r="AG9" s="372"/>
      <c r="AH9" s="372"/>
      <c r="AI9" s="372"/>
      <c r="AJ9" s="372"/>
      <c r="AK9" s="372"/>
      <c r="AL9" s="376"/>
      <c r="AM9" s="482" t="s">
        <v>177</v>
      </c>
      <c r="AN9" s="444"/>
      <c r="AO9" s="444"/>
      <c r="AP9" s="444"/>
      <c r="AQ9" s="444"/>
      <c r="AR9" s="444"/>
      <c r="AS9" s="444"/>
      <c r="AT9" s="445"/>
      <c r="AU9" s="483" t="s">
        <v>68</v>
      </c>
      <c r="AV9" s="484"/>
      <c r="AW9" s="484"/>
      <c r="AX9" s="484"/>
      <c r="AY9" s="450" t="s">
        <v>70</v>
      </c>
      <c r="AZ9" s="451"/>
      <c r="BA9" s="451"/>
      <c r="BB9" s="451"/>
      <c r="BC9" s="451"/>
      <c r="BD9" s="451"/>
      <c r="BE9" s="451"/>
      <c r="BF9" s="451"/>
      <c r="BG9" s="451"/>
      <c r="BH9" s="451"/>
      <c r="BI9" s="451"/>
      <c r="BJ9" s="451"/>
      <c r="BK9" s="451"/>
      <c r="BL9" s="451"/>
      <c r="BM9" s="452"/>
      <c r="BN9" s="453">
        <v>-190968</v>
      </c>
      <c r="BO9" s="454"/>
      <c r="BP9" s="454"/>
      <c r="BQ9" s="454"/>
      <c r="BR9" s="454"/>
      <c r="BS9" s="454"/>
      <c r="BT9" s="454"/>
      <c r="BU9" s="455"/>
      <c r="BV9" s="453">
        <v>4808</v>
      </c>
      <c r="BW9" s="454"/>
      <c r="BX9" s="454"/>
      <c r="BY9" s="454"/>
      <c r="BZ9" s="454"/>
      <c r="CA9" s="454"/>
      <c r="CB9" s="454"/>
      <c r="CC9" s="455"/>
      <c r="CD9" s="464" t="s">
        <v>66</v>
      </c>
      <c r="CE9" s="415"/>
      <c r="CF9" s="415"/>
      <c r="CG9" s="415"/>
      <c r="CH9" s="415"/>
      <c r="CI9" s="415"/>
      <c r="CJ9" s="415"/>
      <c r="CK9" s="415"/>
      <c r="CL9" s="415"/>
      <c r="CM9" s="415"/>
      <c r="CN9" s="415"/>
      <c r="CO9" s="415"/>
      <c r="CP9" s="415"/>
      <c r="CQ9" s="415"/>
      <c r="CR9" s="415"/>
      <c r="CS9" s="465"/>
      <c r="CT9" s="316">
        <v>12.7</v>
      </c>
      <c r="CU9" s="317"/>
      <c r="CV9" s="317"/>
      <c r="CW9" s="317"/>
      <c r="CX9" s="317"/>
      <c r="CY9" s="317"/>
      <c r="CZ9" s="317"/>
      <c r="DA9" s="318"/>
      <c r="DB9" s="316">
        <v>13.3</v>
      </c>
      <c r="DC9" s="317"/>
      <c r="DD9" s="317"/>
      <c r="DE9" s="317"/>
      <c r="DF9" s="317"/>
      <c r="DG9" s="317"/>
      <c r="DH9" s="317"/>
      <c r="DI9" s="318"/>
    </row>
    <row r="10" spans="1:119" ht="18.75" customHeight="1" x14ac:dyDescent="0.15">
      <c r="A10" s="2"/>
      <c r="B10" s="399"/>
      <c r="C10" s="400"/>
      <c r="D10" s="400"/>
      <c r="E10" s="400"/>
      <c r="F10" s="400"/>
      <c r="G10" s="400"/>
      <c r="H10" s="400"/>
      <c r="I10" s="400"/>
      <c r="J10" s="400"/>
      <c r="K10" s="401"/>
      <c r="L10" s="443" t="s">
        <v>179</v>
      </c>
      <c r="M10" s="444"/>
      <c r="N10" s="444"/>
      <c r="O10" s="444"/>
      <c r="P10" s="444"/>
      <c r="Q10" s="445"/>
      <c r="R10" s="446">
        <v>37261</v>
      </c>
      <c r="S10" s="447"/>
      <c r="T10" s="447"/>
      <c r="U10" s="447"/>
      <c r="V10" s="449"/>
      <c r="W10" s="373"/>
      <c r="X10" s="374"/>
      <c r="Y10" s="374"/>
      <c r="Z10" s="374"/>
      <c r="AA10" s="374"/>
      <c r="AB10" s="374"/>
      <c r="AC10" s="374"/>
      <c r="AD10" s="374"/>
      <c r="AE10" s="374"/>
      <c r="AF10" s="374"/>
      <c r="AG10" s="374"/>
      <c r="AH10" s="374"/>
      <c r="AI10" s="374"/>
      <c r="AJ10" s="374"/>
      <c r="AK10" s="374"/>
      <c r="AL10" s="377"/>
      <c r="AM10" s="482" t="s">
        <v>181</v>
      </c>
      <c r="AN10" s="444"/>
      <c r="AO10" s="444"/>
      <c r="AP10" s="444"/>
      <c r="AQ10" s="444"/>
      <c r="AR10" s="444"/>
      <c r="AS10" s="444"/>
      <c r="AT10" s="445"/>
      <c r="AU10" s="483" t="s">
        <v>183</v>
      </c>
      <c r="AV10" s="484"/>
      <c r="AW10" s="484"/>
      <c r="AX10" s="484"/>
      <c r="AY10" s="450" t="s">
        <v>185</v>
      </c>
      <c r="AZ10" s="451"/>
      <c r="BA10" s="451"/>
      <c r="BB10" s="451"/>
      <c r="BC10" s="451"/>
      <c r="BD10" s="451"/>
      <c r="BE10" s="451"/>
      <c r="BF10" s="451"/>
      <c r="BG10" s="451"/>
      <c r="BH10" s="451"/>
      <c r="BI10" s="451"/>
      <c r="BJ10" s="451"/>
      <c r="BK10" s="451"/>
      <c r="BL10" s="451"/>
      <c r="BM10" s="452"/>
      <c r="BN10" s="453">
        <v>3728</v>
      </c>
      <c r="BO10" s="454"/>
      <c r="BP10" s="454"/>
      <c r="BQ10" s="454"/>
      <c r="BR10" s="454"/>
      <c r="BS10" s="454"/>
      <c r="BT10" s="454"/>
      <c r="BU10" s="455"/>
      <c r="BV10" s="453">
        <v>3728</v>
      </c>
      <c r="BW10" s="454"/>
      <c r="BX10" s="454"/>
      <c r="BY10" s="454"/>
      <c r="BZ10" s="454"/>
      <c r="CA10" s="454"/>
      <c r="CB10" s="454"/>
      <c r="CC10" s="455"/>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99"/>
      <c r="C11" s="400"/>
      <c r="D11" s="400"/>
      <c r="E11" s="400"/>
      <c r="F11" s="400"/>
      <c r="G11" s="400"/>
      <c r="H11" s="400"/>
      <c r="I11" s="400"/>
      <c r="J11" s="400"/>
      <c r="K11" s="401"/>
      <c r="L11" s="416" t="s">
        <v>189</v>
      </c>
      <c r="M11" s="417"/>
      <c r="N11" s="417"/>
      <c r="O11" s="417"/>
      <c r="P11" s="417"/>
      <c r="Q11" s="418"/>
      <c r="R11" s="531" t="s">
        <v>192</v>
      </c>
      <c r="S11" s="532"/>
      <c r="T11" s="532"/>
      <c r="U11" s="532"/>
      <c r="V11" s="533"/>
      <c r="W11" s="373"/>
      <c r="X11" s="374"/>
      <c r="Y11" s="374"/>
      <c r="Z11" s="374"/>
      <c r="AA11" s="374"/>
      <c r="AB11" s="374"/>
      <c r="AC11" s="374"/>
      <c r="AD11" s="374"/>
      <c r="AE11" s="374"/>
      <c r="AF11" s="374"/>
      <c r="AG11" s="374"/>
      <c r="AH11" s="374"/>
      <c r="AI11" s="374"/>
      <c r="AJ11" s="374"/>
      <c r="AK11" s="374"/>
      <c r="AL11" s="377"/>
      <c r="AM11" s="482" t="s">
        <v>194</v>
      </c>
      <c r="AN11" s="444"/>
      <c r="AO11" s="444"/>
      <c r="AP11" s="444"/>
      <c r="AQ11" s="444"/>
      <c r="AR11" s="444"/>
      <c r="AS11" s="444"/>
      <c r="AT11" s="445"/>
      <c r="AU11" s="483" t="s">
        <v>68</v>
      </c>
      <c r="AV11" s="484"/>
      <c r="AW11" s="484"/>
      <c r="AX11" s="484"/>
      <c r="AY11" s="450" t="s">
        <v>195</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64" t="s">
        <v>198</v>
      </c>
      <c r="CE11" s="415"/>
      <c r="CF11" s="415"/>
      <c r="CG11" s="415"/>
      <c r="CH11" s="415"/>
      <c r="CI11" s="415"/>
      <c r="CJ11" s="415"/>
      <c r="CK11" s="415"/>
      <c r="CL11" s="415"/>
      <c r="CM11" s="415"/>
      <c r="CN11" s="415"/>
      <c r="CO11" s="415"/>
      <c r="CP11" s="415"/>
      <c r="CQ11" s="415"/>
      <c r="CR11" s="415"/>
      <c r="CS11" s="465"/>
      <c r="CT11" s="516" t="s">
        <v>199</v>
      </c>
      <c r="CU11" s="517"/>
      <c r="CV11" s="517"/>
      <c r="CW11" s="517"/>
      <c r="CX11" s="517"/>
      <c r="CY11" s="517"/>
      <c r="CZ11" s="517"/>
      <c r="DA11" s="518"/>
      <c r="DB11" s="516" t="s">
        <v>199</v>
      </c>
      <c r="DC11" s="517"/>
      <c r="DD11" s="517"/>
      <c r="DE11" s="517"/>
      <c r="DF11" s="517"/>
      <c r="DG11" s="517"/>
      <c r="DH11" s="517"/>
      <c r="DI11" s="518"/>
    </row>
    <row r="12" spans="1:119" ht="18.75" customHeight="1" x14ac:dyDescent="0.15">
      <c r="A12" s="2"/>
      <c r="B12" s="402" t="s">
        <v>200</v>
      </c>
      <c r="C12" s="403"/>
      <c r="D12" s="403"/>
      <c r="E12" s="403"/>
      <c r="F12" s="403"/>
      <c r="G12" s="403"/>
      <c r="H12" s="403"/>
      <c r="I12" s="403"/>
      <c r="J12" s="403"/>
      <c r="K12" s="404"/>
      <c r="L12" s="519" t="s">
        <v>202</v>
      </c>
      <c r="M12" s="520"/>
      <c r="N12" s="520"/>
      <c r="O12" s="520"/>
      <c r="P12" s="520"/>
      <c r="Q12" s="521"/>
      <c r="R12" s="522">
        <v>33294</v>
      </c>
      <c r="S12" s="523"/>
      <c r="T12" s="523"/>
      <c r="U12" s="523"/>
      <c r="V12" s="524"/>
      <c r="W12" s="525" t="s">
        <v>4</v>
      </c>
      <c r="X12" s="484"/>
      <c r="Y12" s="484"/>
      <c r="Z12" s="484"/>
      <c r="AA12" s="484"/>
      <c r="AB12" s="526"/>
      <c r="AC12" s="527" t="s">
        <v>110</v>
      </c>
      <c r="AD12" s="528"/>
      <c r="AE12" s="528"/>
      <c r="AF12" s="528"/>
      <c r="AG12" s="529"/>
      <c r="AH12" s="527" t="s">
        <v>203</v>
      </c>
      <c r="AI12" s="528"/>
      <c r="AJ12" s="528"/>
      <c r="AK12" s="528"/>
      <c r="AL12" s="530"/>
      <c r="AM12" s="482" t="s">
        <v>205</v>
      </c>
      <c r="AN12" s="444"/>
      <c r="AO12" s="444"/>
      <c r="AP12" s="444"/>
      <c r="AQ12" s="444"/>
      <c r="AR12" s="444"/>
      <c r="AS12" s="444"/>
      <c r="AT12" s="445"/>
      <c r="AU12" s="483" t="s">
        <v>183</v>
      </c>
      <c r="AV12" s="484"/>
      <c r="AW12" s="484"/>
      <c r="AX12" s="484"/>
      <c r="AY12" s="450" t="s">
        <v>207</v>
      </c>
      <c r="AZ12" s="451"/>
      <c r="BA12" s="451"/>
      <c r="BB12" s="451"/>
      <c r="BC12" s="451"/>
      <c r="BD12" s="451"/>
      <c r="BE12" s="451"/>
      <c r="BF12" s="451"/>
      <c r="BG12" s="451"/>
      <c r="BH12" s="451"/>
      <c r="BI12" s="451"/>
      <c r="BJ12" s="451"/>
      <c r="BK12" s="451"/>
      <c r="BL12" s="451"/>
      <c r="BM12" s="452"/>
      <c r="BN12" s="453">
        <v>1209154</v>
      </c>
      <c r="BO12" s="454"/>
      <c r="BP12" s="454"/>
      <c r="BQ12" s="454"/>
      <c r="BR12" s="454"/>
      <c r="BS12" s="454"/>
      <c r="BT12" s="454"/>
      <c r="BU12" s="455"/>
      <c r="BV12" s="453">
        <v>758712</v>
      </c>
      <c r="BW12" s="454"/>
      <c r="BX12" s="454"/>
      <c r="BY12" s="454"/>
      <c r="BZ12" s="454"/>
      <c r="CA12" s="454"/>
      <c r="CB12" s="454"/>
      <c r="CC12" s="455"/>
      <c r="CD12" s="464" t="s">
        <v>209</v>
      </c>
      <c r="CE12" s="415"/>
      <c r="CF12" s="415"/>
      <c r="CG12" s="415"/>
      <c r="CH12" s="415"/>
      <c r="CI12" s="415"/>
      <c r="CJ12" s="415"/>
      <c r="CK12" s="415"/>
      <c r="CL12" s="415"/>
      <c r="CM12" s="415"/>
      <c r="CN12" s="415"/>
      <c r="CO12" s="415"/>
      <c r="CP12" s="415"/>
      <c r="CQ12" s="415"/>
      <c r="CR12" s="415"/>
      <c r="CS12" s="465"/>
      <c r="CT12" s="516" t="s">
        <v>199</v>
      </c>
      <c r="CU12" s="517"/>
      <c r="CV12" s="517"/>
      <c r="CW12" s="517"/>
      <c r="CX12" s="517"/>
      <c r="CY12" s="517"/>
      <c r="CZ12" s="517"/>
      <c r="DA12" s="518"/>
      <c r="DB12" s="516" t="s">
        <v>199</v>
      </c>
      <c r="DC12" s="517"/>
      <c r="DD12" s="517"/>
      <c r="DE12" s="517"/>
      <c r="DF12" s="517"/>
      <c r="DG12" s="517"/>
      <c r="DH12" s="517"/>
      <c r="DI12" s="518"/>
    </row>
    <row r="13" spans="1:119" ht="18.75" customHeight="1" x14ac:dyDescent="0.15">
      <c r="A13" s="2"/>
      <c r="B13" s="405"/>
      <c r="C13" s="406"/>
      <c r="D13" s="406"/>
      <c r="E13" s="406"/>
      <c r="F13" s="406"/>
      <c r="G13" s="406"/>
      <c r="H13" s="406"/>
      <c r="I13" s="406"/>
      <c r="J13" s="406"/>
      <c r="K13" s="407"/>
      <c r="L13" s="14"/>
      <c r="M13" s="505" t="s">
        <v>210</v>
      </c>
      <c r="N13" s="506"/>
      <c r="O13" s="506"/>
      <c r="P13" s="506"/>
      <c r="Q13" s="507"/>
      <c r="R13" s="508">
        <v>32470</v>
      </c>
      <c r="S13" s="509"/>
      <c r="T13" s="509"/>
      <c r="U13" s="509"/>
      <c r="V13" s="510"/>
      <c r="W13" s="387" t="s">
        <v>212</v>
      </c>
      <c r="X13" s="329"/>
      <c r="Y13" s="329"/>
      <c r="Z13" s="329"/>
      <c r="AA13" s="329"/>
      <c r="AB13" s="330"/>
      <c r="AC13" s="446">
        <v>2176</v>
      </c>
      <c r="AD13" s="447"/>
      <c r="AE13" s="447"/>
      <c r="AF13" s="447"/>
      <c r="AG13" s="448"/>
      <c r="AH13" s="446">
        <v>2782</v>
      </c>
      <c r="AI13" s="447"/>
      <c r="AJ13" s="447"/>
      <c r="AK13" s="447"/>
      <c r="AL13" s="449"/>
      <c r="AM13" s="482" t="s">
        <v>213</v>
      </c>
      <c r="AN13" s="444"/>
      <c r="AO13" s="444"/>
      <c r="AP13" s="444"/>
      <c r="AQ13" s="444"/>
      <c r="AR13" s="444"/>
      <c r="AS13" s="444"/>
      <c r="AT13" s="445"/>
      <c r="AU13" s="483" t="s">
        <v>68</v>
      </c>
      <c r="AV13" s="484"/>
      <c r="AW13" s="484"/>
      <c r="AX13" s="484"/>
      <c r="AY13" s="450" t="s">
        <v>215</v>
      </c>
      <c r="AZ13" s="451"/>
      <c r="BA13" s="451"/>
      <c r="BB13" s="451"/>
      <c r="BC13" s="451"/>
      <c r="BD13" s="451"/>
      <c r="BE13" s="451"/>
      <c r="BF13" s="451"/>
      <c r="BG13" s="451"/>
      <c r="BH13" s="451"/>
      <c r="BI13" s="451"/>
      <c r="BJ13" s="451"/>
      <c r="BK13" s="451"/>
      <c r="BL13" s="451"/>
      <c r="BM13" s="452"/>
      <c r="BN13" s="453">
        <v>-1396394</v>
      </c>
      <c r="BO13" s="454"/>
      <c r="BP13" s="454"/>
      <c r="BQ13" s="454"/>
      <c r="BR13" s="454"/>
      <c r="BS13" s="454"/>
      <c r="BT13" s="454"/>
      <c r="BU13" s="455"/>
      <c r="BV13" s="453">
        <v>-750176</v>
      </c>
      <c r="BW13" s="454"/>
      <c r="BX13" s="454"/>
      <c r="BY13" s="454"/>
      <c r="BZ13" s="454"/>
      <c r="CA13" s="454"/>
      <c r="CB13" s="454"/>
      <c r="CC13" s="455"/>
      <c r="CD13" s="464" t="s">
        <v>217</v>
      </c>
      <c r="CE13" s="415"/>
      <c r="CF13" s="415"/>
      <c r="CG13" s="415"/>
      <c r="CH13" s="415"/>
      <c r="CI13" s="415"/>
      <c r="CJ13" s="415"/>
      <c r="CK13" s="415"/>
      <c r="CL13" s="415"/>
      <c r="CM13" s="415"/>
      <c r="CN13" s="415"/>
      <c r="CO13" s="415"/>
      <c r="CP13" s="415"/>
      <c r="CQ13" s="415"/>
      <c r="CR13" s="415"/>
      <c r="CS13" s="465"/>
      <c r="CT13" s="316">
        <v>7.6</v>
      </c>
      <c r="CU13" s="317"/>
      <c r="CV13" s="317"/>
      <c r="CW13" s="317"/>
      <c r="CX13" s="317"/>
      <c r="CY13" s="317"/>
      <c r="CZ13" s="317"/>
      <c r="DA13" s="318"/>
      <c r="DB13" s="316">
        <v>7.3</v>
      </c>
      <c r="DC13" s="317"/>
      <c r="DD13" s="317"/>
      <c r="DE13" s="317"/>
      <c r="DF13" s="317"/>
      <c r="DG13" s="317"/>
      <c r="DH13" s="317"/>
      <c r="DI13" s="318"/>
    </row>
    <row r="14" spans="1:119" ht="18.75" customHeight="1" x14ac:dyDescent="0.15">
      <c r="A14" s="2"/>
      <c r="B14" s="405"/>
      <c r="C14" s="406"/>
      <c r="D14" s="406"/>
      <c r="E14" s="406"/>
      <c r="F14" s="406"/>
      <c r="G14" s="406"/>
      <c r="H14" s="406"/>
      <c r="I14" s="406"/>
      <c r="J14" s="406"/>
      <c r="K14" s="407"/>
      <c r="L14" s="495" t="s">
        <v>218</v>
      </c>
      <c r="M14" s="514"/>
      <c r="N14" s="514"/>
      <c r="O14" s="514"/>
      <c r="P14" s="514"/>
      <c r="Q14" s="515"/>
      <c r="R14" s="508">
        <v>33797</v>
      </c>
      <c r="S14" s="509"/>
      <c r="T14" s="509"/>
      <c r="U14" s="509"/>
      <c r="V14" s="510"/>
      <c r="W14" s="375"/>
      <c r="X14" s="332"/>
      <c r="Y14" s="332"/>
      <c r="Z14" s="332"/>
      <c r="AA14" s="332"/>
      <c r="AB14" s="333"/>
      <c r="AC14" s="498">
        <v>14.2</v>
      </c>
      <c r="AD14" s="499"/>
      <c r="AE14" s="499"/>
      <c r="AF14" s="499"/>
      <c r="AG14" s="500"/>
      <c r="AH14" s="498">
        <v>15.5</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220</v>
      </c>
      <c r="CE14" s="460"/>
      <c r="CF14" s="460"/>
      <c r="CG14" s="460"/>
      <c r="CH14" s="460"/>
      <c r="CI14" s="460"/>
      <c r="CJ14" s="460"/>
      <c r="CK14" s="460"/>
      <c r="CL14" s="460"/>
      <c r="CM14" s="460"/>
      <c r="CN14" s="460"/>
      <c r="CO14" s="460"/>
      <c r="CP14" s="460"/>
      <c r="CQ14" s="460"/>
      <c r="CR14" s="460"/>
      <c r="CS14" s="461"/>
      <c r="CT14" s="502">
        <v>11.4</v>
      </c>
      <c r="CU14" s="503"/>
      <c r="CV14" s="503"/>
      <c r="CW14" s="503"/>
      <c r="CX14" s="503"/>
      <c r="CY14" s="503"/>
      <c r="CZ14" s="503"/>
      <c r="DA14" s="504"/>
      <c r="DB14" s="502">
        <v>5.7</v>
      </c>
      <c r="DC14" s="503"/>
      <c r="DD14" s="503"/>
      <c r="DE14" s="503"/>
      <c r="DF14" s="503"/>
      <c r="DG14" s="503"/>
      <c r="DH14" s="503"/>
      <c r="DI14" s="504"/>
    </row>
    <row r="15" spans="1:119" ht="18.75" customHeight="1" x14ac:dyDescent="0.15">
      <c r="A15" s="2"/>
      <c r="B15" s="405"/>
      <c r="C15" s="406"/>
      <c r="D15" s="406"/>
      <c r="E15" s="406"/>
      <c r="F15" s="406"/>
      <c r="G15" s="406"/>
      <c r="H15" s="406"/>
      <c r="I15" s="406"/>
      <c r="J15" s="406"/>
      <c r="K15" s="407"/>
      <c r="L15" s="14"/>
      <c r="M15" s="505" t="s">
        <v>210</v>
      </c>
      <c r="N15" s="506"/>
      <c r="O15" s="506"/>
      <c r="P15" s="506"/>
      <c r="Q15" s="507"/>
      <c r="R15" s="508">
        <v>33083</v>
      </c>
      <c r="S15" s="509"/>
      <c r="T15" s="509"/>
      <c r="U15" s="509"/>
      <c r="V15" s="510"/>
      <c r="W15" s="387" t="s">
        <v>6</v>
      </c>
      <c r="X15" s="329"/>
      <c r="Y15" s="329"/>
      <c r="Z15" s="329"/>
      <c r="AA15" s="329"/>
      <c r="AB15" s="330"/>
      <c r="AC15" s="446">
        <v>3868</v>
      </c>
      <c r="AD15" s="447"/>
      <c r="AE15" s="447"/>
      <c r="AF15" s="447"/>
      <c r="AG15" s="448"/>
      <c r="AH15" s="446">
        <v>4446</v>
      </c>
      <c r="AI15" s="447"/>
      <c r="AJ15" s="447"/>
      <c r="AK15" s="447"/>
      <c r="AL15" s="449"/>
      <c r="AM15" s="482"/>
      <c r="AN15" s="444"/>
      <c r="AO15" s="444"/>
      <c r="AP15" s="444"/>
      <c r="AQ15" s="444"/>
      <c r="AR15" s="444"/>
      <c r="AS15" s="444"/>
      <c r="AT15" s="445"/>
      <c r="AU15" s="483"/>
      <c r="AV15" s="484"/>
      <c r="AW15" s="484"/>
      <c r="AX15" s="484"/>
      <c r="AY15" s="456" t="s">
        <v>223</v>
      </c>
      <c r="AZ15" s="457"/>
      <c r="BA15" s="457"/>
      <c r="BB15" s="457"/>
      <c r="BC15" s="457"/>
      <c r="BD15" s="457"/>
      <c r="BE15" s="457"/>
      <c r="BF15" s="457"/>
      <c r="BG15" s="457"/>
      <c r="BH15" s="457"/>
      <c r="BI15" s="457"/>
      <c r="BJ15" s="457"/>
      <c r="BK15" s="457"/>
      <c r="BL15" s="457"/>
      <c r="BM15" s="458"/>
      <c r="BN15" s="440">
        <v>4111856</v>
      </c>
      <c r="BO15" s="441"/>
      <c r="BP15" s="441"/>
      <c r="BQ15" s="441"/>
      <c r="BR15" s="441"/>
      <c r="BS15" s="441"/>
      <c r="BT15" s="441"/>
      <c r="BU15" s="442"/>
      <c r="BV15" s="440">
        <v>4152387</v>
      </c>
      <c r="BW15" s="441"/>
      <c r="BX15" s="441"/>
      <c r="BY15" s="441"/>
      <c r="BZ15" s="441"/>
      <c r="CA15" s="441"/>
      <c r="CB15" s="441"/>
      <c r="CC15" s="442"/>
      <c r="CD15" s="511" t="s">
        <v>211</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15">
      <c r="A16" s="2"/>
      <c r="B16" s="405"/>
      <c r="C16" s="406"/>
      <c r="D16" s="406"/>
      <c r="E16" s="406"/>
      <c r="F16" s="406"/>
      <c r="G16" s="406"/>
      <c r="H16" s="406"/>
      <c r="I16" s="406"/>
      <c r="J16" s="406"/>
      <c r="K16" s="407"/>
      <c r="L16" s="495" t="s">
        <v>226</v>
      </c>
      <c r="M16" s="496"/>
      <c r="N16" s="496"/>
      <c r="O16" s="496"/>
      <c r="P16" s="496"/>
      <c r="Q16" s="497"/>
      <c r="R16" s="492" t="s">
        <v>228</v>
      </c>
      <c r="S16" s="493"/>
      <c r="T16" s="493"/>
      <c r="U16" s="493"/>
      <c r="V16" s="494"/>
      <c r="W16" s="375"/>
      <c r="X16" s="332"/>
      <c r="Y16" s="332"/>
      <c r="Z16" s="332"/>
      <c r="AA16" s="332"/>
      <c r="AB16" s="333"/>
      <c r="AC16" s="498">
        <v>25.2</v>
      </c>
      <c r="AD16" s="499"/>
      <c r="AE16" s="499"/>
      <c r="AF16" s="499"/>
      <c r="AG16" s="500"/>
      <c r="AH16" s="498">
        <v>24.7</v>
      </c>
      <c r="AI16" s="499"/>
      <c r="AJ16" s="499"/>
      <c r="AK16" s="499"/>
      <c r="AL16" s="501"/>
      <c r="AM16" s="482"/>
      <c r="AN16" s="444"/>
      <c r="AO16" s="444"/>
      <c r="AP16" s="444"/>
      <c r="AQ16" s="444"/>
      <c r="AR16" s="444"/>
      <c r="AS16" s="444"/>
      <c r="AT16" s="445"/>
      <c r="AU16" s="483"/>
      <c r="AV16" s="484"/>
      <c r="AW16" s="484"/>
      <c r="AX16" s="484"/>
      <c r="AY16" s="450" t="s">
        <v>107</v>
      </c>
      <c r="AZ16" s="451"/>
      <c r="BA16" s="451"/>
      <c r="BB16" s="451"/>
      <c r="BC16" s="451"/>
      <c r="BD16" s="451"/>
      <c r="BE16" s="451"/>
      <c r="BF16" s="451"/>
      <c r="BG16" s="451"/>
      <c r="BH16" s="451"/>
      <c r="BI16" s="451"/>
      <c r="BJ16" s="451"/>
      <c r="BK16" s="451"/>
      <c r="BL16" s="451"/>
      <c r="BM16" s="452"/>
      <c r="BN16" s="453">
        <v>8945000</v>
      </c>
      <c r="BO16" s="454"/>
      <c r="BP16" s="454"/>
      <c r="BQ16" s="454"/>
      <c r="BR16" s="454"/>
      <c r="BS16" s="454"/>
      <c r="BT16" s="454"/>
      <c r="BU16" s="455"/>
      <c r="BV16" s="453">
        <v>8772956</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2"/>
      <c r="B17" s="408"/>
      <c r="C17" s="409"/>
      <c r="D17" s="409"/>
      <c r="E17" s="409"/>
      <c r="F17" s="409"/>
      <c r="G17" s="409"/>
      <c r="H17" s="409"/>
      <c r="I17" s="409"/>
      <c r="J17" s="409"/>
      <c r="K17" s="410"/>
      <c r="L17" s="15"/>
      <c r="M17" s="489" t="s">
        <v>102</v>
      </c>
      <c r="N17" s="490"/>
      <c r="O17" s="490"/>
      <c r="P17" s="490"/>
      <c r="Q17" s="491"/>
      <c r="R17" s="492" t="s">
        <v>231</v>
      </c>
      <c r="S17" s="493"/>
      <c r="T17" s="493"/>
      <c r="U17" s="493"/>
      <c r="V17" s="494"/>
      <c r="W17" s="387" t="s">
        <v>94</v>
      </c>
      <c r="X17" s="329"/>
      <c r="Y17" s="329"/>
      <c r="Z17" s="329"/>
      <c r="AA17" s="329"/>
      <c r="AB17" s="330"/>
      <c r="AC17" s="446">
        <v>9310</v>
      </c>
      <c r="AD17" s="447"/>
      <c r="AE17" s="447"/>
      <c r="AF17" s="447"/>
      <c r="AG17" s="448"/>
      <c r="AH17" s="446">
        <v>10740</v>
      </c>
      <c r="AI17" s="447"/>
      <c r="AJ17" s="447"/>
      <c r="AK17" s="447"/>
      <c r="AL17" s="449"/>
      <c r="AM17" s="482"/>
      <c r="AN17" s="444"/>
      <c r="AO17" s="444"/>
      <c r="AP17" s="444"/>
      <c r="AQ17" s="444"/>
      <c r="AR17" s="444"/>
      <c r="AS17" s="444"/>
      <c r="AT17" s="445"/>
      <c r="AU17" s="483"/>
      <c r="AV17" s="484"/>
      <c r="AW17" s="484"/>
      <c r="AX17" s="484"/>
      <c r="AY17" s="450" t="s">
        <v>233</v>
      </c>
      <c r="AZ17" s="451"/>
      <c r="BA17" s="451"/>
      <c r="BB17" s="451"/>
      <c r="BC17" s="451"/>
      <c r="BD17" s="451"/>
      <c r="BE17" s="451"/>
      <c r="BF17" s="451"/>
      <c r="BG17" s="451"/>
      <c r="BH17" s="451"/>
      <c r="BI17" s="451"/>
      <c r="BJ17" s="451"/>
      <c r="BK17" s="451"/>
      <c r="BL17" s="451"/>
      <c r="BM17" s="452"/>
      <c r="BN17" s="453">
        <v>5144892</v>
      </c>
      <c r="BO17" s="454"/>
      <c r="BP17" s="454"/>
      <c r="BQ17" s="454"/>
      <c r="BR17" s="454"/>
      <c r="BS17" s="454"/>
      <c r="BT17" s="454"/>
      <c r="BU17" s="455"/>
      <c r="BV17" s="453">
        <v>5198747</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2"/>
      <c r="B18" s="469" t="s">
        <v>234</v>
      </c>
      <c r="C18" s="401"/>
      <c r="D18" s="401"/>
      <c r="E18" s="470"/>
      <c r="F18" s="470"/>
      <c r="G18" s="470"/>
      <c r="H18" s="470"/>
      <c r="I18" s="470"/>
      <c r="J18" s="470"/>
      <c r="K18" s="470"/>
      <c r="L18" s="485">
        <v>101.48</v>
      </c>
      <c r="M18" s="485"/>
      <c r="N18" s="485"/>
      <c r="O18" s="485"/>
      <c r="P18" s="485"/>
      <c r="Q18" s="485"/>
      <c r="R18" s="486"/>
      <c r="S18" s="486"/>
      <c r="T18" s="486"/>
      <c r="U18" s="486"/>
      <c r="V18" s="487"/>
      <c r="W18" s="388"/>
      <c r="X18" s="389"/>
      <c r="Y18" s="389"/>
      <c r="Z18" s="389"/>
      <c r="AA18" s="389"/>
      <c r="AB18" s="382"/>
      <c r="AC18" s="425">
        <v>60.6</v>
      </c>
      <c r="AD18" s="426"/>
      <c r="AE18" s="426"/>
      <c r="AF18" s="426"/>
      <c r="AG18" s="488"/>
      <c r="AH18" s="425">
        <v>59.8</v>
      </c>
      <c r="AI18" s="426"/>
      <c r="AJ18" s="426"/>
      <c r="AK18" s="426"/>
      <c r="AL18" s="427"/>
      <c r="AM18" s="482"/>
      <c r="AN18" s="444"/>
      <c r="AO18" s="444"/>
      <c r="AP18" s="444"/>
      <c r="AQ18" s="444"/>
      <c r="AR18" s="444"/>
      <c r="AS18" s="444"/>
      <c r="AT18" s="445"/>
      <c r="AU18" s="483"/>
      <c r="AV18" s="484"/>
      <c r="AW18" s="484"/>
      <c r="AX18" s="484"/>
      <c r="AY18" s="450" t="s">
        <v>235</v>
      </c>
      <c r="AZ18" s="451"/>
      <c r="BA18" s="451"/>
      <c r="BB18" s="451"/>
      <c r="BC18" s="451"/>
      <c r="BD18" s="451"/>
      <c r="BE18" s="451"/>
      <c r="BF18" s="451"/>
      <c r="BG18" s="451"/>
      <c r="BH18" s="451"/>
      <c r="BI18" s="451"/>
      <c r="BJ18" s="451"/>
      <c r="BK18" s="451"/>
      <c r="BL18" s="451"/>
      <c r="BM18" s="452"/>
      <c r="BN18" s="453">
        <v>10113883</v>
      </c>
      <c r="BO18" s="454"/>
      <c r="BP18" s="454"/>
      <c r="BQ18" s="454"/>
      <c r="BR18" s="454"/>
      <c r="BS18" s="454"/>
      <c r="BT18" s="454"/>
      <c r="BU18" s="455"/>
      <c r="BV18" s="453">
        <v>9652492</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2"/>
      <c r="B19" s="469" t="s">
        <v>56</v>
      </c>
      <c r="C19" s="401"/>
      <c r="D19" s="401"/>
      <c r="E19" s="470"/>
      <c r="F19" s="470"/>
      <c r="G19" s="470"/>
      <c r="H19" s="470"/>
      <c r="I19" s="470"/>
      <c r="J19" s="470"/>
      <c r="K19" s="470"/>
      <c r="L19" s="471">
        <v>345</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236</v>
      </c>
      <c r="AZ19" s="451"/>
      <c r="BA19" s="451"/>
      <c r="BB19" s="451"/>
      <c r="BC19" s="451"/>
      <c r="BD19" s="451"/>
      <c r="BE19" s="451"/>
      <c r="BF19" s="451"/>
      <c r="BG19" s="451"/>
      <c r="BH19" s="451"/>
      <c r="BI19" s="451"/>
      <c r="BJ19" s="451"/>
      <c r="BK19" s="451"/>
      <c r="BL19" s="451"/>
      <c r="BM19" s="452"/>
      <c r="BN19" s="453">
        <v>13088428</v>
      </c>
      <c r="BO19" s="454"/>
      <c r="BP19" s="454"/>
      <c r="BQ19" s="454"/>
      <c r="BR19" s="454"/>
      <c r="BS19" s="454"/>
      <c r="BT19" s="454"/>
      <c r="BU19" s="455"/>
      <c r="BV19" s="453">
        <v>12681226</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2"/>
      <c r="B20" s="469" t="s">
        <v>239</v>
      </c>
      <c r="C20" s="401"/>
      <c r="D20" s="401"/>
      <c r="E20" s="470"/>
      <c r="F20" s="470"/>
      <c r="G20" s="470"/>
      <c r="H20" s="470"/>
      <c r="I20" s="470"/>
      <c r="J20" s="470"/>
      <c r="K20" s="470"/>
      <c r="L20" s="471">
        <v>12883</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2"/>
      <c r="B21" s="466" t="s">
        <v>242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2"/>
      <c r="B22" s="435" t="s">
        <v>243</v>
      </c>
      <c r="C22" s="349"/>
      <c r="D22" s="350"/>
      <c r="E22" s="328" t="s">
        <v>4</v>
      </c>
      <c r="F22" s="329"/>
      <c r="G22" s="329"/>
      <c r="H22" s="329"/>
      <c r="I22" s="329"/>
      <c r="J22" s="329"/>
      <c r="K22" s="330"/>
      <c r="L22" s="328" t="s">
        <v>245</v>
      </c>
      <c r="M22" s="329"/>
      <c r="N22" s="329"/>
      <c r="O22" s="329"/>
      <c r="P22" s="330"/>
      <c r="Q22" s="334" t="s">
        <v>246</v>
      </c>
      <c r="R22" s="335"/>
      <c r="S22" s="335"/>
      <c r="T22" s="335"/>
      <c r="U22" s="335"/>
      <c r="V22" s="336"/>
      <c r="W22" s="348" t="s">
        <v>54</v>
      </c>
      <c r="X22" s="349"/>
      <c r="Y22" s="350"/>
      <c r="Z22" s="328" t="s">
        <v>4</v>
      </c>
      <c r="AA22" s="329"/>
      <c r="AB22" s="329"/>
      <c r="AC22" s="329"/>
      <c r="AD22" s="329"/>
      <c r="AE22" s="329"/>
      <c r="AF22" s="329"/>
      <c r="AG22" s="330"/>
      <c r="AH22" s="340" t="s">
        <v>178</v>
      </c>
      <c r="AI22" s="329"/>
      <c r="AJ22" s="329"/>
      <c r="AK22" s="329"/>
      <c r="AL22" s="330"/>
      <c r="AM22" s="340" t="s">
        <v>248</v>
      </c>
      <c r="AN22" s="341"/>
      <c r="AO22" s="341"/>
      <c r="AP22" s="341"/>
      <c r="AQ22" s="341"/>
      <c r="AR22" s="342"/>
      <c r="AS22" s="334" t="s">
        <v>246</v>
      </c>
      <c r="AT22" s="335"/>
      <c r="AU22" s="335"/>
      <c r="AV22" s="335"/>
      <c r="AW22" s="335"/>
      <c r="AX22" s="346"/>
      <c r="AY22" s="456" t="s">
        <v>249</v>
      </c>
      <c r="AZ22" s="457"/>
      <c r="BA22" s="457"/>
      <c r="BB22" s="457"/>
      <c r="BC22" s="457"/>
      <c r="BD22" s="457"/>
      <c r="BE22" s="457"/>
      <c r="BF22" s="457"/>
      <c r="BG22" s="457"/>
      <c r="BH22" s="457"/>
      <c r="BI22" s="457"/>
      <c r="BJ22" s="457"/>
      <c r="BK22" s="457"/>
      <c r="BL22" s="457"/>
      <c r="BM22" s="458"/>
      <c r="BN22" s="440">
        <v>11771978</v>
      </c>
      <c r="BO22" s="441"/>
      <c r="BP22" s="441"/>
      <c r="BQ22" s="441"/>
      <c r="BR22" s="441"/>
      <c r="BS22" s="441"/>
      <c r="BT22" s="441"/>
      <c r="BU22" s="442"/>
      <c r="BV22" s="440">
        <v>12705086</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252</v>
      </c>
      <c r="AZ23" s="451"/>
      <c r="BA23" s="451"/>
      <c r="BB23" s="451"/>
      <c r="BC23" s="451"/>
      <c r="BD23" s="451"/>
      <c r="BE23" s="451"/>
      <c r="BF23" s="451"/>
      <c r="BG23" s="451"/>
      <c r="BH23" s="451"/>
      <c r="BI23" s="451"/>
      <c r="BJ23" s="451"/>
      <c r="BK23" s="451"/>
      <c r="BL23" s="451"/>
      <c r="BM23" s="452"/>
      <c r="BN23" s="453">
        <v>9914063</v>
      </c>
      <c r="BO23" s="454"/>
      <c r="BP23" s="454"/>
      <c r="BQ23" s="454"/>
      <c r="BR23" s="454"/>
      <c r="BS23" s="454"/>
      <c r="BT23" s="454"/>
      <c r="BU23" s="455"/>
      <c r="BV23" s="453">
        <v>10801091</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2"/>
      <c r="B24" s="436"/>
      <c r="C24" s="352"/>
      <c r="D24" s="353"/>
      <c r="E24" s="443" t="s">
        <v>253</v>
      </c>
      <c r="F24" s="444"/>
      <c r="G24" s="444"/>
      <c r="H24" s="444"/>
      <c r="I24" s="444"/>
      <c r="J24" s="444"/>
      <c r="K24" s="445"/>
      <c r="L24" s="446">
        <v>1</v>
      </c>
      <c r="M24" s="447"/>
      <c r="N24" s="447"/>
      <c r="O24" s="447"/>
      <c r="P24" s="448"/>
      <c r="Q24" s="446">
        <v>7020</v>
      </c>
      <c r="R24" s="447"/>
      <c r="S24" s="447"/>
      <c r="T24" s="447"/>
      <c r="U24" s="447"/>
      <c r="V24" s="448"/>
      <c r="W24" s="351"/>
      <c r="X24" s="352"/>
      <c r="Y24" s="353"/>
      <c r="Z24" s="443" t="s">
        <v>163</v>
      </c>
      <c r="AA24" s="444"/>
      <c r="AB24" s="444"/>
      <c r="AC24" s="444"/>
      <c r="AD24" s="444"/>
      <c r="AE24" s="444"/>
      <c r="AF24" s="444"/>
      <c r="AG24" s="445"/>
      <c r="AH24" s="446">
        <v>251</v>
      </c>
      <c r="AI24" s="447"/>
      <c r="AJ24" s="447"/>
      <c r="AK24" s="447"/>
      <c r="AL24" s="448"/>
      <c r="AM24" s="446">
        <v>790901</v>
      </c>
      <c r="AN24" s="447"/>
      <c r="AO24" s="447"/>
      <c r="AP24" s="447"/>
      <c r="AQ24" s="447"/>
      <c r="AR24" s="448"/>
      <c r="AS24" s="446">
        <v>3151</v>
      </c>
      <c r="AT24" s="447"/>
      <c r="AU24" s="447"/>
      <c r="AV24" s="447"/>
      <c r="AW24" s="447"/>
      <c r="AX24" s="449"/>
      <c r="AY24" s="428" t="s">
        <v>255</v>
      </c>
      <c r="AZ24" s="429"/>
      <c r="BA24" s="429"/>
      <c r="BB24" s="429"/>
      <c r="BC24" s="429"/>
      <c r="BD24" s="429"/>
      <c r="BE24" s="429"/>
      <c r="BF24" s="429"/>
      <c r="BG24" s="429"/>
      <c r="BH24" s="429"/>
      <c r="BI24" s="429"/>
      <c r="BJ24" s="429"/>
      <c r="BK24" s="429"/>
      <c r="BL24" s="429"/>
      <c r="BM24" s="430"/>
      <c r="BN24" s="453">
        <v>6463444</v>
      </c>
      <c r="BO24" s="454"/>
      <c r="BP24" s="454"/>
      <c r="BQ24" s="454"/>
      <c r="BR24" s="454"/>
      <c r="BS24" s="454"/>
      <c r="BT24" s="454"/>
      <c r="BU24" s="455"/>
      <c r="BV24" s="453">
        <v>6804743</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2"/>
      <c r="B25" s="436"/>
      <c r="C25" s="352"/>
      <c r="D25" s="353"/>
      <c r="E25" s="443" t="s">
        <v>229</v>
      </c>
      <c r="F25" s="444"/>
      <c r="G25" s="444"/>
      <c r="H25" s="444"/>
      <c r="I25" s="444"/>
      <c r="J25" s="444"/>
      <c r="K25" s="445"/>
      <c r="L25" s="446">
        <v>1</v>
      </c>
      <c r="M25" s="447"/>
      <c r="N25" s="447"/>
      <c r="O25" s="447"/>
      <c r="P25" s="448"/>
      <c r="Q25" s="446">
        <v>6318</v>
      </c>
      <c r="R25" s="447"/>
      <c r="S25" s="447"/>
      <c r="T25" s="447"/>
      <c r="U25" s="447"/>
      <c r="V25" s="448"/>
      <c r="W25" s="351"/>
      <c r="X25" s="352"/>
      <c r="Y25" s="353"/>
      <c r="Z25" s="443" t="s">
        <v>258</v>
      </c>
      <c r="AA25" s="444"/>
      <c r="AB25" s="444"/>
      <c r="AC25" s="444"/>
      <c r="AD25" s="444"/>
      <c r="AE25" s="444"/>
      <c r="AF25" s="444"/>
      <c r="AG25" s="445"/>
      <c r="AH25" s="446" t="s">
        <v>199</v>
      </c>
      <c r="AI25" s="447"/>
      <c r="AJ25" s="447"/>
      <c r="AK25" s="447"/>
      <c r="AL25" s="448"/>
      <c r="AM25" s="446" t="s">
        <v>199</v>
      </c>
      <c r="AN25" s="447"/>
      <c r="AO25" s="447"/>
      <c r="AP25" s="447"/>
      <c r="AQ25" s="447"/>
      <c r="AR25" s="448"/>
      <c r="AS25" s="446" t="s">
        <v>199</v>
      </c>
      <c r="AT25" s="447"/>
      <c r="AU25" s="447"/>
      <c r="AV25" s="447"/>
      <c r="AW25" s="447"/>
      <c r="AX25" s="449"/>
      <c r="AY25" s="456" t="s">
        <v>36</v>
      </c>
      <c r="AZ25" s="457"/>
      <c r="BA25" s="457"/>
      <c r="BB25" s="457"/>
      <c r="BC25" s="457"/>
      <c r="BD25" s="457"/>
      <c r="BE25" s="457"/>
      <c r="BF25" s="457"/>
      <c r="BG25" s="457"/>
      <c r="BH25" s="457"/>
      <c r="BI25" s="457"/>
      <c r="BJ25" s="457"/>
      <c r="BK25" s="457"/>
      <c r="BL25" s="457"/>
      <c r="BM25" s="458"/>
      <c r="BN25" s="440">
        <v>326922</v>
      </c>
      <c r="BO25" s="441"/>
      <c r="BP25" s="441"/>
      <c r="BQ25" s="441"/>
      <c r="BR25" s="441"/>
      <c r="BS25" s="441"/>
      <c r="BT25" s="441"/>
      <c r="BU25" s="442"/>
      <c r="BV25" s="440">
        <v>553946</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2"/>
      <c r="B26" s="436"/>
      <c r="C26" s="352"/>
      <c r="D26" s="353"/>
      <c r="E26" s="443" t="s">
        <v>259</v>
      </c>
      <c r="F26" s="444"/>
      <c r="G26" s="444"/>
      <c r="H26" s="444"/>
      <c r="I26" s="444"/>
      <c r="J26" s="444"/>
      <c r="K26" s="445"/>
      <c r="L26" s="446">
        <v>1</v>
      </c>
      <c r="M26" s="447"/>
      <c r="N26" s="447"/>
      <c r="O26" s="447"/>
      <c r="P26" s="448"/>
      <c r="Q26" s="446">
        <v>5748</v>
      </c>
      <c r="R26" s="447"/>
      <c r="S26" s="447"/>
      <c r="T26" s="447"/>
      <c r="U26" s="447"/>
      <c r="V26" s="448"/>
      <c r="W26" s="351"/>
      <c r="X26" s="352"/>
      <c r="Y26" s="353"/>
      <c r="Z26" s="443" t="s">
        <v>260</v>
      </c>
      <c r="AA26" s="462"/>
      <c r="AB26" s="462"/>
      <c r="AC26" s="462"/>
      <c r="AD26" s="462"/>
      <c r="AE26" s="462"/>
      <c r="AF26" s="462"/>
      <c r="AG26" s="463"/>
      <c r="AH26" s="446">
        <v>5</v>
      </c>
      <c r="AI26" s="447"/>
      <c r="AJ26" s="447"/>
      <c r="AK26" s="447"/>
      <c r="AL26" s="448"/>
      <c r="AM26" s="446">
        <v>14825</v>
      </c>
      <c r="AN26" s="447"/>
      <c r="AO26" s="447"/>
      <c r="AP26" s="447"/>
      <c r="AQ26" s="447"/>
      <c r="AR26" s="448"/>
      <c r="AS26" s="446">
        <v>2965</v>
      </c>
      <c r="AT26" s="447"/>
      <c r="AU26" s="447"/>
      <c r="AV26" s="447"/>
      <c r="AW26" s="447"/>
      <c r="AX26" s="449"/>
      <c r="AY26" s="464" t="s">
        <v>261</v>
      </c>
      <c r="AZ26" s="415"/>
      <c r="BA26" s="415"/>
      <c r="BB26" s="415"/>
      <c r="BC26" s="415"/>
      <c r="BD26" s="415"/>
      <c r="BE26" s="415"/>
      <c r="BF26" s="415"/>
      <c r="BG26" s="415"/>
      <c r="BH26" s="415"/>
      <c r="BI26" s="415"/>
      <c r="BJ26" s="415"/>
      <c r="BK26" s="415"/>
      <c r="BL26" s="415"/>
      <c r="BM26" s="465"/>
      <c r="BN26" s="453" t="s">
        <v>199</v>
      </c>
      <c r="BO26" s="454"/>
      <c r="BP26" s="454"/>
      <c r="BQ26" s="454"/>
      <c r="BR26" s="454"/>
      <c r="BS26" s="454"/>
      <c r="BT26" s="454"/>
      <c r="BU26" s="455"/>
      <c r="BV26" s="453" t="s">
        <v>199</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2"/>
      <c r="B27" s="436"/>
      <c r="C27" s="352"/>
      <c r="D27" s="353"/>
      <c r="E27" s="443" t="s">
        <v>262</v>
      </c>
      <c r="F27" s="444"/>
      <c r="G27" s="444"/>
      <c r="H27" s="444"/>
      <c r="I27" s="444"/>
      <c r="J27" s="444"/>
      <c r="K27" s="445"/>
      <c r="L27" s="446">
        <v>1</v>
      </c>
      <c r="M27" s="447"/>
      <c r="N27" s="447"/>
      <c r="O27" s="447"/>
      <c r="P27" s="448"/>
      <c r="Q27" s="446">
        <v>3900</v>
      </c>
      <c r="R27" s="447"/>
      <c r="S27" s="447"/>
      <c r="T27" s="447"/>
      <c r="U27" s="447"/>
      <c r="V27" s="448"/>
      <c r="W27" s="351"/>
      <c r="X27" s="352"/>
      <c r="Y27" s="353"/>
      <c r="Z27" s="443" t="s">
        <v>263</v>
      </c>
      <c r="AA27" s="444"/>
      <c r="AB27" s="444"/>
      <c r="AC27" s="444"/>
      <c r="AD27" s="444"/>
      <c r="AE27" s="444"/>
      <c r="AF27" s="444"/>
      <c r="AG27" s="445"/>
      <c r="AH27" s="446">
        <v>16</v>
      </c>
      <c r="AI27" s="447"/>
      <c r="AJ27" s="447"/>
      <c r="AK27" s="447"/>
      <c r="AL27" s="448"/>
      <c r="AM27" s="446">
        <v>57910</v>
      </c>
      <c r="AN27" s="447"/>
      <c r="AO27" s="447"/>
      <c r="AP27" s="447"/>
      <c r="AQ27" s="447"/>
      <c r="AR27" s="448"/>
      <c r="AS27" s="446">
        <v>3619</v>
      </c>
      <c r="AT27" s="447"/>
      <c r="AU27" s="447"/>
      <c r="AV27" s="447"/>
      <c r="AW27" s="447"/>
      <c r="AX27" s="449"/>
      <c r="AY27" s="459" t="s">
        <v>266</v>
      </c>
      <c r="AZ27" s="460"/>
      <c r="BA27" s="460"/>
      <c r="BB27" s="460"/>
      <c r="BC27" s="460"/>
      <c r="BD27" s="460"/>
      <c r="BE27" s="460"/>
      <c r="BF27" s="460"/>
      <c r="BG27" s="460"/>
      <c r="BH27" s="460"/>
      <c r="BI27" s="460"/>
      <c r="BJ27" s="460"/>
      <c r="BK27" s="460"/>
      <c r="BL27" s="460"/>
      <c r="BM27" s="461"/>
      <c r="BN27" s="431">
        <v>219172</v>
      </c>
      <c r="BO27" s="432"/>
      <c r="BP27" s="432"/>
      <c r="BQ27" s="432"/>
      <c r="BR27" s="432"/>
      <c r="BS27" s="432"/>
      <c r="BT27" s="432"/>
      <c r="BU27" s="433"/>
      <c r="BV27" s="431">
        <v>219094</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2"/>
      <c r="B28" s="436"/>
      <c r="C28" s="352"/>
      <c r="D28" s="353"/>
      <c r="E28" s="443" t="s">
        <v>267</v>
      </c>
      <c r="F28" s="444"/>
      <c r="G28" s="444"/>
      <c r="H28" s="444"/>
      <c r="I28" s="444"/>
      <c r="J28" s="444"/>
      <c r="K28" s="445"/>
      <c r="L28" s="446">
        <v>1</v>
      </c>
      <c r="M28" s="447"/>
      <c r="N28" s="447"/>
      <c r="O28" s="447"/>
      <c r="P28" s="448"/>
      <c r="Q28" s="446">
        <v>3600</v>
      </c>
      <c r="R28" s="447"/>
      <c r="S28" s="447"/>
      <c r="T28" s="447"/>
      <c r="U28" s="447"/>
      <c r="V28" s="448"/>
      <c r="W28" s="351"/>
      <c r="X28" s="352"/>
      <c r="Y28" s="353"/>
      <c r="Z28" s="443" t="s">
        <v>34</v>
      </c>
      <c r="AA28" s="444"/>
      <c r="AB28" s="444"/>
      <c r="AC28" s="444"/>
      <c r="AD28" s="444"/>
      <c r="AE28" s="444"/>
      <c r="AF28" s="444"/>
      <c r="AG28" s="445"/>
      <c r="AH28" s="446" t="s">
        <v>199</v>
      </c>
      <c r="AI28" s="447"/>
      <c r="AJ28" s="447"/>
      <c r="AK28" s="447"/>
      <c r="AL28" s="448"/>
      <c r="AM28" s="446" t="s">
        <v>199</v>
      </c>
      <c r="AN28" s="447"/>
      <c r="AO28" s="447"/>
      <c r="AP28" s="447"/>
      <c r="AQ28" s="447"/>
      <c r="AR28" s="448"/>
      <c r="AS28" s="446" t="s">
        <v>199</v>
      </c>
      <c r="AT28" s="447"/>
      <c r="AU28" s="447"/>
      <c r="AV28" s="447"/>
      <c r="AW28" s="447"/>
      <c r="AX28" s="449"/>
      <c r="AY28" s="319" t="s">
        <v>268</v>
      </c>
      <c r="AZ28" s="320"/>
      <c r="BA28" s="320"/>
      <c r="BB28" s="321"/>
      <c r="BC28" s="456" t="s">
        <v>101</v>
      </c>
      <c r="BD28" s="457"/>
      <c r="BE28" s="457"/>
      <c r="BF28" s="457"/>
      <c r="BG28" s="457"/>
      <c r="BH28" s="457"/>
      <c r="BI28" s="457"/>
      <c r="BJ28" s="457"/>
      <c r="BK28" s="457"/>
      <c r="BL28" s="457"/>
      <c r="BM28" s="458"/>
      <c r="BN28" s="440">
        <v>2086990</v>
      </c>
      <c r="BO28" s="441"/>
      <c r="BP28" s="441"/>
      <c r="BQ28" s="441"/>
      <c r="BR28" s="441"/>
      <c r="BS28" s="441"/>
      <c r="BT28" s="441"/>
      <c r="BU28" s="442"/>
      <c r="BV28" s="440">
        <v>2766416</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2"/>
      <c r="B29" s="436"/>
      <c r="C29" s="352"/>
      <c r="D29" s="353"/>
      <c r="E29" s="443" t="s">
        <v>271</v>
      </c>
      <c r="F29" s="444"/>
      <c r="G29" s="444"/>
      <c r="H29" s="444"/>
      <c r="I29" s="444"/>
      <c r="J29" s="444"/>
      <c r="K29" s="445"/>
      <c r="L29" s="446">
        <v>16</v>
      </c>
      <c r="M29" s="447"/>
      <c r="N29" s="447"/>
      <c r="O29" s="447"/>
      <c r="P29" s="448"/>
      <c r="Q29" s="446">
        <v>3350</v>
      </c>
      <c r="R29" s="447"/>
      <c r="S29" s="447"/>
      <c r="T29" s="447"/>
      <c r="U29" s="447"/>
      <c r="V29" s="448"/>
      <c r="W29" s="354"/>
      <c r="X29" s="355"/>
      <c r="Y29" s="356"/>
      <c r="Z29" s="443" t="s">
        <v>273</v>
      </c>
      <c r="AA29" s="444"/>
      <c r="AB29" s="444"/>
      <c r="AC29" s="444"/>
      <c r="AD29" s="444"/>
      <c r="AE29" s="444"/>
      <c r="AF29" s="444"/>
      <c r="AG29" s="445"/>
      <c r="AH29" s="446">
        <v>267</v>
      </c>
      <c r="AI29" s="447"/>
      <c r="AJ29" s="447"/>
      <c r="AK29" s="447"/>
      <c r="AL29" s="448"/>
      <c r="AM29" s="446">
        <v>848811</v>
      </c>
      <c r="AN29" s="447"/>
      <c r="AO29" s="447"/>
      <c r="AP29" s="447"/>
      <c r="AQ29" s="447"/>
      <c r="AR29" s="448"/>
      <c r="AS29" s="446">
        <v>3179</v>
      </c>
      <c r="AT29" s="447"/>
      <c r="AU29" s="447"/>
      <c r="AV29" s="447"/>
      <c r="AW29" s="447"/>
      <c r="AX29" s="449"/>
      <c r="AY29" s="322"/>
      <c r="AZ29" s="323"/>
      <c r="BA29" s="323"/>
      <c r="BB29" s="324"/>
      <c r="BC29" s="450" t="s">
        <v>274</v>
      </c>
      <c r="BD29" s="451"/>
      <c r="BE29" s="451"/>
      <c r="BF29" s="451"/>
      <c r="BG29" s="451"/>
      <c r="BH29" s="451"/>
      <c r="BI29" s="451"/>
      <c r="BJ29" s="451"/>
      <c r="BK29" s="451"/>
      <c r="BL29" s="451"/>
      <c r="BM29" s="452"/>
      <c r="BN29" s="453">
        <v>386070</v>
      </c>
      <c r="BO29" s="454"/>
      <c r="BP29" s="454"/>
      <c r="BQ29" s="454"/>
      <c r="BR29" s="454"/>
      <c r="BS29" s="454"/>
      <c r="BT29" s="454"/>
      <c r="BU29" s="455"/>
      <c r="BV29" s="453">
        <v>349720</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2"/>
      <c r="B30" s="437"/>
      <c r="C30" s="438"/>
      <c r="D30" s="439"/>
      <c r="E30" s="416"/>
      <c r="F30" s="417"/>
      <c r="G30" s="417"/>
      <c r="H30" s="417"/>
      <c r="I30" s="417"/>
      <c r="J30" s="417"/>
      <c r="K30" s="418"/>
      <c r="L30" s="419"/>
      <c r="M30" s="420"/>
      <c r="N30" s="420"/>
      <c r="O30" s="420"/>
      <c r="P30" s="421"/>
      <c r="Q30" s="419"/>
      <c r="R30" s="420"/>
      <c r="S30" s="420"/>
      <c r="T30" s="420"/>
      <c r="U30" s="420"/>
      <c r="V30" s="421"/>
      <c r="W30" s="422" t="s">
        <v>276</v>
      </c>
      <c r="X30" s="423"/>
      <c r="Y30" s="423"/>
      <c r="Z30" s="423"/>
      <c r="AA30" s="423"/>
      <c r="AB30" s="423"/>
      <c r="AC30" s="423"/>
      <c r="AD30" s="423"/>
      <c r="AE30" s="423"/>
      <c r="AF30" s="423"/>
      <c r="AG30" s="424"/>
      <c r="AH30" s="425">
        <v>100.9</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67</v>
      </c>
      <c r="BD30" s="429"/>
      <c r="BE30" s="429"/>
      <c r="BF30" s="429"/>
      <c r="BG30" s="429"/>
      <c r="BH30" s="429"/>
      <c r="BI30" s="429"/>
      <c r="BJ30" s="429"/>
      <c r="BK30" s="429"/>
      <c r="BL30" s="429"/>
      <c r="BM30" s="430"/>
      <c r="BN30" s="431">
        <v>2022653</v>
      </c>
      <c r="BO30" s="432"/>
      <c r="BP30" s="432"/>
      <c r="BQ30" s="432"/>
      <c r="BR30" s="432"/>
      <c r="BS30" s="432"/>
      <c r="BT30" s="432"/>
      <c r="BU30" s="433"/>
      <c r="BV30" s="431">
        <v>2016436</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4" t="s">
        <v>182</v>
      </c>
      <c r="D32" s="434"/>
      <c r="E32" s="434"/>
      <c r="F32" s="434"/>
      <c r="G32" s="434"/>
      <c r="H32" s="434"/>
      <c r="I32" s="434"/>
      <c r="J32" s="434"/>
      <c r="K32" s="434"/>
      <c r="L32" s="434"/>
      <c r="M32" s="434"/>
      <c r="N32" s="434"/>
      <c r="O32" s="434"/>
      <c r="P32" s="434"/>
      <c r="Q32" s="434"/>
      <c r="R32" s="434"/>
      <c r="S32" s="434"/>
      <c r="U32" s="415" t="s">
        <v>91</v>
      </c>
      <c r="V32" s="415"/>
      <c r="W32" s="415"/>
      <c r="X32" s="415"/>
      <c r="Y32" s="415"/>
      <c r="Z32" s="415"/>
      <c r="AA32" s="415"/>
      <c r="AB32" s="415"/>
      <c r="AC32" s="415"/>
      <c r="AD32" s="415"/>
      <c r="AE32" s="415"/>
      <c r="AF32" s="415"/>
      <c r="AG32" s="415"/>
      <c r="AH32" s="415"/>
      <c r="AI32" s="415"/>
      <c r="AJ32" s="415"/>
      <c r="AK32" s="415"/>
      <c r="AM32" s="415" t="s">
        <v>278</v>
      </c>
      <c r="AN32" s="415"/>
      <c r="AO32" s="415"/>
      <c r="AP32" s="415"/>
      <c r="AQ32" s="415"/>
      <c r="AR32" s="415"/>
      <c r="AS32" s="415"/>
      <c r="AT32" s="415"/>
      <c r="AU32" s="415"/>
      <c r="AV32" s="415"/>
      <c r="AW32" s="415"/>
      <c r="AX32" s="415"/>
      <c r="AY32" s="415"/>
      <c r="AZ32" s="415"/>
      <c r="BA32" s="415"/>
      <c r="BB32" s="415"/>
      <c r="BC32" s="415"/>
      <c r="BE32" s="415" t="s">
        <v>279</v>
      </c>
      <c r="BF32" s="415"/>
      <c r="BG32" s="415"/>
      <c r="BH32" s="415"/>
      <c r="BI32" s="415"/>
      <c r="BJ32" s="415"/>
      <c r="BK32" s="415"/>
      <c r="BL32" s="415"/>
      <c r="BM32" s="415"/>
      <c r="BN32" s="415"/>
      <c r="BO32" s="415"/>
      <c r="BP32" s="415"/>
      <c r="BQ32" s="415"/>
      <c r="BR32" s="415"/>
      <c r="BS32" s="415"/>
      <c r="BT32" s="415"/>
      <c r="BU32" s="415"/>
      <c r="BW32" s="415" t="s">
        <v>280</v>
      </c>
      <c r="BX32" s="415"/>
      <c r="BY32" s="415"/>
      <c r="BZ32" s="415"/>
      <c r="CA32" s="415"/>
      <c r="CB32" s="415"/>
      <c r="CC32" s="415"/>
      <c r="CD32" s="415"/>
      <c r="CE32" s="415"/>
      <c r="CF32" s="415"/>
      <c r="CG32" s="415"/>
      <c r="CH32" s="415"/>
      <c r="CI32" s="415"/>
      <c r="CJ32" s="415"/>
      <c r="CK32" s="415"/>
      <c r="CL32" s="415"/>
      <c r="CM32" s="415"/>
      <c r="CO32" s="415" t="s">
        <v>282</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15">
      <c r="A33" s="2"/>
      <c r="B33" s="5"/>
      <c r="C33" s="394" t="s">
        <v>119</v>
      </c>
      <c r="D33" s="394"/>
      <c r="E33" s="374" t="s">
        <v>284</v>
      </c>
      <c r="F33" s="374"/>
      <c r="G33" s="374"/>
      <c r="H33" s="374"/>
      <c r="I33" s="374"/>
      <c r="J33" s="374"/>
      <c r="K33" s="374"/>
      <c r="L33" s="374"/>
      <c r="M33" s="374"/>
      <c r="N33" s="374"/>
      <c r="O33" s="374"/>
      <c r="P33" s="374"/>
      <c r="Q33" s="374"/>
      <c r="R33" s="374"/>
      <c r="S33" s="374"/>
      <c r="T33" s="12"/>
      <c r="U33" s="394" t="s">
        <v>119</v>
      </c>
      <c r="V33" s="394"/>
      <c r="W33" s="374" t="s">
        <v>284</v>
      </c>
      <c r="X33" s="374"/>
      <c r="Y33" s="374"/>
      <c r="Z33" s="374"/>
      <c r="AA33" s="374"/>
      <c r="AB33" s="374"/>
      <c r="AC33" s="374"/>
      <c r="AD33" s="374"/>
      <c r="AE33" s="374"/>
      <c r="AF33" s="374"/>
      <c r="AG33" s="374"/>
      <c r="AH33" s="374"/>
      <c r="AI33" s="374"/>
      <c r="AJ33" s="374"/>
      <c r="AK33" s="374"/>
      <c r="AL33" s="12"/>
      <c r="AM33" s="394" t="s">
        <v>119</v>
      </c>
      <c r="AN33" s="394"/>
      <c r="AO33" s="374" t="s">
        <v>284</v>
      </c>
      <c r="AP33" s="374"/>
      <c r="AQ33" s="374"/>
      <c r="AR33" s="374"/>
      <c r="AS33" s="374"/>
      <c r="AT33" s="374"/>
      <c r="AU33" s="374"/>
      <c r="AV33" s="374"/>
      <c r="AW33" s="374"/>
      <c r="AX33" s="374"/>
      <c r="AY33" s="374"/>
      <c r="AZ33" s="374"/>
      <c r="BA33" s="374"/>
      <c r="BB33" s="374"/>
      <c r="BC33" s="374"/>
      <c r="BD33" s="8"/>
      <c r="BE33" s="374" t="s">
        <v>285</v>
      </c>
      <c r="BF33" s="374"/>
      <c r="BG33" s="374" t="s">
        <v>165</v>
      </c>
      <c r="BH33" s="374"/>
      <c r="BI33" s="374"/>
      <c r="BJ33" s="374"/>
      <c r="BK33" s="374"/>
      <c r="BL33" s="374"/>
      <c r="BM33" s="374"/>
      <c r="BN33" s="374"/>
      <c r="BO33" s="374"/>
      <c r="BP33" s="374"/>
      <c r="BQ33" s="374"/>
      <c r="BR33" s="374"/>
      <c r="BS33" s="374"/>
      <c r="BT33" s="374"/>
      <c r="BU33" s="374"/>
      <c r="BV33" s="8"/>
      <c r="BW33" s="394" t="s">
        <v>285</v>
      </c>
      <c r="BX33" s="394"/>
      <c r="BY33" s="374" t="s">
        <v>108</v>
      </c>
      <c r="BZ33" s="374"/>
      <c r="CA33" s="374"/>
      <c r="CB33" s="374"/>
      <c r="CC33" s="374"/>
      <c r="CD33" s="374"/>
      <c r="CE33" s="374"/>
      <c r="CF33" s="374"/>
      <c r="CG33" s="374"/>
      <c r="CH33" s="374"/>
      <c r="CI33" s="374"/>
      <c r="CJ33" s="374"/>
      <c r="CK33" s="374"/>
      <c r="CL33" s="374"/>
      <c r="CM33" s="374"/>
      <c r="CN33" s="12"/>
      <c r="CO33" s="394" t="s">
        <v>119</v>
      </c>
      <c r="CP33" s="394"/>
      <c r="CQ33" s="374" t="s">
        <v>160</v>
      </c>
      <c r="CR33" s="374"/>
      <c r="CS33" s="374"/>
      <c r="CT33" s="374"/>
      <c r="CU33" s="374"/>
      <c r="CV33" s="374"/>
      <c r="CW33" s="374"/>
      <c r="CX33" s="374"/>
      <c r="CY33" s="374"/>
      <c r="CZ33" s="374"/>
      <c r="DA33" s="374"/>
      <c r="DB33" s="374"/>
      <c r="DC33" s="374"/>
      <c r="DD33" s="374"/>
      <c r="DE33" s="374"/>
      <c r="DF33" s="12"/>
      <c r="DG33" s="414" t="s">
        <v>78</v>
      </c>
      <c r="DH33" s="414"/>
      <c r="DI33" s="19"/>
    </row>
    <row r="34" spans="1:113" ht="32.25" customHeight="1" x14ac:dyDescent="0.15">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2</v>
      </c>
      <c r="V34" s="412"/>
      <c r="W34" s="411" t="str">
        <f>IF('各会計、関係団体の財政状況及び健全化判断比率'!B28="","",'各会計、関係団体の財政状況及び健全化判断比率'!B28)</f>
        <v>国民健康保険特別会計</v>
      </c>
      <c r="X34" s="411"/>
      <c r="Y34" s="411"/>
      <c r="Z34" s="411"/>
      <c r="AA34" s="411"/>
      <c r="AB34" s="411"/>
      <c r="AC34" s="411"/>
      <c r="AD34" s="411"/>
      <c r="AE34" s="411"/>
      <c r="AF34" s="411"/>
      <c r="AG34" s="411"/>
      <c r="AH34" s="411"/>
      <c r="AI34" s="411"/>
      <c r="AJ34" s="411"/>
      <c r="AK34" s="411"/>
      <c r="AL34" s="2"/>
      <c r="AM34" s="412">
        <f>IF(AO34="","",MAX(C34:D43,U34:V43)+1)</f>
        <v>5</v>
      </c>
      <c r="AN34" s="412"/>
      <c r="AO34" s="411" t="str">
        <f>IF('各会計、関係団体の財政状況及び健全化判断比率'!B31="","",'各会計、関係団体の財政状況及び健全化判断比率'!B31)</f>
        <v>病院事業会計</v>
      </c>
      <c r="AP34" s="411"/>
      <c r="AQ34" s="411"/>
      <c r="AR34" s="411"/>
      <c r="AS34" s="411"/>
      <c r="AT34" s="411"/>
      <c r="AU34" s="411"/>
      <c r="AV34" s="411"/>
      <c r="AW34" s="411"/>
      <c r="AX34" s="411"/>
      <c r="AY34" s="411"/>
      <c r="AZ34" s="411"/>
      <c r="BA34" s="411"/>
      <c r="BB34" s="411"/>
      <c r="BC34" s="411"/>
      <c r="BD34" s="2"/>
      <c r="BE34" s="412" t="str">
        <f>IF(BG34="","",MAX(C34:D43,U34:V43,AM34:AN43)+1)</f>
        <v/>
      </c>
      <c r="BF34" s="412"/>
      <c r="BG34" s="411"/>
      <c r="BH34" s="411"/>
      <c r="BI34" s="411"/>
      <c r="BJ34" s="411"/>
      <c r="BK34" s="411"/>
      <c r="BL34" s="411"/>
      <c r="BM34" s="411"/>
      <c r="BN34" s="411"/>
      <c r="BO34" s="411"/>
      <c r="BP34" s="411"/>
      <c r="BQ34" s="411"/>
      <c r="BR34" s="411"/>
      <c r="BS34" s="411"/>
      <c r="BT34" s="411"/>
      <c r="BU34" s="411"/>
      <c r="BV34" s="2"/>
      <c r="BW34" s="412">
        <f>IF(BY34="","",MAX(C34:D43,U34:V43,AM34:AN43,BE34:BF43)+1)</f>
        <v>6</v>
      </c>
      <c r="BX34" s="412"/>
      <c r="BY34" s="411" t="str">
        <f>IF('各会計、関係団体の財政状況及び健全化判断比率'!B68="","",'各会計、関係団体の財政状況及び健全化判断比率'!B68)</f>
        <v>千葉県市町村総合事務組合（一般会計）</v>
      </c>
      <c r="BZ34" s="411"/>
      <c r="CA34" s="411"/>
      <c r="CB34" s="411"/>
      <c r="CC34" s="411"/>
      <c r="CD34" s="411"/>
      <c r="CE34" s="411"/>
      <c r="CF34" s="411"/>
      <c r="CG34" s="411"/>
      <c r="CH34" s="411"/>
      <c r="CI34" s="411"/>
      <c r="CJ34" s="411"/>
      <c r="CK34" s="411"/>
      <c r="CL34" s="411"/>
      <c r="CM34" s="411"/>
      <c r="CN34" s="2"/>
      <c r="CO34" s="412">
        <f>IF(CQ34="","",MAX(C34:D43,U34:V43,AM34:AN43,BE34:BF43,BW34:BX43)+1)</f>
        <v>16</v>
      </c>
      <c r="CP34" s="412"/>
      <c r="CQ34" s="411" t="str">
        <f>IF('各会計、関係団体の財政状況及び健全化判断比率'!BS7="","",'各会計、関係団体の財政状況及び健全化判断比率'!BS7)</f>
        <v>ふれあいパーク八日市場有限会社</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15">
      <c r="A35" s="2"/>
      <c r="B35" s="5"/>
      <c r="C35" s="412" t="str">
        <f t="shared" ref="C35:C43" si="0">IF(E35="","",C34+1)</f>
        <v/>
      </c>
      <c r="D35" s="412"/>
      <c r="E35" s="411" t="str">
        <f>IF('各会計、関係団体の財政状況及び健全化判断比率'!B8="","",'各会計、関係団体の財政状況及び健全化判断比率'!B8)</f>
        <v/>
      </c>
      <c r="F35" s="411"/>
      <c r="G35" s="411"/>
      <c r="H35" s="411"/>
      <c r="I35" s="411"/>
      <c r="J35" s="411"/>
      <c r="K35" s="411"/>
      <c r="L35" s="411"/>
      <c r="M35" s="411"/>
      <c r="N35" s="411"/>
      <c r="O35" s="411"/>
      <c r="P35" s="411"/>
      <c r="Q35" s="411"/>
      <c r="R35" s="411"/>
      <c r="S35" s="411"/>
      <c r="T35" s="2"/>
      <c r="U35" s="412">
        <f t="shared" ref="U35:U43" si="1">IF(W35="","",U34+1)</f>
        <v>3</v>
      </c>
      <c r="V35" s="412"/>
      <c r="W35" s="411" t="str">
        <f>IF('各会計、関係団体の財政状況及び健全化判断比率'!B29="","",'各会計、関係団体の財政状況及び健全化判断比率'!B29)</f>
        <v>介護保険特別会計</v>
      </c>
      <c r="X35" s="411"/>
      <c r="Y35" s="411"/>
      <c r="Z35" s="411"/>
      <c r="AA35" s="411"/>
      <c r="AB35" s="411"/>
      <c r="AC35" s="411"/>
      <c r="AD35" s="411"/>
      <c r="AE35" s="411"/>
      <c r="AF35" s="411"/>
      <c r="AG35" s="411"/>
      <c r="AH35" s="411"/>
      <c r="AI35" s="411"/>
      <c r="AJ35" s="411"/>
      <c r="AK35" s="411"/>
      <c r="AL35" s="2"/>
      <c r="AM35" s="412" t="str">
        <f t="shared" ref="AM35:AM43" si="2">IF(AO35="","",AM34+1)</f>
        <v/>
      </c>
      <c r="AN35" s="412"/>
      <c r="AO35" s="411"/>
      <c r="AP35" s="411"/>
      <c r="AQ35" s="411"/>
      <c r="AR35" s="411"/>
      <c r="AS35" s="411"/>
      <c r="AT35" s="411"/>
      <c r="AU35" s="411"/>
      <c r="AV35" s="411"/>
      <c r="AW35" s="411"/>
      <c r="AX35" s="411"/>
      <c r="AY35" s="411"/>
      <c r="AZ35" s="411"/>
      <c r="BA35" s="411"/>
      <c r="BB35" s="411"/>
      <c r="BC35" s="411"/>
      <c r="BD35" s="2"/>
      <c r="BE35" s="412" t="str">
        <f t="shared" ref="BE35:BE43" si="3">IF(BG35="","",BE34+1)</f>
        <v/>
      </c>
      <c r="BF35" s="412"/>
      <c r="BG35" s="411"/>
      <c r="BH35" s="411"/>
      <c r="BI35" s="411"/>
      <c r="BJ35" s="411"/>
      <c r="BK35" s="411"/>
      <c r="BL35" s="411"/>
      <c r="BM35" s="411"/>
      <c r="BN35" s="411"/>
      <c r="BO35" s="411"/>
      <c r="BP35" s="411"/>
      <c r="BQ35" s="411"/>
      <c r="BR35" s="411"/>
      <c r="BS35" s="411"/>
      <c r="BT35" s="411"/>
      <c r="BU35" s="411"/>
      <c r="BV35" s="2"/>
      <c r="BW35" s="412">
        <f t="shared" ref="BW35:BW43" si="4">IF(BY35="","",BW34+1)</f>
        <v>7</v>
      </c>
      <c r="BX35" s="412"/>
      <c r="BY35" s="411" t="str">
        <f>IF('各会計、関係団体の財政状況及び健全化判断比率'!B69="","",'各会計、関係団体の財政状況及び健全化判断比率'!B69)</f>
        <v>千葉県市町村総合事務組合（千葉県自治会館管理運営特別会計）</v>
      </c>
      <c r="BZ35" s="411"/>
      <c r="CA35" s="411"/>
      <c r="CB35" s="411"/>
      <c r="CC35" s="411"/>
      <c r="CD35" s="411"/>
      <c r="CE35" s="411"/>
      <c r="CF35" s="411"/>
      <c r="CG35" s="411"/>
      <c r="CH35" s="411"/>
      <c r="CI35" s="411"/>
      <c r="CJ35" s="411"/>
      <c r="CK35" s="411"/>
      <c r="CL35" s="411"/>
      <c r="CM35" s="411"/>
      <c r="CN35" s="2"/>
      <c r="CO35" s="412">
        <f t="shared" ref="CO35:CO43" si="5">IF(CQ35="","",CO34+1)</f>
        <v>17</v>
      </c>
      <c r="CP35" s="412"/>
      <c r="CQ35" s="411" t="str">
        <f>IF('各会計、関係団体の財政状況及び健全化判断比率'!BS8="","",'各会計、関係団体の財政状況及び健全化判断比率'!BS8)</f>
        <v>匝瑳みらい株式会社</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15">
      <c r="A36" s="2"/>
      <c r="B36" s="5"/>
      <c r="C36" s="412" t="str">
        <f t="shared" si="0"/>
        <v/>
      </c>
      <c r="D36" s="412"/>
      <c r="E36" s="411" t="str">
        <f>IF('各会計、関係団体の財政状況及び健全化判断比率'!B9="","",'各会計、関係団体の財政状況及び健全化判断比率'!B9)</f>
        <v/>
      </c>
      <c r="F36" s="411"/>
      <c r="G36" s="411"/>
      <c r="H36" s="411"/>
      <c r="I36" s="411"/>
      <c r="J36" s="411"/>
      <c r="K36" s="411"/>
      <c r="L36" s="411"/>
      <c r="M36" s="411"/>
      <c r="N36" s="411"/>
      <c r="O36" s="411"/>
      <c r="P36" s="411"/>
      <c r="Q36" s="411"/>
      <c r="R36" s="411"/>
      <c r="S36" s="411"/>
      <c r="T36" s="2"/>
      <c r="U36" s="412">
        <f t="shared" si="1"/>
        <v>4</v>
      </c>
      <c r="V36" s="412"/>
      <c r="W36" s="411" t="str">
        <f>IF('各会計、関係団体の財政状況及び健全化判断比率'!B30="","",'各会計、関係団体の財政状況及び健全化判断比率'!B30)</f>
        <v>後期高齢者医療特別会計</v>
      </c>
      <c r="X36" s="411"/>
      <c r="Y36" s="411"/>
      <c r="Z36" s="411"/>
      <c r="AA36" s="411"/>
      <c r="AB36" s="411"/>
      <c r="AC36" s="411"/>
      <c r="AD36" s="411"/>
      <c r="AE36" s="411"/>
      <c r="AF36" s="411"/>
      <c r="AG36" s="411"/>
      <c r="AH36" s="411"/>
      <c r="AI36" s="411"/>
      <c r="AJ36" s="411"/>
      <c r="AK36" s="411"/>
      <c r="AL36" s="2"/>
      <c r="AM36" s="412" t="str">
        <f t="shared" si="2"/>
        <v/>
      </c>
      <c r="AN36" s="412"/>
      <c r="AO36" s="411"/>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8</v>
      </c>
      <c r="BX36" s="412"/>
      <c r="BY36" s="411" t="str">
        <f>IF('各会計、関係団体の財政状況及び健全化判断比率'!B70="","",'各会計、関係団体の財政状況及び健全化判断比率'!B70)</f>
        <v>千葉県市町村総合事務組合（千葉県自治研修センター特別会計）</v>
      </c>
      <c r="BZ36" s="411"/>
      <c r="CA36" s="411"/>
      <c r="CB36" s="411"/>
      <c r="CC36" s="411"/>
      <c r="CD36" s="411"/>
      <c r="CE36" s="411"/>
      <c r="CF36" s="411"/>
      <c r="CG36" s="411"/>
      <c r="CH36" s="411"/>
      <c r="CI36" s="411"/>
      <c r="CJ36" s="411"/>
      <c r="CK36" s="411"/>
      <c r="CL36" s="411"/>
      <c r="CM36" s="411"/>
      <c r="CN36" s="2"/>
      <c r="CO36" s="412" t="str">
        <f t="shared" si="5"/>
        <v/>
      </c>
      <c r="CP36" s="412"/>
      <c r="CQ36" s="411" t="str">
        <f>IF('各会計、関係団体の財政状況及び健全化判断比率'!BS9="","",'各会計、関係団体の財政状況及び健全化判断比率'!BS9)</f>
        <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15">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t="str">
        <f t="shared" si="1"/>
        <v/>
      </c>
      <c r="V37" s="412"/>
      <c r="W37" s="411"/>
      <c r="X37" s="411"/>
      <c r="Y37" s="411"/>
      <c r="Z37" s="411"/>
      <c r="AA37" s="411"/>
      <c r="AB37" s="411"/>
      <c r="AC37" s="411"/>
      <c r="AD37" s="411"/>
      <c r="AE37" s="411"/>
      <c r="AF37" s="411"/>
      <c r="AG37" s="411"/>
      <c r="AH37" s="411"/>
      <c r="AI37" s="411"/>
      <c r="AJ37" s="411"/>
      <c r="AK37" s="411"/>
      <c r="AL37" s="2"/>
      <c r="AM37" s="412" t="str">
        <f t="shared" si="2"/>
        <v/>
      </c>
      <c r="AN37" s="412"/>
      <c r="AO37" s="411"/>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9</v>
      </c>
      <c r="BX37" s="412"/>
      <c r="BY37" s="411" t="str">
        <f>IF('各会計、関係団体の財政状況及び健全化判断比率'!B71="","",'各会計、関係団体の財政状況及び健全化判断比率'!B71)</f>
        <v>千葉県市町村総合事務組合（千葉県市町村交通災害共済特別会計）</v>
      </c>
      <c r="BZ37" s="411"/>
      <c r="CA37" s="411"/>
      <c r="CB37" s="411"/>
      <c r="CC37" s="411"/>
      <c r="CD37" s="411"/>
      <c r="CE37" s="411"/>
      <c r="CF37" s="411"/>
      <c r="CG37" s="411"/>
      <c r="CH37" s="411"/>
      <c r="CI37" s="411"/>
      <c r="CJ37" s="411"/>
      <c r="CK37" s="411"/>
      <c r="CL37" s="411"/>
      <c r="CM37" s="411"/>
      <c r="CN37" s="2"/>
      <c r="CO37" s="412" t="str">
        <f t="shared" si="5"/>
        <v/>
      </c>
      <c r="CP37" s="412"/>
      <c r="CQ37" s="411" t="str">
        <f>IF('各会計、関係団体の財政状況及び健全化判断比率'!BS10="","",'各会計、関係団体の財政状況及び健全化判断比率'!BS10)</f>
        <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15">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t="str">
        <f t="shared" si="1"/>
        <v/>
      </c>
      <c r="V38" s="412"/>
      <c r="W38" s="411"/>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10</v>
      </c>
      <c r="BX38" s="412"/>
      <c r="BY38" s="411" t="str">
        <f>IF('各会計、関係団体の財政状況及び健全化判断比率'!B72="","",'各会計、関係団体の財政状況及び健全化判断比率'!B72)</f>
        <v>千葉県後期高齢者医療広域連合（一般会計）</v>
      </c>
      <c r="BZ38" s="411"/>
      <c r="CA38" s="411"/>
      <c r="CB38" s="411"/>
      <c r="CC38" s="411"/>
      <c r="CD38" s="411"/>
      <c r="CE38" s="411"/>
      <c r="CF38" s="411"/>
      <c r="CG38" s="411"/>
      <c r="CH38" s="411"/>
      <c r="CI38" s="411"/>
      <c r="CJ38" s="411"/>
      <c r="CK38" s="411"/>
      <c r="CL38" s="411"/>
      <c r="CM38" s="411"/>
      <c r="CN38" s="2"/>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15">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f t="shared" si="4"/>
        <v>11</v>
      </c>
      <c r="BX39" s="412"/>
      <c r="BY39" s="411" t="str">
        <f>IF('各会計、関係団体の財政状況及び健全化判断比率'!B73="","",'各会計、関係団体の財政状況及び健全化判断比率'!B73)</f>
        <v>千葉県後期高齢者医療広域連合（後期高齢者医療特別会計）</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15">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f t="shared" si="4"/>
        <v>12</v>
      </c>
      <c r="BX40" s="412"/>
      <c r="BY40" s="411" t="str">
        <f>IF('各会計、関係団体の財政状況及び健全化判断比率'!B74="","",'各会計、関係団体の財政状況及び健全化判断比率'!B74)</f>
        <v>九十九里地域水道企業団（水道用水供給事業会計）</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15">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f t="shared" si="4"/>
        <v>13</v>
      </c>
      <c r="BX41" s="412"/>
      <c r="BY41" s="411" t="str">
        <f>IF('各会計、関係団体の財政状況及び健全化判断比率'!B75="","",'各会計、関係団体の財政状況及び健全化判断比率'!B75)</f>
        <v>匝瑳市ほか二町環境衛生組合（一般会計）</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15">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f t="shared" si="4"/>
        <v>14</v>
      </c>
      <c r="BX42" s="412"/>
      <c r="BY42" s="411" t="str">
        <f>IF('各会計、関係団体の財政状況及び健全化判断比率'!B76="","",'各会計、関係団体の財政状況及び健全化判断比率'!B76)</f>
        <v>匝瑳市横芝光町消防組合（一般会計）</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15">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f t="shared" si="4"/>
        <v>15</v>
      </c>
      <c r="BX43" s="412"/>
      <c r="BY43" s="411" t="str">
        <f>IF('各会計、関係団体の財政状況及び健全化判断比率'!B77="","",'各会計、関係団体の財政状況及び健全化判断比率'!B77)</f>
        <v>東総衛生組合（一般会計）</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287</v>
      </c>
      <c r="E46" s="357" t="s">
        <v>288</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289</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291</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7" t="s">
        <v>293</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15">
      <c r="E50" s="357" t="s">
        <v>196</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295</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297</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357" t="s">
        <v>299</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15"/>
    <row r="55" spans="5:113" x14ac:dyDescent="0.15"/>
    <row r="56" spans="5:113" x14ac:dyDescent="0.15"/>
  </sheetData>
  <sheetProtection algorithmName="SHA-512" hashValue="o+gSaJhn0eR4IpMuaq7CoxySA6Vb1dwZB9HpYveh1A8JDFZOKI/zMssZQ2Q+kfAN7uIqLAOfTuVtUzVWt5isGg==" saltValue="o0aUNx3ZLkJsBomfCLiyY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17</v>
      </c>
      <c r="F33" s="195" t="s">
        <v>524</v>
      </c>
      <c r="G33" s="199" t="s">
        <v>525</v>
      </c>
      <c r="H33" s="199" t="s">
        <v>526</v>
      </c>
      <c r="I33" s="199" t="s">
        <v>230</v>
      </c>
      <c r="J33" s="203" t="s">
        <v>527</v>
      </c>
      <c r="K33" s="185"/>
      <c r="L33" s="185"/>
      <c r="M33" s="185"/>
      <c r="N33" s="185"/>
      <c r="O33" s="185"/>
      <c r="P33" s="185"/>
    </row>
    <row r="34" spans="1:16" ht="39" customHeight="1" x14ac:dyDescent="0.15">
      <c r="A34" s="185"/>
      <c r="B34" s="187"/>
      <c r="C34" s="1023" t="s">
        <v>451</v>
      </c>
      <c r="D34" s="1023"/>
      <c r="E34" s="1024"/>
      <c r="F34" s="196">
        <v>9.84</v>
      </c>
      <c r="G34" s="200">
        <v>10.24</v>
      </c>
      <c r="H34" s="200">
        <v>10.51</v>
      </c>
      <c r="I34" s="200">
        <v>10.62</v>
      </c>
      <c r="J34" s="204">
        <v>8.58</v>
      </c>
      <c r="K34" s="185"/>
      <c r="L34" s="185"/>
      <c r="M34" s="185"/>
      <c r="N34" s="185"/>
      <c r="O34" s="185"/>
      <c r="P34" s="185"/>
    </row>
    <row r="35" spans="1:16" ht="39" customHeight="1" x14ac:dyDescent="0.15">
      <c r="A35" s="185"/>
      <c r="B35" s="188"/>
      <c r="C35" s="1019" t="s">
        <v>24</v>
      </c>
      <c r="D35" s="1019"/>
      <c r="E35" s="1020"/>
      <c r="F35" s="197">
        <v>1.43</v>
      </c>
      <c r="G35" s="201">
        <v>1.51</v>
      </c>
      <c r="H35" s="201">
        <v>2.84</v>
      </c>
      <c r="I35" s="201">
        <v>1.95</v>
      </c>
      <c r="J35" s="205">
        <v>1.78</v>
      </c>
      <c r="K35" s="185"/>
      <c r="L35" s="185"/>
      <c r="M35" s="185"/>
      <c r="N35" s="185"/>
      <c r="O35" s="185"/>
      <c r="P35" s="185"/>
    </row>
    <row r="36" spans="1:16" ht="39" customHeight="1" x14ac:dyDescent="0.15">
      <c r="A36" s="185"/>
      <c r="B36" s="188"/>
      <c r="C36" s="1019" t="s">
        <v>461</v>
      </c>
      <c r="D36" s="1019"/>
      <c r="E36" s="1020"/>
      <c r="F36" s="197">
        <v>5.27</v>
      </c>
      <c r="G36" s="201">
        <v>5.6</v>
      </c>
      <c r="H36" s="201">
        <v>5.73</v>
      </c>
      <c r="I36" s="201">
        <v>3.6</v>
      </c>
      <c r="J36" s="205">
        <v>1.72</v>
      </c>
      <c r="K36" s="185"/>
      <c r="L36" s="185"/>
      <c r="M36" s="185"/>
      <c r="N36" s="185"/>
      <c r="O36" s="185"/>
      <c r="P36" s="185"/>
    </row>
    <row r="37" spans="1:16" ht="39" customHeight="1" x14ac:dyDescent="0.15">
      <c r="A37" s="185"/>
      <c r="B37" s="188"/>
      <c r="C37" s="1019" t="s">
        <v>460</v>
      </c>
      <c r="D37" s="1019"/>
      <c r="E37" s="1020"/>
      <c r="F37" s="197">
        <v>1.56</v>
      </c>
      <c r="G37" s="201">
        <v>2.25</v>
      </c>
      <c r="H37" s="201">
        <v>2.16</v>
      </c>
      <c r="I37" s="201">
        <v>1.2</v>
      </c>
      <c r="J37" s="205">
        <v>1.17</v>
      </c>
      <c r="K37" s="185"/>
      <c r="L37" s="185"/>
      <c r="M37" s="185"/>
      <c r="N37" s="185"/>
      <c r="O37" s="185"/>
      <c r="P37" s="185"/>
    </row>
    <row r="38" spans="1:16" ht="39" customHeight="1" x14ac:dyDescent="0.15">
      <c r="A38" s="185"/>
      <c r="B38" s="188"/>
      <c r="C38" s="1019" t="s">
        <v>224</v>
      </c>
      <c r="D38" s="1019"/>
      <c r="E38" s="1020"/>
      <c r="F38" s="197">
        <v>0.01</v>
      </c>
      <c r="G38" s="201">
        <v>0.01</v>
      </c>
      <c r="H38" s="201">
        <v>0.03</v>
      </c>
      <c r="I38" s="201">
        <v>0.06</v>
      </c>
      <c r="J38" s="205">
        <v>0.09</v>
      </c>
      <c r="K38" s="185"/>
      <c r="L38" s="185"/>
      <c r="M38" s="185"/>
      <c r="N38" s="185"/>
      <c r="O38" s="185"/>
      <c r="P38" s="185"/>
    </row>
    <row r="39" spans="1:16" ht="39" customHeight="1" x14ac:dyDescent="0.15">
      <c r="A39" s="185"/>
      <c r="B39" s="188"/>
      <c r="C39" s="1019"/>
      <c r="D39" s="1019"/>
      <c r="E39" s="1020"/>
      <c r="F39" s="197"/>
      <c r="G39" s="201"/>
      <c r="H39" s="201"/>
      <c r="I39" s="201"/>
      <c r="J39" s="205"/>
      <c r="K39" s="185"/>
      <c r="L39" s="185"/>
      <c r="M39" s="185"/>
      <c r="N39" s="185"/>
      <c r="O39" s="185"/>
      <c r="P39" s="185"/>
    </row>
    <row r="40" spans="1:16" ht="39" customHeight="1" x14ac:dyDescent="0.15">
      <c r="A40" s="185"/>
      <c r="B40" s="188"/>
      <c r="C40" s="1019"/>
      <c r="D40" s="1019"/>
      <c r="E40" s="1020"/>
      <c r="F40" s="197"/>
      <c r="G40" s="201"/>
      <c r="H40" s="201"/>
      <c r="I40" s="201"/>
      <c r="J40" s="205"/>
      <c r="K40" s="185"/>
      <c r="L40" s="185"/>
      <c r="M40" s="185"/>
      <c r="N40" s="185"/>
      <c r="O40" s="185"/>
      <c r="P40" s="185"/>
    </row>
    <row r="41" spans="1:16" ht="39" customHeight="1" x14ac:dyDescent="0.15">
      <c r="A41" s="185"/>
      <c r="B41" s="188"/>
      <c r="C41" s="1019"/>
      <c r="D41" s="1019"/>
      <c r="E41" s="1020"/>
      <c r="F41" s="197"/>
      <c r="G41" s="201"/>
      <c r="H41" s="201"/>
      <c r="I41" s="201"/>
      <c r="J41" s="205"/>
      <c r="K41" s="185"/>
      <c r="L41" s="185"/>
      <c r="M41" s="185"/>
      <c r="N41" s="185"/>
      <c r="O41" s="185"/>
      <c r="P41" s="185"/>
    </row>
    <row r="42" spans="1:16" ht="39" customHeight="1" x14ac:dyDescent="0.15">
      <c r="A42" s="185"/>
      <c r="B42" s="189"/>
      <c r="C42" s="1019" t="s">
        <v>532</v>
      </c>
      <c r="D42" s="1019"/>
      <c r="E42" s="1020"/>
      <c r="F42" s="197" t="s">
        <v>199</v>
      </c>
      <c r="G42" s="201" t="s">
        <v>199</v>
      </c>
      <c r="H42" s="201" t="s">
        <v>199</v>
      </c>
      <c r="I42" s="201" t="s">
        <v>199</v>
      </c>
      <c r="J42" s="205" t="s">
        <v>199</v>
      </c>
      <c r="K42" s="185"/>
      <c r="L42" s="185"/>
      <c r="M42" s="185"/>
      <c r="N42" s="185"/>
      <c r="O42" s="185"/>
      <c r="P42" s="185"/>
    </row>
    <row r="43" spans="1:16" ht="39" customHeight="1" x14ac:dyDescent="0.15">
      <c r="A43" s="185"/>
      <c r="B43" s="190"/>
      <c r="C43" s="1021" t="s">
        <v>301</v>
      </c>
      <c r="D43" s="1021"/>
      <c r="E43" s="1022"/>
      <c r="F43" s="198" t="s">
        <v>199</v>
      </c>
      <c r="G43" s="202" t="s">
        <v>199</v>
      </c>
      <c r="H43" s="202" t="s">
        <v>199</v>
      </c>
      <c r="I43" s="202" t="s">
        <v>199</v>
      </c>
      <c r="J43" s="206" t="s">
        <v>199</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9ZgtDM0bd2bQ1/+Ild9Av5aQCcf52O2cmN9nMc82RI+rpEaUgeWAqAxP7y73EhInOKk7hnOgrAxyqhPgGZpkYg==" saltValue="lsrml/NzvdO8yhYz9G2M0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21</v>
      </c>
      <c r="C44" s="213"/>
      <c r="D44" s="213"/>
      <c r="E44" s="221"/>
      <c r="F44" s="221"/>
      <c r="G44" s="221"/>
      <c r="H44" s="221"/>
      <c r="I44" s="221"/>
      <c r="J44" s="224" t="s">
        <v>17</v>
      </c>
      <c r="K44" s="226" t="s">
        <v>524</v>
      </c>
      <c r="L44" s="235" t="s">
        <v>525</v>
      </c>
      <c r="M44" s="235" t="s">
        <v>526</v>
      </c>
      <c r="N44" s="235" t="s">
        <v>230</v>
      </c>
      <c r="O44" s="244" t="s">
        <v>527</v>
      </c>
      <c r="P44" s="85"/>
      <c r="Q44" s="85"/>
      <c r="R44" s="85"/>
      <c r="S44" s="85"/>
      <c r="T44" s="85"/>
      <c r="U44" s="85"/>
    </row>
    <row r="45" spans="1:21" ht="30.75" customHeight="1" x14ac:dyDescent="0.15">
      <c r="A45" s="85"/>
      <c r="B45" s="1040" t="s">
        <v>25</v>
      </c>
      <c r="C45" s="1041"/>
      <c r="D45" s="216"/>
      <c r="E45" s="1054" t="s">
        <v>22</v>
      </c>
      <c r="F45" s="1054"/>
      <c r="G45" s="1054"/>
      <c r="H45" s="1054"/>
      <c r="I45" s="1054"/>
      <c r="J45" s="1055"/>
      <c r="K45" s="227">
        <v>1697</v>
      </c>
      <c r="L45" s="236">
        <v>1750</v>
      </c>
      <c r="M45" s="236">
        <v>1749</v>
      </c>
      <c r="N45" s="236">
        <v>1682</v>
      </c>
      <c r="O45" s="245">
        <v>1657</v>
      </c>
      <c r="P45" s="85"/>
      <c r="Q45" s="85"/>
      <c r="R45" s="85"/>
      <c r="S45" s="85"/>
      <c r="T45" s="85"/>
      <c r="U45" s="85"/>
    </row>
    <row r="46" spans="1:21" ht="30.75" customHeight="1" x14ac:dyDescent="0.15">
      <c r="A46" s="85"/>
      <c r="B46" s="1042"/>
      <c r="C46" s="1043"/>
      <c r="D46" s="217"/>
      <c r="E46" s="1046" t="s">
        <v>28</v>
      </c>
      <c r="F46" s="1046"/>
      <c r="G46" s="1046"/>
      <c r="H46" s="1046"/>
      <c r="I46" s="1046"/>
      <c r="J46" s="1047"/>
      <c r="K46" s="228" t="s">
        <v>199</v>
      </c>
      <c r="L46" s="237" t="s">
        <v>199</v>
      </c>
      <c r="M46" s="237" t="s">
        <v>199</v>
      </c>
      <c r="N46" s="237" t="s">
        <v>199</v>
      </c>
      <c r="O46" s="246" t="s">
        <v>199</v>
      </c>
      <c r="P46" s="85"/>
      <c r="Q46" s="85"/>
      <c r="R46" s="85"/>
      <c r="S46" s="85"/>
      <c r="T46" s="85"/>
      <c r="U46" s="85"/>
    </row>
    <row r="47" spans="1:21" ht="30.75" customHeight="1" x14ac:dyDescent="0.15">
      <c r="A47" s="85"/>
      <c r="B47" s="1042"/>
      <c r="C47" s="1043"/>
      <c r="D47" s="217"/>
      <c r="E47" s="1046" t="s">
        <v>32</v>
      </c>
      <c r="F47" s="1046"/>
      <c r="G47" s="1046"/>
      <c r="H47" s="1046"/>
      <c r="I47" s="1046"/>
      <c r="J47" s="1047"/>
      <c r="K47" s="228" t="s">
        <v>199</v>
      </c>
      <c r="L47" s="237" t="s">
        <v>199</v>
      </c>
      <c r="M47" s="237" t="s">
        <v>199</v>
      </c>
      <c r="N47" s="237" t="s">
        <v>199</v>
      </c>
      <c r="O47" s="246" t="s">
        <v>199</v>
      </c>
      <c r="P47" s="85"/>
      <c r="Q47" s="85"/>
      <c r="R47" s="85"/>
      <c r="S47" s="85"/>
      <c r="T47" s="85"/>
      <c r="U47" s="85"/>
    </row>
    <row r="48" spans="1:21" ht="30.75" customHeight="1" x14ac:dyDescent="0.15">
      <c r="A48" s="85"/>
      <c r="B48" s="1042"/>
      <c r="C48" s="1043"/>
      <c r="D48" s="217"/>
      <c r="E48" s="1046" t="s">
        <v>35</v>
      </c>
      <c r="F48" s="1046"/>
      <c r="G48" s="1046"/>
      <c r="H48" s="1046"/>
      <c r="I48" s="1046"/>
      <c r="J48" s="1047"/>
      <c r="K48" s="228">
        <v>58</v>
      </c>
      <c r="L48" s="237">
        <v>71</v>
      </c>
      <c r="M48" s="237">
        <v>77</v>
      </c>
      <c r="N48" s="237">
        <v>86</v>
      </c>
      <c r="O48" s="246">
        <v>89</v>
      </c>
      <c r="P48" s="85"/>
      <c r="Q48" s="85"/>
      <c r="R48" s="85"/>
      <c r="S48" s="85"/>
      <c r="T48" s="85"/>
      <c r="U48" s="85"/>
    </row>
    <row r="49" spans="1:21" ht="30.75" customHeight="1" x14ac:dyDescent="0.15">
      <c r="A49" s="85"/>
      <c r="B49" s="1042"/>
      <c r="C49" s="1043"/>
      <c r="D49" s="217"/>
      <c r="E49" s="1046" t="s">
        <v>0</v>
      </c>
      <c r="F49" s="1046"/>
      <c r="G49" s="1046"/>
      <c r="H49" s="1046"/>
      <c r="I49" s="1046"/>
      <c r="J49" s="1047"/>
      <c r="K49" s="228">
        <v>37</v>
      </c>
      <c r="L49" s="237">
        <v>47</v>
      </c>
      <c r="M49" s="237">
        <v>50</v>
      </c>
      <c r="N49" s="237">
        <v>58</v>
      </c>
      <c r="O49" s="246">
        <v>62</v>
      </c>
      <c r="P49" s="85"/>
      <c r="Q49" s="85"/>
      <c r="R49" s="85"/>
      <c r="S49" s="85"/>
      <c r="T49" s="85"/>
      <c r="U49" s="85"/>
    </row>
    <row r="50" spans="1:21" ht="30.75" customHeight="1" x14ac:dyDescent="0.15">
      <c r="A50" s="85"/>
      <c r="B50" s="1042"/>
      <c r="C50" s="1043"/>
      <c r="D50" s="217"/>
      <c r="E50" s="1046" t="s">
        <v>40</v>
      </c>
      <c r="F50" s="1046"/>
      <c r="G50" s="1046"/>
      <c r="H50" s="1046"/>
      <c r="I50" s="1046"/>
      <c r="J50" s="1047"/>
      <c r="K50" s="228">
        <v>16</v>
      </c>
      <c r="L50" s="237">
        <v>11</v>
      </c>
      <c r="M50" s="237">
        <v>8</v>
      </c>
      <c r="N50" s="237">
        <v>9</v>
      </c>
      <c r="O50" s="246">
        <v>10</v>
      </c>
      <c r="P50" s="85"/>
      <c r="Q50" s="85"/>
      <c r="R50" s="85"/>
      <c r="S50" s="85"/>
      <c r="T50" s="85"/>
      <c r="U50" s="85"/>
    </row>
    <row r="51" spans="1:21" ht="30.75" customHeight="1" x14ac:dyDescent="0.15">
      <c r="A51" s="85"/>
      <c r="B51" s="1044"/>
      <c r="C51" s="1045"/>
      <c r="D51" s="218"/>
      <c r="E51" s="1046" t="s">
        <v>42</v>
      </c>
      <c r="F51" s="1046"/>
      <c r="G51" s="1046"/>
      <c r="H51" s="1046"/>
      <c r="I51" s="1046"/>
      <c r="J51" s="1047"/>
      <c r="K51" s="228" t="s">
        <v>199</v>
      </c>
      <c r="L51" s="237" t="s">
        <v>199</v>
      </c>
      <c r="M51" s="237" t="s">
        <v>199</v>
      </c>
      <c r="N51" s="237" t="s">
        <v>199</v>
      </c>
      <c r="O51" s="246" t="s">
        <v>199</v>
      </c>
      <c r="P51" s="85"/>
      <c r="Q51" s="85"/>
      <c r="R51" s="85"/>
      <c r="S51" s="85"/>
      <c r="T51" s="85"/>
      <c r="U51" s="85"/>
    </row>
    <row r="52" spans="1:21" ht="30.75" customHeight="1" x14ac:dyDescent="0.15">
      <c r="A52" s="85"/>
      <c r="B52" s="1048" t="s">
        <v>46</v>
      </c>
      <c r="C52" s="1049"/>
      <c r="D52" s="218"/>
      <c r="E52" s="1046" t="s">
        <v>48</v>
      </c>
      <c r="F52" s="1046"/>
      <c r="G52" s="1046"/>
      <c r="H52" s="1046"/>
      <c r="I52" s="1046"/>
      <c r="J52" s="1047"/>
      <c r="K52" s="228">
        <v>1287</v>
      </c>
      <c r="L52" s="237">
        <v>1248</v>
      </c>
      <c r="M52" s="237">
        <v>1242</v>
      </c>
      <c r="N52" s="237">
        <v>1163</v>
      </c>
      <c r="O52" s="246">
        <v>1121</v>
      </c>
      <c r="P52" s="85"/>
      <c r="Q52" s="85"/>
      <c r="R52" s="85"/>
      <c r="S52" s="85"/>
      <c r="T52" s="85"/>
      <c r="U52" s="85"/>
    </row>
    <row r="53" spans="1:21" ht="30.75" customHeight="1" x14ac:dyDescent="0.15">
      <c r="A53" s="85"/>
      <c r="B53" s="1050" t="s">
        <v>50</v>
      </c>
      <c r="C53" s="1051"/>
      <c r="D53" s="219"/>
      <c r="E53" s="1052" t="s">
        <v>53</v>
      </c>
      <c r="F53" s="1052"/>
      <c r="G53" s="1052"/>
      <c r="H53" s="1052"/>
      <c r="I53" s="1052"/>
      <c r="J53" s="1053"/>
      <c r="K53" s="229">
        <v>521</v>
      </c>
      <c r="L53" s="238">
        <v>631</v>
      </c>
      <c r="M53" s="238">
        <v>642</v>
      </c>
      <c r="N53" s="238">
        <v>672</v>
      </c>
      <c r="O53" s="247">
        <v>697</v>
      </c>
      <c r="P53" s="85"/>
      <c r="Q53" s="85"/>
      <c r="R53" s="85"/>
      <c r="S53" s="85"/>
      <c r="T53" s="85"/>
      <c r="U53" s="85"/>
    </row>
    <row r="54" spans="1:21" ht="24" customHeight="1" x14ac:dyDescent="0.15">
      <c r="A54" s="85"/>
      <c r="B54" s="208"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8</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15">
      <c r="A57" s="85"/>
      <c r="B57" s="210"/>
      <c r="C57" s="215"/>
      <c r="D57" s="215"/>
      <c r="E57" s="222"/>
      <c r="F57" s="222"/>
      <c r="G57" s="222"/>
      <c r="H57" s="222"/>
      <c r="I57" s="222"/>
      <c r="J57" s="225" t="s">
        <v>17</v>
      </c>
      <c r="K57" s="231" t="s">
        <v>524</v>
      </c>
      <c r="L57" s="239" t="s">
        <v>525</v>
      </c>
      <c r="M57" s="239" t="s">
        <v>526</v>
      </c>
      <c r="N57" s="239" t="s">
        <v>230</v>
      </c>
      <c r="O57" s="249" t="s">
        <v>527</v>
      </c>
      <c r="P57" s="85"/>
      <c r="Q57" s="85"/>
      <c r="R57" s="85"/>
      <c r="S57" s="85"/>
      <c r="T57" s="85"/>
      <c r="U57" s="85"/>
    </row>
    <row r="58" spans="1:21" ht="31.5" customHeight="1" x14ac:dyDescent="0.15">
      <c r="B58" s="1034" t="s">
        <v>60</v>
      </c>
      <c r="C58" s="1035"/>
      <c r="D58" s="1025" t="s">
        <v>62</v>
      </c>
      <c r="E58" s="1026"/>
      <c r="F58" s="1026"/>
      <c r="G58" s="1026"/>
      <c r="H58" s="1026"/>
      <c r="I58" s="1026"/>
      <c r="J58" s="1027"/>
      <c r="K58" s="232" t="s">
        <v>199</v>
      </c>
      <c r="L58" s="240" t="s">
        <v>199</v>
      </c>
      <c r="M58" s="240" t="s">
        <v>199</v>
      </c>
      <c r="N58" s="240" t="s">
        <v>199</v>
      </c>
      <c r="O58" s="250" t="s">
        <v>199</v>
      </c>
    </row>
    <row r="59" spans="1:21" ht="31.5" customHeight="1" x14ac:dyDescent="0.15">
      <c r="B59" s="1036"/>
      <c r="C59" s="1037"/>
      <c r="D59" s="1028" t="s">
        <v>13</v>
      </c>
      <c r="E59" s="1029"/>
      <c r="F59" s="1029"/>
      <c r="G59" s="1029"/>
      <c r="H59" s="1029"/>
      <c r="I59" s="1029"/>
      <c r="J59" s="1030"/>
      <c r="K59" s="233" t="s">
        <v>199</v>
      </c>
      <c r="L59" s="241" t="s">
        <v>199</v>
      </c>
      <c r="M59" s="241" t="s">
        <v>199</v>
      </c>
      <c r="N59" s="241" t="s">
        <v>199</v>
      </c>
      <c r="O59" s="251" t="s">
        <v>199</v>
      </c>
    </row>
    <row r="60" spans="1:21" ht="31.5" customHeight="1" x14ac:dyDescent="0.15">
      <c r="B60" s="1038"/>
      <c r="C60" s="1039"/>
      <c r="D60" s="1031" t="s">
        <v>63</v>
      </c>
      <c r="E60" s="1032"/>
      <c r="F60" s="1032"/>
      <c r="G60" s="1032"/>
      <c r="H60" s="1032"/>
      <c r="I60" s="1032"/>
      <c r="J60" s="1033"/>
      <c r="K60" s="234" t="s">
        <v>199</v>
      </c>
      <c r="L60" s="242" t="s">
        <v>199</v>
      </c>
      <c r="M60" s="242" t="s">
        <v>199</v>
      </c>
      <c r="N60" s="242" t="s">
        <v>199</v>
      </c>
      <c r="O60" s="252" t="s">
        <v>199</v>
      </c>
    </row>
    <row r="61" spans="1:21" ht="24" customHeight="1" x14ac:dyDescent="0.15">
      <c r="B61" s="211"/>
      <c r="C61" s="211"/>
      <c r="D61" s="220" t="s">
        <v>47</v>
      </c>
      <c r="E61" s="223"/>
      <c r="F61" s="223"/>
      <c r="G61" s="223"/>
      <c r="H61" s="223"/>
      <c r="I61" s="223"/>
      <c r="J61" s="223"/>
      <c r="K61" s="223"/>
      <c r="L61" s="223"/>
      <c r="M61" s="223"/>
      <c r="N61" s="223"/>
      <c r="O61" s="223"/>
    </row>
    <row r="62" spans="1:21" ht="24" customHeight="1" x14ac:dyDescent="0.15">
      <c r="B62" s="212"/>
      <c r="C62" s="212"/>
      <c r="D62" s="220" t="s">
        <v>41</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Qu2TJaAgi7ao+ttD8xCwSh6BByji09S8WXXS2ow3ZNcMJfcy3rmESYqMvw9Zyd/ERQjDSzD4AZP2enexY6X5HA==" saltValue="vz6wJxNN5F/9D+Q0m8l6Y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21</v>
      </c>
      <c r="C40" s="213"/>
      <c r="D40" s="213"/>
      <c r="E40" s="221"/>
      <c r="F40" s="221"/>
      <c r="G40" s="221"/>
      <c r="H40" s="224" t="s">
        <v>17</v>
      </c>
      <c r="I40" s="226" t="s">
        <v>524</v>
      </c>
      <c r="J40" s="235" t="s">
        <v>525</v>
      </c>
      <c r="K40" s="235" t="s">
        <v>526</v>
      </c>
      <c r="L40" s="235" t="s">
        <v>230</v>
      </c>
      <c r="M40" s="264" t="s">
        <v>527</v>
      </c>
    </row>
    <row r="41" spans="2:13" ht="27.75" customHeight="1" x14ac:dyDescent="0.15">
      <c r="B41" s="1040" t="s">
        <v>37</v>
      </c>
      <c r="C41" s="1041"/>
      <c r="D41" s="216"/>
      <c r="E41" s="1065" t="s">
        <v>57</v>
      </c>
      <c r="F41" s="1065"/>
      <c r="G41" s="1065"/>
      <c r="H41" s="1066"/>
      <c r="I41" s="257">
        <v>16010</v>
      </c>
      <c r="J41" s="261">
        <v>15386</v>
      </c>
      <c r="K41" s="261">
        <v>14023</v>
      </c>
      <c r="L41" s="261">
        <v>12705</v>
      </c>
      <c r="M41" s="265">
        <v>11772</v>
      </c>
    </row>
    <row r="42" spans="2:13" ht="27.75" customHeight="1" x14ac:dyDescent="0.15">
      <c r="B42" s="1042"/>
      <c r="C42" s="1043"/>
      <c r="D42" s="217"/>
      <c r="E42" s="1056" t="s">
        <v>69</v>
      </c>
      <c r="F42" s="1056"/>
      <c r="G42" s="1056"/>
      <c r="H42" s="1057"/>
      <c r="I42" s="258">
        <v>92</v>
      </c>
      <c r="J42" s="262">
        <v>91</v>
      </c>
      <c r="K42" s="262">
        <v>110</v>
      </c>
      <c r="L42" s="262">
        <v>110</v>
      </c>
      <c r="M42" s="266" t="s">
        <v>199</v>
      </c>
    </row>
    <row r="43" spans="2:13" ht="27.75" customHeight="1" x14ac:dyDescent="0.15">
      <c r="B43" s="1042"/>
      <c r="C43" s="1043"/>
      <c r="D43" s="217"/>
      <c r="E43" s="1056" t="s">
        <v>71</v>
      </c>
      <c r="F43" s="1056"/>
      <c r="G43" s="1056"/>
      <c r="H43" s="1057"/>
      <c r="I43" s="258">
        <v>620</v>
      </c>
      <c r="J43" s="262">
        <v>609</v>
      </c>
      <c r="K43" s="262">
        <v>534</v>
      </c>
      <c r="L43" s="262">
        <v>435</v>
      </c>
      <c r="M43" s="266">
        <v>378</v>
      </c>
    </row>
    <row r="44" spans="2:13" ht="27.75" customHeight="1" x14ac:dyDescent="0.15">
      <c r="B44" s="1042"/>
      <c r="C44" s="1043"/>
      <c r="D44" s="217"/>
      <c r="E44" s="1056" t="s">
        <v>73</v>
      </c>
      <c r="F44" s="1056"/>
      <c r="G44" s="1056"/>
      <c r="H44" s="1057"/>
      <c r="I44" s="258">
        <v>329</v>
      </c>
      <c r="J44" s="262">
        <v>303</v>
      </c>
      <c r="K44" s="262">
        <v>554</v>
      </c>
      <c r="L44" s="262">
        <v>599</v>
      </c>
      <c r="M44" s="266">
        <v>585</v>
      </c>
    </row>
    <row r="45" spans="2:13" ht="27.75" customHeight="1" x14ac:dyDescent="0.15">
      <c r="B45" s="1042"/>
      <c r="C45" s="1043"/>
      <c r="D45" s="217"/>
      <c r="E45" s="1056" t="s">
        <v>75</v>
      </c>
      <c r="F45" s="1056"/>
      <c r="G45" s="1056"/>
      <c r="H45" s="1057"/>
      <c r="I45" s="258">
        <v>2373</v>
      </c>
      <c r="J45" s="262">
        <v>2185</v>
      </c>
      <c r="K45" s="262">
        <v>2110</v>
      </c>
      <c r="L45" s="262">
        <v>2001</v>
      </c>
      <c r="M45" s="266">
        <v>2089</v>
      </c>
    </row>
    <row r="46" spans="2:13" ht="27.75" customHeight="1" x14ac:dyDescent="0.15">
      <c r="B46" s="1042"/>
      <c r="C46" s="1043"/>
      <c r="D46" s="218"/>
      <c r="E46" s="1056" t="s">
        <v>74</v>
      </c>
      <c r="F46" s="1056"/>
      <c r="G46" s="1056"/>
      <c r="H46" s="1057"/>
      <c r="I46" s="258" t="s">
        <v>199</v>
      </c>
      <c r="J46" s="262" t="s">
        <v>199</v>
      </c>
      <c r="K46" s="262" t="s">
        <v>199</v>
      </c>
      <c r="L46" s="262">
        <v>4</v>
      </c>
      <c r="M46" s="266" t="s">
        <v>199</v>
      </c>
    </row>
    <row r="47" spans="2:13" ht="27.75" customHeight="1" x14ac:dyDescent="0.15">
      <c r="B47" s="1042"/>
      <c r="C47" s="1043"/>
      <c r="D47" s="254"/>
      <c r="E47" s="1062" t="s">
        <v>77</v>
      </c>
      <c r="F47" s="1063"/>
      <c r="G47" s="1063"/>
      <c r="H47" s="1064"/>
      <c r="I47" s="258" t="s">
        <v>199</v>
      </c>
      <c r="J47" s="262" t="s">
        <v>199</v>
      </c>
      <c r="K47" s="262" t="s">
        <v>199</v>
      </c>
      <c r="L47" s="262" t="s">
        <v>199</v>
      </c>
      <c r="M47" s="266" t="s">
        <v>199</v>
      </c>
    </row>
    <row r="48" spans="2:13" ht="27.75" customHeight="1" x14ac:dyDescent="0.15">
      <c r="B48" s="1042"/>
      <c r="C48" s="1043"/>
      <c r="D48" s="217"/>
      <c r="E48" s="1056" t="s">
        <v>83</v>
      </c>
      <c r="F48" s="1056"/>
      <c r="G48" s="1056"/>
      <c r="H48" s="1057"/>
      <c r="I48" s="258" t="s">
        <v>199</v>
      </c>
      <c r="J48" s="262" t="s">
        <v>199</v>
      </c>
      <c r="K48" s="262" t="s">
        <v>199</v>
      </c>
      <c r="L48" s="262" t="s">
        <v>199</v>
      </c>
      <c r="M48" s="266" t="s">
        <v>199</v>
      </c>
    </row>
    <row r="49" spans="2:13" ht="27.75" customHeight="1" x14ac:dyDescent="0.15">
      <c r="B49" s="1044"/>
      <c r="C49" s="1045"/>
      <c r="D49" s="217"/>
      <c r="E49" s="1056" t="s">
        <v>87</v>
      </c>
      <c r="F49" s="1056"/>
      <c r="G49" s="1056"/>
      <c r="H49" s="1057"/>
      <c r="I49" s="258" t="s">
        <v>199</v>
      </c>
      <c r="J49" s="262" t="s">
        <v>199</v>
      </c>
      <c r="K49" s="262" t="s">
        <v>199</v>
      </c>
      <c r="L49" s="262" t="s">
        <v>199</v>
      </c>
      <c r="M49" s="266" t="s">
        <v>199</v>
      </c>
    </row>
    <row r="50" spans="2:13" ht="27.75" customHeight="1" x14ac:dyDescent="0.15">
      <c r="B50" s="1060" t="s">
        <v>89</v>
      </c>
      <c r="C50" s="1061"/>
      <c r="D50" s="255"/>
      <c r="E50" s="1056" t="s">
        <v>90</v>
      </c>
      <c r="F50" s="1056"/>
      <c r="G50" s="1056"/>
      <c r="H50" s="1057"/>
      <c r="I50" s="258">
        <v>4699</v>
      </c>
      <c r="J50" s="262">
        <v>5181</v>
      </c>
      <c r="K50" s="262">
        <v>5448</v>
      </c>
      <c r="L50" s="262">
        <v>5236</v>
      </c>
      <c r="M50" s="266">
        <v>4466</v>
      </c>
    </row>
    <row r="51" spans="2:13" ht="27.75" customHeight="1" x14ac:dyDescent="0.15">
      <c r="B51" s="1042"/>
      <c r="C51" s="1043"/>
      <c r="D51" s="217"/>
      <c r="E51" s="1056" t="s">
        <v>93</v>
      </c>
      <c r="F51" s="1056"/>
      <c r="G51" s="1056"/>
      <c r="H51" s="1057"/>
      <c r="I51" s="258" t="s">
        <v>199</v>
      </c>
      <c r="J51" s="262" t="s">
        <v>199</v>
      </c>
      <c r="K51" s="262" t="s">
        <v>199</v>
      </c>
      <c r="L51" s="262" t="s">
        <v>199</v>
      </c>
      <c r="M51" s="266" t="s">
        <v>199</v>
      </c>
    </row>
    <row r="52" spans="2:13" ht="27.75" customHeight="1" x14ac:dyDescent="0.15">
      <c r="B52" s="1044"/>
      <c r="C52" s="1045"/>
      <c r="D52" s="217"/>
      <c r="E52" s="1056" t="s">
        <v>44</v>
      </c>
      <c r="F52" s="1056"/>
      <c r="G52" s="1056"/>
      <c r="H52" s="1057"/>
      <c r="I52" s="258">
        <v>12647</v>
      </c>
      <c r="J52" s="262">
        <v>12012</v>
      </c>
      <c r="K52" s="262">
        <v>11039</v>
      </c>
      <c r="L52" s="262">
        <v>10112</v>
      </c>
      <c r="M52" s="266">
        <v>9339</v>
      </c>
    </row>
    <row r="53" spans="2:13" ht="27.75" customHeight="1" x14ac:dyDescent="0.15">
      <c r="B53" s="1050" t="s">
        <v>50</v>
      </c>
      <c r="C53" s="1051"/>
      <c r="D53" s="219"/>
      <c r="E53" s="1058" t="s">
        <v>97</v>
      </c>
      <c r="F53" s="1058"/>
      <c r="G53" s="1058"/>
      <c r="H53" s="1059"/>
      <c r="I53" s="259">
        <v>2077</v>
      </c>
      <c r="J53" s="263">
        <v>1381</v>
      </c>
      <c r="K53" s="263">
        <v>844</v>
      </c>
      <c r="L53" s="263">
        <v>504</v>
      </c>
      <c r="M53" s="267">
        <v>1019</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oRh9NGNIpIzf1/bwHyFkTE8nuNrrHVb6UVMfnefiWbqf5XVjSxSSDCmlewH5nVLMlTg4G3C3kvW09CFsQ28cGw==" saltValue="QPwSYrILO5EplcRXUy/lK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95</v>
      </c>
    </row>
    <row r="54" spans="2:8" ht="29.25" customHeight="1" x14ac:dyDescent="0.2">
      <c r="B54" s="268" t="s">
        <v>4</v>
      </c>
      <c r="C54" s="274"/>
      <c r="D54" s="274"/>
      <c r="E54" s="275" t="s">
        <v>17</v>
      </c>
      <c r="F54" s="276" t="s">
        <v>526</v>
      </c>
      <c r="G54" s="276" t="s">
        <v>230</v>
      </c>
      <c r="H54" s="284" t="s">
        <v>527</v>
      </c>
    </row>
    <row r="55" spans="2:8" ht="52.5" customHeight="1" x14ac:dyDescent="0.15">
      <c r="B55" s="269"/>
      <c r="C55" s="1075" t="s">
        <v>101</v>
      </c>
      <c r="D55" s="1075"/>
      <c r="E55" s="1076"/>
      <c r="F55" s="277">
        <v>2998</v>
      </c>
      <c r="G55" s="277">
        <v>2766</v>
      </c>
      <c r="H55" s="285">
        <v>2087</v>
      </c>
    </row>
    <row r="56" spans="2:8" ht="52.5" customHeight="1" x14ac:dyDescent="0.15">
      <c r="B56" s="270"/>
      <c r="C56" s="1077" t="s">
        <v>104</v>
      </c>
      <c r="D56" s="1077"/>
      <c r="E56" s="1078"/>
      <c r="F56" s="278">
        <v>304</v>
      </c>
      <c r="G56" s="278">
        <v>350</v>
      </c>
      <c r="H56" s="286">
        <v>386</v>
      </c>
    </row>
    <row r="57" spans="2:8" ht="53.25" customHeight="1" x14ac:dyDescent="0.15">
      <c r="B57" s="270"/>
      <c r="C57" s="1079" t="s">
        <v>67</v>
      </c>
      <c r="D57" s="1079"/>
      <c r="E57" s="1080"/>
      <c r="F57" s="279">
        <v>2017</v>
      </c>
      <c r="G57" s="279">
        <v>2016</v>
      </c>
      <c r="H57" s="287">
        <v>2023</v>
      </c>
    </row>
    <row r="58" spans="2:8" ht="45.75" customHeight="1" x14ac:dyDescent="0.15">
      <c r="B58" s="271"/>
      <c r="C58" s="1067" t="s">
        <v>398</v>
      </c>
      <c r="D58" s="1068"/>
      <c r="E58" s="1069"/>
      <c r="F58" s="280">
        <v>1102</v>
      </c>
      <c r="G58" s="280">
        <v>1107</v>
      </c>
      <c r="H58" s="288">
        <v>1112</v>
      </c>
    </row>
    <row r="59" spans="2:8" ht="45.75" customHeight="1" x14ac:dyDescent="0.15">
      <c r="B59" s="271"/>
      <c r="C59" s="1067" t="s">
        <v>225</v>
      </c>
      <c r="D59" s="1068"/>
      <c r="E59" s="1069"/>
      <c r="F59" s="280">
        <v>438</v>
      </c>
      <c r="G59" s="280">
        <v>431</v>
      </c>
      <c r="H59" s="288">
        <v>439</v>
      </c>
    </row>
    <row r="60" spans="2:8" ht="45.75" customHeight="1" x14ac:dyDescent="0.15">
      <c r="B60" s="271"/>
      <c r="C60" s="1067" t="s">
        <v>542</v>
      </c>
      <c r="D60" s="1068"/>
      <c r="E60" s="1069"/>
      <c r="F60" s="280">
        <v>433</v>
      </c>
      <c r="G60" s="280">
        <v>430</v>
      </c>
      <c r="H60" s="288">
        <v>422</v>
      </c>
    </row>
    <row r="61" spans="2:8" ht="45.75" customHeight="1" x14ac:dyDescent="0.15">
      <c r="B61" s="271"/>
      <c r="C61" s="1067" t="s">
        <v>393</v>
      </c>
      <c r="D61" s="1068"/>
      <c r="E61" s="1069"/>
      <c r="F61" s="280">
        <v>27</v>
      </c>
      <c r="G61" s="280">
        <v>27</v>
      </c>
      <c r="H61" s="288">
        <v>27</v>
      </c>
    </row>
    <row r="62" spans="2:8" ht="45.75" customHeight="1" x14ac:dyDescent="0.15">
      <c r="B62" s="272"/>
      <c r="C62" s="1070" t="s">
        <v>92</v>
      </c>
      <c r="D62" s="1071"/>
      <c r="E62" s="1072"/>
      <c r="F62" s="281">
        <v>16</v>
      </c>
      <c r="G62" s="281">
        <v>21</v>
      </c>
      <c r="H62" s="289">
        <v>23</v>
      </c>
    </row>
    <row r="63" spans="2:8" ht="52.5" customHeight="1" x14ac:dyDescent="0.15">
      <c r="B63" s="273"/>
      <c r="C63" s="1073" t="s">
        <v>106</v>
      </c>
      <c r="D63" s="1073"/>
      <c r="E63" s="1074"/>
      <c r="F63" s="282">
        <v>5319</v>
      </c>
      <c r="G63" s="282">
        <v>5133</v>
      </c>
      <c r="H63" s="290">
        <v>4496</v>
      </c>
    </row>
    <row r="64" spans="2:8" x14ac:dyDescent="0.15"/>
  </sheetData>
  <sheetProtection algorithmName="SHA-512" hashValue="0VmjDIjxIJ5NZFtVzpjJDL2fn83cx3Z+LVwm7C9eiqKEqOVv0HFmtmX3w8nDVhv0bqZ9Pwk4Ylnaq7DaYNI53Q==" saltValue="LONiMWo5onjMrMmPsoY+8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79</v>
      </c>
      <c r="E2" s="123"/>
      <c r="F2" s="306" t="s">
        <v>523</v>
      </c>
      <c r="G2" s="147"/>
      <c r="H2" s="157"/>
    </row>
    <row r="3" spans="1:8" x14ac:dyDescent="0.15">
      <c r="A3" s="113" t="s">
        <v>479</v>
      </c>
      <c r="B3" s="105"/>
      <c r="C3" s="299"/>
      <c r="D3" s="302">
        <v>43849</v>
      </c>
      <c r="E3" s="304"/>
      <c r="F3" s="307">
        <v>92632</v>
      </c>
      <c r="G3" s="309"/>
      <c r="H3" s="312"/>
    </row>
    <row r="4" spans="1:8" x14ac:dyDescent="0.15">
      <c r="A4" s="98"/>
      <c r="B4" s="104"/>
      <c r="C4" s="300"/>
      <c r="D4" s="303">
        <v>18076</v>
      </c>
      <c r="E4" s="305"/>
      <c r="F4" s="308">
        <v>47978</v>
      </c>
      <c r="G4" s="310"/>
      <c r="H4" s="313"/>
    </row>
    <row r="5" spans="1:8" x14ac:dyDescent="0.15">
      <c r="A5" s="113" t="s">
        <v>320</v>
      </c>
      <c r="B5" s="105"/>
      <c r="C5" s="299"/>
      <c r="D5" s="302">
        <v>53442</v>
      </c>
      <c r="E5" s="304"/>
      <c r="F5" s="307">
        <v>96469</v>
      </c>
      <c r="G5" s="309"/>
      <c r="H5" s="312"/>
    </row>
    <row r="6" spans="1:8" x14ac:dyDescent="0.15">
      <c r="A6" s="98"/>
      <c r="B6" s="104"/>
      <c r="C6" s="300"/>
      <c r="D6" s="303">
        <v>25282</v>
      </c>
      <c r="E6" s="305"/>
      <c r="F6" s="308">
        <v>49775</v>
      </c>
      <c r="G6" s="310"/>
      <c r="H6" s="313"/>
    </row>
    <row r="7" spans="1:8" x14ac:dyDescent="0.15">
      <c r="A7" s="113" t="s">
        <v>137</v>
      </c>
      <c r="B7" s="105"/>
      <c r="C7" s="299"/>
      <c r="D7" s="302">
        <v>23159</v>
      </c>
      <c r="E7" s="304"/>
      <c r="F7" s="307">
        <v>85743</v>
      </c>
      <c r="G7" s="309"/>
      <c r="H7" s="312"/>
    </row>
    <row r="8" spans="1:8" x14ac:dyDescent="0.15">
      <c r="A8" s="98"/>
      <c r="B8" s="104"/>
      <c r="C8" s="300"/>
      <c r="D8" s="303">
        <v>15010</v>
      </c>
      <c r="E8" s="305"/>
      <c r="F8" s="308">
        <v>45231</v>
      </c>
      <c r="G8" s="310"/>
      <c r="H8" s="313"/>
    </row>
    <row r="9" spans="1:8" x14ac:dyDescent="0.15">
      <c r="A9" s="113" t="s">
        <v>520</v>
      </c>
      <c r="B9" s="105"/>
      <c r="C9" s="299"/>
      <c r="D9" s="302">
        <v>22571</v>
      </c>
      <c r="E9" s="304"/>
      <c r="F9" s="307">
        <v>92509</v>
      </c>
      <c r="G9" s="309"/>
      <c r="H9" s="312"/>
    </row>
    <row r="10" spans="1:8" x14ac:dyDescent="0.15">
      <c r="A10" s="98"/>
      <c r="B10" s="104"/>
      <c r="C10" s="300"/>
      <c r="D10" s="303">
        <v>15648</v>
      </c>
      <c r="E10" s="305"/>
      <c r="F10" s="308">
        <v>52274</v>
      </c>
      <c r="G10" s="310"/>
      <c r="H10" s="313"/>
    </row>
    <row r="11" spans="1:8" x14ac:dyDescent="0.15">
      <c r="A11" s="113" t="s">
        <v>521</v>
      </c>
      <c r="B11" s="105"/>
      <c r="C11" s="299"/>
      <c r="D11" s="302">
        <v>37470</v>
      </c>
      <c r="E11" s="304"/>
      <c r="F11" s="307">
        <v>98544</v>
      </c>
      <c r="G11" s="309"/>
      <c r="H11" s="312"/>
    </row>
    <row r="12" spans="1:8" x14ac:dyDescent="0.15">
      <c r="A12" s="98"/>
      <c r="B12" s="104"/>
      <c r="C12" s="301"/>
      <c r="D12" s="303">
        <v>27005</v>
      </c>
      <c r="E12" s="305"/>
      <c r="F12" s="308">
        <v>55816</v>
      </c>
      <c r="G12" s="310"/>
      <c r="H12" s="313"/>
    </row>
    <row r="13" spans="1:8" x14ac:dyDescent="0.15">
      <c r="A13" s="113"/>
      <c r="B13" s="105"/>
      <c r="C13" s="299"/>
      <c r="D13" s="302">
        <v>36098</v>
      </c>
      <c r="E13" s="304"/>
      <c r="F13" s="307">
        <v>93179</v>
      </c>
      <c r="G13" s="311"/>
      <c r="H13" s="312"/>
    </row>
    <row r="14" spans="1:8" x14ac:dyDescent="0.15">
      <c r="A14" s="98"/>
      <c r="B14" s="104"/>
      <c r="C14" s="300"/>
      <c r="D14" s="303">
        <v>20204</v>
      </c>
      <c r="E14" s="305"/>
      <c r="F14" s="308">
        <v>50215</v>
      </c>
      <c r="G14" s="310"/>
      <c r="H14" s="313"/>
    </row>
    <row r="17" spans="1:11" x14ac:dyDescent="0.15">
      <c r="A17" s="291" t="s">
        <v>23</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85</v>
      </c>
      <c r="B19" s="292">
        <f>ROUND(VALUE(SUBSTITUTE(実質収支比率等に係る経年分析!F$48,"▲","-")),2)</f>
        <v>9.84</v>
      </c>
      <c r="C19" s="292">
        <f>ROUND(VALUE(SUBSTITUTE(実質収支比率等に係る経年分析!G$48,"▲","-")),2)</f>
        <v>10.24</v>
      </c>
      <c r="D19" s="292">
        <f>ROUND(VALUE(SUBSTITUTE(実質収支比率等に係る経年分析!H$48,"▲","-")),2)</f>
        <v>10.52</v>
      </c>
      <c r="E19" s="292">
        <f>ROUND(VALUE(SUBSTITUTE(実質収支比率等に係る経年分析!I$48,"▲","-")),2)</f>
        <v>10.63</v>
      </c>
      <c r="F19" s="292">
        <f>ROUND(VALUE(SUBSTITUTE(実質収支比率等に係る経年分析!J$48,"▲","-")),2)</f>
        <v>8.59</v>
      </c>
    </row>
    <row r="20" spans="1:11" x14ac:dyDescent="0.15">
      <c r="A20" s="292" t="s">
        <v>38</v>
      </c>
      <c r="B20" s="292">
        <f>ROUND(VALUE(SUBSTITUTE(実質収支比率等に係る経年分析!F$47,"▲","-")),2)</f>
        <v>23.63</v>
      </c>
      <c r="C20" s="292">
        <f>ROUND(VALUE(SUBSTITUTE(実質収支比率等に係る経年分析!G$47,"▲","-")),2)</f>
        <v>26.75</v>
      </c>
      <c r="D20" s="292">
        <f>ROUND(VALUE(SUBSTITUTE(実質収支比率等に係る経年分析!H$47,"▲","-")),2)</f>
        <v>30.15</v>
      </c>
      <c r="E20" s="292">
        <f>ROUND(VALUE(SUBSTITUTE(実質収支比率等に係る経年分析!I$47,"▲","-")),2)</f>
        <v>27.98</v>
      </c>
      <c r="F20" s="292">
        <f>ROUND(VALUE(SUBSTITUTE(実質収支比率等に係る経年分析!J$47,"▲","-")),2)</f>
        <v>20.85</v>
      </c>
    </row>
    <row r="21" spans="1:11" x14ac:dyDescent="0.15">
      <c r="A21" s="292" t="s">
        <v>109</v>
      </c>
      <c r="B21" s="292">
        <f>IF(ISNUMBER(VALUE(SUBSTITUTE(実質収支比率等に係る経年分析!F$49,"▲","-"))),ROUND(VALUE(SUBSTITUTE(実質収支比率等に係る経年分析!F$49,"▲","-")),2),NA())</f>
        <v>-4.49</v>
      </c>
      <c r="C21" s="292">
        <f>IF(ISNUMBER(VALUE(SUBSTITUTE(実質収支比率等に係る経年分析!G$49,"▲","-"))),ROUND(VALUE(SUBSTITUTE(実質収支比率等に係る経年分析!G$49,"▲","-")),2),NA())</f>
        <v>-7.0000000000000007E-2</v>
      </c>
      <c r="D21" s="292">
        <f>IF(ISNUMBER(VALUE(SUBSTITUTE(実質収支比率等に係る経年分析!H$49,"▲","-"))),ROUND(VALUE(SUBSTITUTE(実質収支比率等に係る経年分析!H$49,"▲","-")),2),NA())</f>
        <v>-2.2999999999999998</v>
      </c>
      <c r="E21" s="292">
        <f>IF(ISNUMBER(VALUE(SUBSTITUTE(実質収支比率等に係る経年分析!I$49,"▲","-"))),ROUND(VALUE(SUBSTITUTE(実質収支比率等に係る経年分析!I$49,"▲","-")),2),NA())</f>
        <v>-7.59</v>
      </c>
      <c r="F21" s="292">
        <f>IF(ISNUMBER(VALUE(SUBSTITUTE(実質収支比率等に係る経年分析!J$49,"▲","-"))),ROUND(VALUE(SUBSTITUTE(実質収支比率等に係る経年分析!J$49,"▲","-")),2),NA())</f>
        <v>-13.95</v>
      </c>
    </row>
    <row r="24" spans="1:11" x14ac:dyDescent="0.15">
      <c r="A24" s="291" t="s">
        <v>98</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111</v>
      </c>
      <c r="C26" s="293" t="s">
        <v>65</v>
      </c>
      <c r="D26" s="293" t="s">
        <v>111</v>
      </c>
      <c r="E26" s="293" t="s">
        <v>65</v>
      </c>
      <c r="F26" s="293" t="s">
        <v>111</v>
      </c>
      <c r="G26" s="293" t="s">
        <v>65</v>
      </c>
      <c r="H26" s="293" t="s">
        <v>111</v>
      </c>
      <c r="I26" s="293" t="s">
        <v>65</v>
      </c>
      <c r="J26" s="293" t="s">
        <v>111</v>
      </c>
      <c r="K26" s="293" t="s">
        <v>65</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15">
      <c r="A31" s="293" t="e">
        <f>IF(連結実質赤字比率に係る赤字・黒字の構成分析!C$39="",NA(),連結実質赤字比率に係る赤字・黒字の構成分析!C$39)</f>
        <v>#N/A</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#VALUE!</v>
      </c>
      <c r="I31" s="293" t="e">
        <f>IF(ROUND(VALUE(SUBSTITUTE(連結実質赤字比率に係る赤字・黒字の構成分析!I$39,"▲","-")),2)&gt;=0,ABS(ROUND(VALUE(SUBSTITUTE(連結実質赤字比率に係る赤字・黒字の構成分析!I$39,"▲","-")),2)),NA())</f>
        <v>#VALUE!</v>
      </c>
      <c r="J31" s="293" t="e">
        <f>IF(ROUND(VALUE(SUBSTITUTE(連結実質赤字比率に係る赤字・黒字の構成分析!J$39,"▲","-")),2)&lt;0,ABS(ROUND(VALUE(SUBSTITUTE(連結実質赤字比率に係る赤字・黒字の構成分析!J$39,"▲","-")),2)),NA())</f>
        <v>#VALUE!</v>
      </c>
      <c r="K31" s="293" t="e">
        <f>IF(ROUND(VALUE(SUBSTITUTE(連結実質赤字比率に係る赤字・黒字の構成分析!J$39,"▲","-")),2)&gt;=0,ABS(ROUND(VALUE(SUBSTITUTE(連結実質赤字比率に係る赤字・黒字の構成分析!J$39,"▲","-")),2)),NA())</f>
        <v>#VALUE!</v>
      </c>
    </row>
    <row r="32" spans="1:11" x14ac:dyDescent="0.15">
      <c r="A32" s="293" t="str">
        <f>IF(連結実質赤字比率に係る赤字・黒字の構成分析!C$38="",NA(),連結実質赤字比率に係る赤字・黒字の構成分析!C$38)</f>
        <v>後期高齢者医療特別会計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0.01</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0.01</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0.03</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0.06</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0.09</v>
      </c>
    </row>
    <row r="33" spans="1:16" x14ac:dyDescent="0.15">
      <c r="A33" s="293" t="str">
        <f>IF(連結実質赤字比率に係る赤字・黒字の構成分析!C$37="",NA(),連結実質赤字比率に係る赤字・黒字の構成分析!C$37)</f>
        <v>国民健康保険特別会計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1.56</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2.25</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2.16</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1.2</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1.17</v>
      </c>
    </row>
    <row r="34" spans="1:16" x14ac:dyDescent="0.15">
      <c r="A34" s="293" t="str">
        <f>IF(連結実質赤字比率に係る赤字・黒字の構成分析!C$36="",NA(),連結実質赤字比率に係る赤字・黒字の構成分析!C$36)</f>
        <v>病院事業会計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5.27</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5.6</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5.73</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3.6</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1.72</v>
      </c>
    </row>
    <row r="35" spans="1:16" x14ac:dyDescent="0.15">
      <c r="A35" s="293" t="str">
        <f>IF(連結実質赤字比率に係る赤字・黒字の構成分析!C$35="",NA(),連結実質赤字比率に係る赤字・黒字の構成分析!C$35)</f>
        <v>介護保険特別会計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1.43</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1.51</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2.84</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1.95</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1.78</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9.84</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10.24</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10.51</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10.62</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8.58</v>
      </c>
    </row>
    <row r="39" spans="1:16" x14ac:dyDescent="0.15">
      <c r="A39" s="291" t="s">
        <v>15</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112</v>
      </c>
      <c r="C41" s="294"/>
      <c r="D41" s="294" t="s">
        <v>114</v>
      </c>
      <c r="E41" s="294" t="s">
        <v>112</v>
      </c>
      <c r="F41" s="294"/>
      <c r="G41" s="294" t="s">
        <v>114</v>
      </c>
      <c r="H41" s="294" t="s">
        <v>112</v>
      </c>
      <c r="I41" s="294"/>
      <c r="J41" s="294" t="s">
        <v>114</v>
      </c>
      <c r="K41" s="294" t="s">
        <v>112</v>
      </c>
      <c r="L41" s="294"/>
      <c r="M41" s="294" t="s">
        <v>114</v>
      </c>
      <c r="N41" s="294" t="s">
        <v>112</v>
      </c>
      <c r="O41" s="294"/>
      <c r="P41" s="294" t="s">
        <v>114</v>
      </c>
    </row>
    <row r="42" spans="1:16" x14ac:dyDescent="0.15">
      <c r="A42" s="294" t="s">
        <v>115</v>
      </c>
      <c r="B42" s="294"/>
      <c r="C42" s="294"/>
      <c r="D42" s="294">
        <f>'実質公債費比率（分子）の構造'!K$52</f>
        <v>1287</v>
      </c>
      <c r="E42" s="294"/>
      <c r="F42" s="294"/>
      <c r="G42" s="294">
        <f>'実質公債費比率（分子）の構造'!L$52</f>
        <v>1248</v>
      </c>
      <c r="H42" s="294"/>
      <c r="I42" s="294"/>
      <c r="J42" s="294">
        <f>'実質公債費比率（分子）の構造'!M$52</f>
        <v>1242</v>
      </c>
      <c r="K42" s="294"/>
      <c r="L42" s="294"/>
      <c r="M42" s="294">
        <f>'実質公債費比率（分子）の構造'!N$52</f>
        <v>1163</v>
      </c>
      <c r="N42" s="294"/>
      <c r="O42" s="294"/>
      <c r="P42" s="294">
        <f>'実質公債費比率（分子）の構造'!O$52</f>
        <v>1121</v>
      </c>
    </row>
    <row r="43" spans="1:16" x14ac:dyDescent="0.15">
      <c r="A43" s="294" t="s">
        <v>42</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40</v>
      </c>
      <c r="B44" s="294">
        <f>'実質公債費比率（分子）の構造'!K$50</f>
        <v>16</v>
      </c>
      <c r="C44" s="294"/>
      <c r="D44" s="294"/>
      <c r="E44" s="294">
        <f>'実質公債費比率（分子）の構造'!L$50</f>
        <v>11</v>
      </c>
      <c r="F44" s="294"/>
      <c r="G44" s="294"/>
      <c r="H44" s="294">
        <f>'実質公債費比率（分子）の構造'!M$50</f>
        <v>8</v>
      </c>
      <c r="I44" s="294"/>
      <c r="J44" s="294"/>
      <c r="K44" s="294">
        <f>'実質公債費比率（分子）の構造'!N$50</f>
        <v>9</v>
      </c>
      <c r="L44" s="294"/>
      <c r="M44" s="294"/>
      <c r="N44" s="294">
        <f>'実質公債費比率（分子）の構造'!O$50</f>
        <v>10</v>
      </c>
      <c r="O44" s="294"/>
      <c r="P44" s="294"/>
    </row>
    <row r="45" spans="1:16" x14ac:dyDescent="0.15">
      <c r="A45" s="294" t="s">
        <v>0</v>
      </c>
      <c r="B45" s="294">
        <f>'実質公債費比率（分子）の構造'!K$49</f>
        <v>37</v>
      </c>
      <c r="C45" s="294"/>
      <c r="D45" s="294"/>
      <c r="E45" s="294">
        <f>'実質公債費比率（分子）の構造'!L$49</f>
        <v>47</v>
      </c>
      <c r="F45" s="294"/>
      <c r="G45" s="294"/>
      <c r="H45" s="294">
        <f>'実質公債費比率（分子）の構造'!M$49</f>
        <v>50</v>
      </c>
      <c r="I45" s="294"/>
      <c r="J45" s="294"/>
      <c r="K45" s="294">
        <f>'実質公債費比率（分子）の構造'!N$49</f>
        <v>58</v>
      </c>
      <c r="L45" s="294"/>
      <c r="M45" s="294"/>
      <c r="N45" s="294">
        <f>'実質公債費比率（分子）の構造'!O$49</f>
        <v>62</v>
      </c>
      <c r="O45" s="294"/>
      <c r="P45" s="294"/>
    </row>
    <row r="46" spans="1:16" x14ac:dyDescent="0.15">
      <c r="A46" s="294" t="s">
        <v>35</v>
      </c>
      <c r="B46" s="294">
        <f>'実質公債費比率（分子）の構造'!K$48</f>
        <v>58</v>
      </c>
      <c r="C46" s="294"/>
      <c r="D46" s="294"/>
      <c r="E46" s="294">
        <f>'実質公債費比率（分子）の構造'!L$48</f>
        <v>71</v>
      </c>
      <c r="F46" s="294"/>
      <c r="G46" s="294"/>
      <c r="H46" s="294">
        <f>'実質公債費比率（分子）の構造'!M$48</f>
        <v>77</v>
      </c>
      <c r="I46" s="294"/>
      <c r="J46" s="294"/>
      <c r="K46" s="294">
        <f>'実質公債費比率（分子）の構造'!N$48</f>
        <v>86</v>
      </c>
      <c r="L46" s="294"/>
      <c r="M46" s="294"/>
      <c r="N46" s="294">
        <f>'実質公債費比率（分子）の構造'!O$48</f>
        <v>89</v>
      </c>
      <c r="O46" s="294"/>
      <c r="P46" s="294"/>
    </row>
    <row r="47" spans="1:16" x14ac:dyDescent="0.15">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30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1697</v>
      </c>
      <c r="C49" s="294"/>
      <c r="D49" s="294"/>
      <c r="E49" s="294">
        <f>'実質公債費比率（分子）の構造'!L$45</f>
        <v>1750</v>
      </c>
      <c r="F49" s="294"/>
      <c r="G49" s="294"/>
      <c r="H49" s="294">
        <f>'実質公債費比率（分子）の構造'!M$45</f>
        <v>1749</v>
      </c>
      <c r="I49" s="294"/>
      <c r="J49" s="294"/>
      <c r="K49" s="294">
        <f>'実質公債費比率（分子）の構造'!N$45</f>
        <v>1682</v>
      </c>
      <c r="L49" s="294"/>
      <c r="M49" s="294"/>
      <c r="N49" s="294">
        <f>'実質公債費比率（分子）の構造'!O$45</f>
        <v>1657</v>
      </c>
      <c r="O49" s="294"/>
      <c r="P49" s="294"/>
    </row>
    <row r="50" spans="1:16" x14ac:dyDescent="0.15">
      <c r="A50" s="294" t="s">
        <v>53</v>
      </c>
      <c r="B50" s="294" t="e">
        <f>NA()</f>
        <v>#N/A</v>
      </c>
      <c r="C50" s="294">
        <f>IF(ISNUMBER('実質公債費比率（分子）の構造'!K$53),'実質公債費比率（分子）の構造'!K$53,NA())</f>
        <v>521</v>
      </c>
      <c r="D50" s="294" t="e">
        <f>NA()</f>
        <v>#N/A</v>
      </c>
      <c r="E50" s="294" t="e">
        <f>NA()</f>
        <v>#N/A</v>
      </c>
      <c r="F50" s="294">
        <f>IF(ISNUMBER('実質公債費比率（分子）の構造'!L$53),'実質公債費比率（分子）の構造'!L$53,NA())</f>
        <v>631</v>
      </c>
      <c r="G50" s="294" t="e">
        <f>NA()</f>
        <v>#N/A</v>
      </c>
      <c r="H50" s="294" t="e">
        <f>NA()</f>
        <v>#N/A</v>
      </c>
      <c r="I50" s="294">
        <f>IF(ISNUMBER('実質公債費比率（分子）の構造'!M$53),'実質公債費比率（分子）の構造'!M$53,NA())</f>
        <v>642</v>
      </c>
      <c r="J50" s="294" t="e">
        <f>NA()</f>
        <v>#N/A</v>
      </c>
      <c r="K50" s="294" t="e">
        <f>NA()</f>
        <v>#N/A</v>
      </c>
      <c r="L50" s="294">
        <f>IF(ISNUMBER('実質公債費比率（分子）の構造'!N$53),'実質公債費比率（分子）の構造'!N$53,NA())</f>
        <v>672</v>
      </c>
      <c r="M50" s="294" t="e">
        <f>NA()</f>
        <v>#N/A</v>
      </c>
      <c r="N50" s="294" t="e">
        <f>NA()</f>
        <v>#N/A</v>
      </c>
      <c r="O50" s="294">
        <f>IF(ISNUMBER('実質公債費比率（分子）の構造'!O$53),'実質公債費比率（分子）の構造'!O$53,NA())</f>
        <v>697</v>
      </c>
      <c r="P50" s="294" t="e">
        <f>NA()</f>
        <v>#N/A</v>
      </c>
    </row>
    <row r="53" spans="1:16" x14ac:dyDescent="0.15">
      <c r="A53" s="291" t="s">
        <v>118</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121</v>
      </c>
      <c r="C55" s="293"/>
      <c r="D55" s="293" t="s">
        <v>124</v>
      </c>
      <c r="E55" s="293" t="s">
        <v>121</v>
      </c>
      <c r="F55" s="293"/>
      <c r="G55" s="293" t="s">
        <v>124</v>
      </c>
      <c r="H55" s="293" t="s">
        <v>121</v>
      </c>
      <c r="I55" s="293"/>
      <c r="J55" s="293" t="s">
        <v>124</v>
      </c>
      <c r="K55" s="293" t="s">
        <v>121</v>
      </c>
      <c r="L55" s="293"/>
      <c r="M55" s="293" t="s">
        <v>124</v>
      </c>
      <c r="N55" s="293" t="s">
        <v>121</v>
      </c>
      <c r="O55" s="293"/>
      <c r="P55" s="293" t="s">
        <v>124</v>
      </c>
    </row>
    <row r="56" spans="1:16" x14ac:dyDescent="0.15">
      <c r="A56" s="293" t="s">
        <v>44</v>
      </c>
      <c r="B56" s="293"/>
      <c r="C56" s="293"/>
      <c r="D56" s="293">
        <f>'将来負担比率（分子）の構造'!I$52</f>
        <v>12647</v>
      </c>
      <c r="E56" s="293"/>
      <c r="F56" s="293"/>
      <c r="G56" s="293">
        <f>'将来負担比率（分子）の構造'!J$52</f>
        <v>12012</v>
      </c>
      <c r="H56" s="293"/>
      <c r="I56" s="293"/>
      <c r="J56" s="293">
        <f>'将来負担比率（分子）の構造'!K$52</f>
        <v>11039</v>
      </c>
      <c r="K56" s="293"/>
      <c r="L56" s="293"/>
      <c r="M56" s="293">
        <f>'将来負担比率（分子）の構造'!L$52</f>
        <v>10112</v>
      </c>
      <c r="N56" s="293"/>
      <c r="O56" s="293"/>
      <c r="P56" s="293">
        <f>'将来負担比率（分子）の構造'!M$52</f>
        <v>9339</v>
      </c>
    </row>
    <row r="57" spans="1:16" x14ac:dyDescent="0.15">
      <c r="A57" s="293" t="s">
        <v>93</v>
      </c>
      <c r="B57" s="293"/>
      <c r="C57" s="293"/>
      <c r="D57" s="293" t="str">
        <f>'将来負担比率（分子）の構造'!I$51</f>
        <v>-</v>
      </c>
      <c r="E57" s="293"/>
      <c r="F57" s="293"/>
      <c r="G57" s="293" t="str">
        <f>'将来負担比率（分子）の構造'!J$51</f>
        <v>-</v>
      </c>
      <c r="H57" s="293"/>
      <c r="I57" s="293"/>
      <c r="J57" s="293" t="str">
        <f>'将来負担比率（分子）の構造'!K$51</f>
        <v>-</v>
      </c>
      <c r="K57" s="293"/>
      <c r="L57" s="293"/>
      <c r="M57" s="293" t="str">
        <f>'将来負担比率（分子）の構造'!L$51</f>
        <v>-</v>
      </c>
      <c r="N57" s="293"/>
      <c r="O57" s="293"/>
      <c r="P57" s="293" t="str">
        <f>'将来負担比率（分子）の構造'!M$51</f>
        <v>-</v>
      </c>
    </row>
    <row r="58" spans="1:16" x14ac:dyDescent="0.15">
      <c r="A58" s="293" t="s">
        <v>90</v>
      </c>
      <c r="B58" s="293"/>
      <c r="C58" s="293"/>
      <c r="D58" s="293">
        <f>'将来負担比率（分子）の構造'!I$50</f>
        <v>4699</v>
      </c>
      <c r="E58" s="293"/>
      <c r="F58" s="293"/>
      <c r="G58" s="293">
        <f>'将来負担比率（分子）の構造'!J$50</f>
        <v>5181</v>
      </c>
      <c r="H58" s="293"/>
      <c r="I58" s="293"/>
      <c r="J58" s="293">
        <f>'将来負担比率（分子）の構造'!K$50</f>
        <v>5448</v>
      </c>
      <c r="K58" s="293"/>
      <c r="L58" s="293"/>
      <c r="M58" s="293">
        <f>'将来負担比率（分子）の構造'!L$50</f>
        <v>5236</v>
      </c>
      <c r="N58" s="293"/>
      <c r="O58" s="293"/>
      <c r="P58" s="293">
        <f>'将来負担比率（分子）の構造'!M$50</f>
        <v>4466</v>
      </c>
    </row>
    <row r="59" spans="1:16" x14ac:dyDescent="0.15">
      <c r="A59" s="293" t="s">
        <v>87</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83</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74</v>
      </c>
      <c r="B61" s="293" t="str">
        <f>'将来負担比率（分子）の構造'!I$46</f>
        <v>-</v>
      </c>
      <c r="C61" s="293"/>
      <c r="D61" s="293"/>
      <c r="E61" s="293" t="str">
        <f>'将来負担比率（分子）の構造'!J$46</f>
        <v>-</v>
      </c>
      <c r="F61" s="293"/>
      <c r="G61" s="293"/>
      <c r="H61" s="293" t="str">
        <f>'将来負担比率（分子）の構造'!K$46</f>
        <v>-</v>
      </c>
      <c r="I61" s="293"/>
      <c r="J61" s="293"/>
      <c r="K61" s="293">
        <f>'将来負担比率（分子）の構造'!L$46</f>
        <v>4</v>
      </c>
      <c r="L61" s="293"/>
      <c r="M61" s="293"/>
      <c r="N61" s="293" t="str">
        <f>'将来負担比率（分子）の構造'!M$46</f>
        <v>-</v>
      </c>
      <c r="O61" s="293"/>
      <c r="P61" s="293"/>
    </row>
    <row r="62" spans="1:16" x14ac:dyDescent="0.15">
      <c r="A62" s="293" t="s">
        <v>75</v>
      </c>
      <c r="B62" s="293">
        <f>'将来負担比率（分子）の構造'!I$45</f>
        <v>2373</v>
      </c>
      <c r="C62" s="293"/>
      <c r="D62" s="293"/>
      <c r="E62" s="293">
        <f>'将来負担比率（分子）の構造'!J$45</f>
        <v>2185</v>
      </c>
      <c r="F62" s="293"/>
      <c r="G62" s="293"/>
      <c r="H62" s="293">
        <f>'将来負担比率（分子）の構造'!K$45</f>
        <v>2110</v>
      </c>
      <c r="I62" s="293"/>
      <c r="J62" s="293"/>
      <c r="K62" s="293">
        <f>'将来負担比率（分子）の構造'!L$45</f>
        <v>2001</v>
      </c>
      <c r="L62" s="293"/>
      <c r="M62" s="293"/>
      <c r="N62" s="293">
        <f>'将来負担比率（分子）の構造'!M$45</f>
        <v>2089</v>
      </c>
      <c r="O62" s="293"/>
      <c r="P62" s="293"/>
    </row>
    <row r="63" spans="1:16" x14ac:dyDescent="0.15">
      <c r="A63" s="293" t="s">
        <v>73</v>
      </c>
      <c r="B63" s="293">
        <f>'将来負担比率（分子）の構造'!I$44</f>
        <v>329</v>
      </c>
      <c r="C63" s="293"/>
      <c r="D63" s="293"/>
      <c r="E63" s="293">
        <f>'将来負担比率（分子）の構造'!J$44</f>
        <v>303</v>
      </c>
      <c r="F63" s="293"/>
      <c r="G63" s="293"/>
      <c r="H63" s="293">
        <f>'将来負担比率（分子）の構造'!K$44</f>
        <v>554</v>
      </c>
      <c r="I63" s="293"/>
      <c r="J63" s="293"/>
      <c r="K63" s="293">
        <f>'将来負担比率（分子）の構造'!L$44</f>
        <v>599</v>
      </c>
      <c r="L63" s="293"/>
      <c r="M63" s="293"/>
      <c r="N63" s="293">
        <f>'将来負担比率（分子）の構造'!M$44</f>
        <v>585</v>
      </c>
      <c r="O63" s="293"/>
      <c r="P63" s="293"/>
    </row>
    <row r="64" spans="1:16" x14ac:dyDescent="0.15">
      <c r="A64" s="293" t="s">
        <v>71</v>
      </c>
      <c r="B64" s="293">
        <f>'将来負担比率（分子）の構造'!I$43</f>
        <v>620</v>
      </c>
      <c r="C64" s="293"/>
      <c r="D64" s="293"/>
      <c r="E64" s="293">
        <f>'将来負担比率（分子）の構造'!J$43</f>
        <v>609</v>
      </c>
      <c r="F64" s="293"/>
      <c r="G64" s="293"/>
      <c r="H64" s="293">
        <f>'将来負担比率（分子）の構造'!K$43</f>
        <v>534</v>
      </c>
      <c r="I64" s="293"/>
      <c r="J64" s="293"/>
      <c r="K64" s="293">
        <f>'将来負担比率（分子）の構造'!L$43</f>
        <v>435</v>
      </c>
      <c r="L64" s="293"/>
      <c r="M64" s="293"/>
      <c r="N64" s="293">
        <f>'将来負担比率（分子）の構造'!M$43</f>
        <v>378</v>
      </c>
      <c r="O64" s="293"/>
      <c r="P64" s="293"/>
    </row>
    <row r="65" spans="1:16" x14ac:dyDescent="0.15">
      <c r="A65" s="293" t="s">
        <v>69</v>
      </c>
      <c r="B65" s="293">
        <f>'将来負担比率（分子）の構造'!I$42</f>
        <v>92</v>
      </c>
      <c r="C65" s="293"/>
      <c r="D65" s="293"/>
      <c r="E65" s="293">
        <f>'将来負担比率（分子）の構造'!J$42</f>
        <v>91</v>
      </c>
      <c r="F65" s="293"/>
      <c r="G65" s="293"/>
      <c r="H65" s="293">
        <f>'将来負担比率（分子）の構造'!K$42</f>
        <v>110</v>
      </c>
      <c r="I65" s="293"/>
      <c r="J65" s="293"/>
      <c r="K65" s="293">
        <f>'将来負担比率（分子）の構造'!L$42</f>
        <v>110</v>
      </c>
      <c r="L65" s="293"/>
      <c r="M65" s="293"/>
      <c r="N65" s="293" t="str">
        <f>'将来負担比率（分子）の構造'!M$42</f>
        <v>-</v>
      </c>
      <c r="O65" s="293"/>
      <c r="P65" s="293"/>
    </row>
    <row r="66" spans="1:16" x14ac:dyDescent="0.15">
      <c r="A66" s="293" t="s">
        <v>57</v>
      </c>
      <c r="B66" s="293">
        <f>'将来負担比率（分子）の構造'!I$41</f>
        <v>16010</v>
      </c>
      <c r="C66" s="293"/>
      <c r="D66" s="293"/>
      <c r="E66" s="293">
        <f>'将来負担比率（分子）の構造'!J$41</f>
        <v>15386</v>
      </c>
      <c r="F66" s="293"/>
      <c r="G66" s="293"/>
      <c r="H66" s="293">
        <f>'将来負担比率（分子）の構造'!K$41</f>
        <v>14023</v>
      </c>
      <c r="I66" s="293"/>
      <c r="J66" s="293"/>
      <c r="K66" s="293">
        <f>'将来負担比率（分子）の構造'!L$41</f>
        <v>12705</v>
      </c>
      <c r="L66" s="293"/>
      <c r="M66" s="293"/>
      <c r="N66" s="293">
        <f>'将来負担比率（分子）の構造'!M$41</f>
        <v>11772</v>
      </c>
      <c r="O66" s="293"/>
      <c r="P66" s="293"/>
    </row>
    <row r="67" spans="1:16" x14ac:dyDescent="0.15">
      <c r="A67" s="293" t="s">
        <v>97</v>
      </c>
      <c r="B67" s="293" t="e">
        <f>NA()</f>
        <v>#N/A</v>
      </c>
      <c r="C67" s="293">
        <f>IF(ISNUMBER('将来負担比率（分子）の構造'!I$53),IF('将来負担比率（分子）の構造'!I$53&lt;0,0,'将来負担比率（分子）の構造'!I$53),NA())</f>
        <v>2077</v>
      </c>
      <c r="D67" s="293" t="e">
        <f>NA()</f>
        <v>#N/A</v>
      </c>
      <c r="E67" s="293" t="e">
        <f>NA()</f>
        <v>#N/A</v>
      </c>
      <c r="F67" s="293">
        <f>IF(ISNUMBER('将来負担比率（分子）の構造'!J$53),IF('将来負担比率（分子）の構造'!J$53&lt;0,0,'将来負担比率（分子）の構造'!J$53),NA())</f>
        <v>1381</v>
      </c>
      <c r="G67" s="293" t="e">
        <f>NA()</f>
        <v>#N/A</v>
      </c>
      <c r="H67" s="293" t="e">
        <f>NA()</f>
        <v>#N/A</v>
      </c>
      <c r="I67" s="293">
        <f>IF(ISNUMBER('将来負担比率（分子）の構造'!K$53),IF('将来負担比率（分子）の構造'!K$53&lt;0,0,'将来負担比率（分子）の構造'!K$53),NA())</f>
        <v>844</v>
      </c>
      <c r="J67" s="293" t="e">
        <f>NA()</f>
        <v>#N/A</v>
      </c>
      <c r="K67" s="293" t="e">
        <f>NA()</f>
        <v>#N/A</v>
      </c>
      <c r="L67" s="293">
        <f>IF(ISNUMBER('将来負担比率（分子）の構造'!L$53),IF('将来負担比率（分子）の構造'!L$53&lt;0,0,'将来負担比率（分子）の構造'!L$53),NA())</f>
        <v>504</v>
      </c>
      <c r="M67" s="293" t="e">
        <f>NA()</f>
        <v>#N/A</v>
      </c>
      <c r="N67" s="293" t="e">
        <f>NA()</f>
        <v>#N/A</v>
      </c>
      <c r="O67" s="293">
        <f>IF(ISNUMBER('将来負担比率（分子）の構造'!M$53),IF('将来負担比率（分子）の構造'!M$53&lt;0,0,'将来負担比率（分子）の構造'!M$53),NA())</f>
        <v>1019</v>
      </c>
      <c r="P67" s="293" t="e">
        <f>NA()</f>
        <v>#N/A</v>
      </c>
    </row>
    <row r="70" spans="1:16" x14ac:dyDescent="0.15">
      <c r="A70" s="296" t="s">
        <v>125</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126</v>
      </c>
      <c r="B72" s="297">
        <f>基金残高に係る経年分析!F55</f>
        <v>2998</v>
      </c>
      <c r="C72" s="297">
        <f>基金残高に係る経年分析!G55</f>
        <v>2766</v>
      </c>
      <c r="D72" s="297">
        <f>基金残高に係る経年分析!H55</f>
        <v>2087</v>
      </c>
    </row>
    <row r="73" spans="1:16" x14ac:dyDescent="0.15">
      <c r="A73" s="295" t="s">
        <v>127</v>
      </c>
      <c r="B73" s="297">
        <f>基金残高に係る経年分析!F56</f>
        <v>304</v>
      </c>
      <c r="C73" s="297">
        <f>基金残高に係る経年分析!G56</f>
        <v>350</v>
      </c>
      <c r="D73" s="297">
        <f>基金残高に係る経年分析!H56</f>
        <v>386</v>
      </c>
    </row>
    <row r="74" spans="1:16" x14ac:dyDescent="0.15">
      <c r="A74" s="295" t="s">
        <v>129</v>
      </c>
      <c r="B74" s="297">
        <f>基金残高に係る経年分析!F57</f>
        <v>2017</v>
      </c>
      <c r="C74" s="297">
        <f>基金残高に係る経年分析!G57</f>
        <v>2016</v>
      </c>
      <c r="D74" s="297">
        <f>基金残高に係る経年分析!H57</f>
        <v>2023</v>
      </c>
    </row>
  </sheetData>
  <sheetProtection algorithmName="SHA-512" hashValue="gWvRZ+gVvGtH2NkMSJxTwaUHl6EZ6N8nN+Sr55XeZPKZr9kzd+HPTXkIPmbP0ze7pxbTMIkX7/lNCQ8aZG/41A==" saltValue="9668Y06WuOHrJU++liiCY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300</v>
      </c>
      <c r="DI1" s="646"/>
      <c r="DJ1" s="646"/>
      <c r="DK1" s="646"/>
      <c r="DL1" s="646"/>
      <c r="DM1" s="646"/>
      <c r="DN1" s="647"/>
      <c r="DO1" s="1"/>
      <c r="DP1" s="645" t="s">
        <v>141</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15">
      <c r="B2" s="40" t="s">
        <v>303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3" t="s">
        <v>113</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305</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306</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4</v>
      </c>
      <c r="C4" s="484"/>
      <c r="D4" s="484"/>
      <c r="E4" s="484"/>
      <c r="F4" s="484"/>
      <c r="G4" s="484"/>
      <c r="H4" s="484"/>
      <c r="I4" s="484"/>
      <c r="J4" s="484"/>
      <c r="K4" s="484"/>
      <c r="L4" s="484"/>
      <c r="M4" s="484"/>
      <c r="N4" s="484"/>
      <c r="O4" s="484"/>
      <c r="P4" s="484"/>
      <c r="Q4" s="526"/>
      <c r="R4" s="483" t="s">
        <v>310</v>
      </c>
      <c r="S4" s="484"/>
      <c r="T4" s="484"/>
      <c r="U4" s="484"/>
      <c r="V4" s="484"/>
      <c r="W4" s="484"/>
      <c r="X4" s="484"/>
      <c r="Y4" s="526"/>
      <c r="Z4" s="483" t="s">
        <v>312</v>
      </c>
      <c r="AA4" s="484"/>
      <c r="AB4" s="484"/>
      <c r="AC4" s="526"/>
      <c r="AD4" s="483" t="s">
        <v>232</v>
      </c>
      <c r="AE4" s="484"/>
      <c r="AF4" s="484"/>
      <c r="AG4" s="484"/>
      <c r="AH4" s="484"/>
      <c r="AI4" s="484"/>
      <c r="AJ4" s="484"/>
      <c r="AK4" s="526"/>
      <c r="AL4" s="483" t="s">
        <v>312</v>
      </c>
      <c r="AM4" s="484"/>
      <c r="AN4" s="484"/>
      <c r="AO4" s="526"/>
      <c r="AP4" s="648" t="s">
        <v>314</v>
      </c>
      <c r="AQ4" s="648"/>
      <c r="AR4" s="648"/>
      <c r="AS4" s="648"/>
      <c r="AT4" s="648"/>
      <c r="AU4" s="648"/>
      <c r="AV4" s="648"/>
      <c r="AW4" s="648"/>
      <c r="AX4" s="648"/>
      <c r="AY4" s="648"/>
      <c r="AZ4" s="648"/>
      <c r="BA4" s="648"/>
      <c r="BB4" s="648"/>
      <c r="BC4" s="648"/>
      <c r="BD4" s="648"/>
      <c r="BE4" s="648"/>
      <c r="BF4" s="648"/>
      <c r="BG4" s="648" t="s">
        <v>290</v>
      </c>
      <c r="BH4" s="648"/>
      <c r="BI4" s="648"/>
      <c r="BJ4" s="648"/>
      <c r="BK4" s="648"/>
      <c r="BL4" s="648"/>
      <c r="BM4" s="648"/>
      <c r="BN4" s="648"/>
      <c r="BO4" s="648" t="s">
        <v>312</v>
      </c>
      <c r="BP4" s="648"/>
      <c r="BQ4" s="648"/>
      <c r="BR4" s="648"/>
      <c r="BS4" s="648" t="s">
        <v>316</v>
      </c>
      <c r="BT4" s="648"/>
      <c r="BU4" s="648"/>
      <c r="BV4" s="648"/>
      <c r="BW4" s="648"/>
      <c r="BX4" s="648"/>
      <c r="BY4" s="648"/>
      <c r="BZ4" s="648"/>
      <c r="CA4" s="648"/>
      <c r="CB4" s="648"/>
      <c r="CD4" s="483" t="s">
        <v>317</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309</v>
      </c>
      <c r="C5" s="613"/>
      <c r="D5" s="613"/>
      <c r="E5" s="613"/>
      <c r="F5" s="613"/>
      <c r="G5" s="613"/>
      <c r="H5" s="613"/>
      <c r="I5" s="613"/>
      <c r="J5" s="613"/>
      <c r="K5" s="613"/>
      <c r="L5" s="613"/>
      <c r="M5" s="613"/>
      <c r="N5" s="613"/>
      <c r="O5" s="613"/>
      <c r="P5" s="613"/>
      <c r="Q5" s="614"/>
      <c r="R5" s="609">
        <v>3790264</v>
      </c>
      <c r="S5" s="610"/>
      <c r="T5" s="610"/>
      <c r="U5" s="610"/>
      <c r="V5" s="610"/>
      <c r="W5" s="610"/>
      <c r="X5" s="610"/>
      <c r="Y5" s="632"/>
      <c r="Z5" s="643">
        <v>21.5</v>
      </c>
      <c r="AA5" s="643"/>
      <c r="AB5" s="643"/>
      <c r="AC5" s="643"/>
      <c r="AD5" s="644">
        <v>3790264</v>
      </c>
      <c r="AE5" s="644"/>
      <c r="AF5" s="644"/>
      <c r="AG5" s="644"/>
      <c r="AH5" s="644"/>
      <c r="AI5" s="644"/>
      <c r="AJ5" s="644"/>
      <c r="AK5" s="644"/>
      <c r="AL5" s="633">
        <v>37.299999999999997</v>
      </c>
      <c r="AM5" s="616"/>
      <c r="AN5" s="616"/>
      <c r="AO5" s="636"/>
      <c r="AP5" s="612" t="s">
        <v>318</v>
      </c>
      <c r="AQ5" s="613"/>
      <c r="AR5" s="613"/>
      <c r="AS5" s="613"/>
      <c r="AT5" s="613"/>
      <c r="AU5" s="613"/>
      <c r="AV5" s="613"/>
      <c r="AW5" s="613"/>
      <c r="AX5" s="613"/>
      <c r="AY5" s="613"/>
      <c r="AZ5" s="613"/>
      <c r="BA5" s="613"/>
      <c r="BB5" s="613"/>
      <c r="BC5" s="613"/>
      <c r="BD5" s="613"/>
      <c r="BE5" s="613"/>
      <c r="BF5" s="614"/>
      <c r="BG5" s="570">
        <v>3789913</v>
      </c>
      <c r="BH5" s="454"/>
      <c r="BI5" s="454"/>
      <c r="BJ5" s="454"/>
      <c r="BK5" s="454"/>
      <c r="BL5" s="454"/>
      <c r="BM5" s="454"/>
      <c r="BN5" s="583"/>
      <c r="BO5" s="603">
        <v>100</v>
      </c>
      <c r="BP5" s="603"/>
      <c r="BQ5" s="603"/>
      <c r="BR5" s="603"/>
      <c r="BS5" s="604">
        <v>10754</v>
      </c>
      <c r="BT5" s="604"/>
      <c r="BU5" s="604"/>
      <c r="BV5" s="604"/>
      <c r="BW5" s="604"/>
      <c r="BX5" s="604"/>
      <c r="BY5" s="604"/>
      <c r="BZ5" s="604"/>
      <c r="CA5" s="604"/>
      <c r="CB5" s="626"/>
      <c r="CD5" s="483" t="s">
        <v>314</v>
      </c>
      <c r="CE5" s="484"/>
      <c r="CF5" s="484"/>
      <c r="CG5" s="484"/>
      <c r="CH5" s="484"/>
      <c r="CI5" s="484"/>
      <c r="CJ5" s="484"/>
      <c r="CK5" s="484"/>
      <c r="CL5" s="484"/>
      <c r="CM5" s="484"/>
      <c r="CN5" s="484"/>
      <c r="CO5" s="484"/>
      <c r="CP5" s="484"/>
      <c r="CQ5" s="526"/>
      <c r="CR5" s="483" t="s">
        <v>321</v>
      </c>
      <c r="CS5" s="484"/>
      <c r="CT5" s="484"/>
      <c r="CU5" s="484"/>
      <c r="CV5" s="484"/>
      <c r="CW5" s="484"/>
      <c r="CX5" s="484"/>
      <c r="CY5" s="526"/>
      <c r="CZ5" s="483" t="s">
        <v>312</v>
      </c>
      <c r="DA5" s="484"/>
      <c r="DB5" s="484"/>
      <c r="DC5" s="526"/>
      <c r="DD5" s="483" t="s">
        <v>323</v>
      </c>
      <c r="DE5" s="484"/>
      <c r="DF5" s="484"/>
      <c r="DG5" s="484"/>
      <c r="DH5" s="484"/>
      <c r="DI5" s="484"/>
      <c r="DJ5" s="484"/>
      <c r="DK5" s="484"/>
      <c r="DL5" s="484"/>
      <c r="DM5" s="484"/>
      <c r="DN5" s="484"/>
      <c r="DO5" s="484"/>
      <c r="DP5" s="526"/>
      <c r="DQ5" s="483" t="s">
        <v>325</v>
      </c>
      <c r="DR5" s="484"/>
      <c r="DS5" s="484"/>
      <c r="DT5" s="484"/>
      <c r="DU5" s="484"/>
      <c r="DV5" s="484"/>
      <c r="DW5" s="484"/>
      <c r="DX5" s="484"/>
      <c r="DY5" s="484"/>
      <c r="DZ5" s="484"/>
      <c r="EA5" s="484"/>
      <c r="EB5" s="484"/>
      <c r="EC5" s="526"/>
    </row>
    <row r="6" spans="2:143" ht="11.25" customHeight="1" x14ac:dyDescent="0.15">
      <c r="B6" s="568" t="s">
        <v>326</v>
      </c>
      <c r="C6" s="357"/>
      <c r="D6" s="357"/>
      <c r="E6" s="357"/>
      <c r="F6" s="357"/>
      <c r="G6" s="357"/>
      <c r="H6" s="357"/>
      <c r="I6" s="357"/>
      <c r="J6" s="357"/>
      <c r="K6" s="357"/>
      <c r="L6" s="357"/>
      <c r="M6" s="357"/>
      <c r="N6" s="357"/>
      <c r="O6" s="357"/>
      <c r="P6" s="357"/>
      <c r="Q6" s="569"/>
      <c r="R6" s="570">
        <v>219046</v>
      </c>
      <c r="S6" s="454"/>
      <c r="T6" s="454"/>
      <c r="U6" s="454"/>
      <c r="V6" s="454"/>
      <c r="W6" s="454"/>
      <c r="X6" s="454"/>
      <c r="Y6" s="583"/>
      <c r="Z6" s="603">
        <v>1.2</v>
      </c>
      <c r="AA6" s="603"/>
      <c r="AB6" s="603"/>
      <c r="AC6" s="603"/>
      <c r="AD6" s="604">
        <v>219046</v>
      </c>
      <c r="AE6" s="604"/>
      <c r="AF6" s="604"/>
      <c r="AG6" s="604"/>
      <c r="AH6" s="604"/>
      <c r="AI6" s="604"/>
      <c r="AJ6" s="604"/>
      <c r="AK6" s="604"/>
      <c r="AL6" s="573">
        <v>2.2000000000000002</v>
      </c>
      <c r="AM6" s="317"/>
      <c r="AN6" s="317"/>
      <c r="AO6" s="605"/>
      <c r="AP6" s="568" t="s">
        <v>105</v>
      </c>
      <c r="AQ6" s="357"/>
      <c r="AR6" s="357"/>
      <c r="AS6" s="357"/>
      <c r="AT6" s="357"/>
      <c r="AU6" s="357"/>
      <c r="AV6" s="357"/>
      <c r="AW6" s="357"/>
      <c r="AX6" s="357"/>
      <c r="AY6" s="357"/>
      <c r="AZ6" s="357"/>
      <c r="BA6" s="357"/>
      <c r="BB6" s="357"/>
      <c r="BC6" s="357"/>
      <c r="BD6" s="357"/>
      <c r="BE6" s="357"/>
      <c r="BF6" s="569"/>
      <c r="BG6" s="570">
        <v>3789913</v>
      </c>
      <c r="BH6" s="454"/>
      <c r="BI6" s="454"/>
      <c r="BJ6" s="454"/>
      <c r="BK6" s="454"/>
      <c r="BL6" s="454"/>
      <c r="BM6" s="454"/>
      <c r="BN6" s="583"/>
      <c r="BO6" s="603">
        <v>100</v>
      </c>
      <c r="BP6" s="603"/>
      <c r="BQ6" s="603"/>
      <c r="BR6" s="603"/>
      <c r="BS6" s="604">
        <v>10754</v>
      </c>
      <c r="BT6" s="604"/>
      <c r="BU6" s="604"/>
      <c r="BV6" s="604"/>
      <c r="BW6" s="604"/>
      <c r="BX6" s="604"/>
      <c r="BY6" s="604"/>
      <c r="BZ6" s="604"/>
      <c r="CA6" s="604"/>
      <c r="CB6" s="626"/>
      <c r="CD6" s="612" t="s">
        <v>327</v>
      </c>
      <c r="CE6" s="613"/>
      <c r="CF6" s="613"/>
      <c r="CG6" s="613"/>
      <c r="CH6" s="613"/>
      <c r="CI6" s="613"/>
      <c r="CJ6" s="613"/>
      <c r="CK6" s="613"/>
      <c r="CL6" s="613"/>
      <c r="CM6" s="613"/>
      <c r="CN6" s="613"/>
      <c r="CO6" s="613"/>
      <c r="CP6" s="613"/>
      <c r="CQ6" s="614"/>
      <c r="CR6" s="570">
        <v>177248</v>
      </c>
      <c r="CS6" s="454"/>
      <c r="CT6" s="454"/>
      <c r="CU6" s="454"/>
      <c r="CV6" s="454"/>
      <c r="CW6" s="454"/>
      <c r="CX6" s="454"/>
      <c r="CY6" s="583"/>
      <c r="CZ6" s="633">
        <v>1.1000000000000001</v>
      </c>
      <c r="DA6" s="616"/>
      <c r="DB6" s="616"/>
      <c r="DC6" s="634"/>
      <c r="DD6" s="576" t="s">
        <v>199</v>
      </c>
      <c r="DE6" s="454"/>
      <c r="DF6" s="454"/>
      <c r="DG6" s="454"/>
      <c r="DH6" s="454"/>
      <c r="DI6" s="454"/>
      <c r="DJ6" s="454"/>
      <c r="DK6" s="454"/>
      <c r="DL6" s="454"/>
      <c r="DM6" s="454"/>
      <c r="DN6" s="454"/>
      <c r="DO6" s="454"/>
      <c r="DP6" s="583"/>
      <c r="DQ6" s="576">
        <v>177248</v>
      </c>
      <c r="DR6" s="454"/>
      <c r="DS6" s="454"/>
      <c r="DT6" s="454"/>
      <c r="DU6" s="454"/>
      <c r="DV6" s="454"/>
      <c r="DW6" s="454"/>
      <c r="DX6" s="454"/>
      <c r="DY6" s="454"/>
      <c r="DZ6" s="454"/>
      <c r="EA6" s="454"/>
      <c r="EB6" s="454"/>
      <c r="EC6" s="601"/>
    </row>
    <row r="7" spans="2:143" ht="11.25" customHeight="1" x14ac:dyDescent="0.15">
      <c r="B7" s="568" t="s">
        <v>43</v>
      </c>
      <c r="C7" s="357"/>
      <c r="D7" s="357"/>
      <c r="E7" s="357"/>
      <c r="F7" s="357"/>
      <c r="G7" s="357"/>
      <c r="H7" s="357"/>
      <c r="I7" s="357"/>
      <c r="J7" s="357"/>
      <c r="K7" s="357"/>
      <c r="L7" s="357"/>
      <c r="M7" s="357"/>
      <c r="N7" s="357"/>
      <c r="O7" s="357"/>
      <c r="P7" s="357"/>
      <c r="Q7" s="569"/>
      <c r="R7" s="570">
        <v>2221</v>
      </c>
      <c r="S7" s="454"/>
      <c r="T7" s="454"/>
      <c r="U7" s="454"/>
      <c r="V7" s="454"/>
      <c r="W7" s="454"/>
      <c r="X7" s="454"/>
      <c r="Y7" s="583"/>
      <c r="Z7" s="603">
        <v>0</v>
      </c>
      <c r="AA7" s="603"/>
      <c r="AB7" s="603"/>
      <c r="AC7" s="603"/>
      <c r="AD7" s="604">
        <v>2221</v>
      </c>
      <c r="AE7" s="604"/>
      <c r="AF7" s="604"/>
      <c r="AG7" s="604"/>
      <c r="AH7" s="604"/>
      <c r="AI7" s="604"/>
      <c r="AJ7" s="604"/>
      <c r="AK7" s="604"/>
      <c r="AL7" s="573">
        <v>0</v>
      </c>
      <c r="AM7" s="317"/>
      <c r="AN7" s="317"/>
      <c r="AO7" s="605"/>
      <c r="AP7" s="568" t="s">
        <v>328</v>
      </c>
      <c r="AQ7" s="357"/>
      <c r="AR7" s="357"/>
      <c r="AS7" s="357"/>
      <c r="AT7" s="357"/>
      <c r="AU7" s="357"/>
      <c r="AV7" s="357"/>
      <c r="AW7" s="357"/>
      <c r="AX7" s="357"/>
      <c r="AY7" s="357"/>
      <c r="AZ7" s="357"/>
      <c r="BA7" s="357"/>
      <c r="BB7" s="357"/>
      <c r="BC7" s="357"/>
      <c r="BD7" s="357"/>
      <c r="BE7" s="357"/>
      <c r="BF7" s="569"/>
      <c r="BG7" s="570">
        <v>1706677</v>
      </c>
      <c r="BH7" s="454"/>
      <c r="BI7" s="454"/>
      <c r="BJ7" s="454"/>
      <c r="BK7" s="454"/>
      <c r="BL7" s="454"/>
      <c r="BM7" s="454"/>
      <c r="BN7" s="583"/>
      <c r="BO7" s="603">
        <v>45</v>
      </c>
      <c r="BP7" s="603"/>
      <c r="BQ7" s="603"/>
      <c r="BR7" s="603"/>
      <c r="BS7" s="604">
        <v>10754</v>
      </c>
      <c r="BT7" s="604"/>
      <c r="BU7" s="604"/>
      <c r="BV7" s="604"/>
      <c r="BW7" s="604"/>
      <c r="BX7" s="604"/>
      <c r="BY7" s="604"/>
      <c r="BZ7" s="604"/>
      <c r="CA7" s="604"/>
      <c r="CB7" s="626"/>
      <c r="CD7" s="568" t="s">
        <v>330</v>
      </c>
      <c r="CE7" s="357"/>
      <c r="CF7" s="357"/>
      <c r="CG7" s="357"/>
      <c r="CH7" s="357"/>
      <c r="CI7" s="357"/>
      <c r="CJ7" s="357"/>
      <c r="CK7" s="357"/>
      <c r="CL7" s="357"/>
      <c r="CM7" s="357"/>
      <c r="CN7" s="357"/>
      <c r="CO7" s="357"/>
      <c r="CP7" s="357"/>
      <c r="CQ7" s="569"/>
      <c r="CR7" s="570">
        <v>1855485</v>
      </c>
      <c r="CS7" s="454"/>
      <c r="CT7" s="454"/>
      <c r="CU7" s="454"/>
      <c r="CV7" s="454"/>
      <c r="CW7" s="454"/>
      <c r="CX7" s="454"/>
      <c r="CY7" s="583"/>
      <c r="CZ7" s="603">
        <v>11.1</v>
      </c>
      <c r="DA7" s="603"/>
      <c r="DB7" s="603"/>
      <c r="DC7" s="603"/>
      <c r="DD7" s="576">
        <v>41132</v>
      </c>
      <c r="DE7" s="454"/>
      <c r="DF7" s="454"/>
      <c r="DG7" s="454"/>
      <c r="DH7" s="454"/>
      <c r="DI7" s="454"/>
      <c r="DJ7" s="454"/>
      <c r="DK7" s="454"/>
      <c r="DL7" s="454"/>
      <c r="DM7" s="454"/>
      <c r="DN7" s="454"/>
      <c r="DO7" s="454"/>
      <c r="DP7" s="583"/>
      <c r="DQ7" s="576">
        <v>1614743</v>
      </c>
      <c r="DR7" s="454"/>
      <c r="DS7" s="454"/>
      <c r="DT7" s="454"/>
      <c r="DU7" s="454"/>
      <c r="DV7" s="454"/>
      <c r="DW7" s="454"/>
      <c r="DX7" s="454"/>
      <c r="DY7" s="454"/>
      <c r="DZ7" s="454"/>
      <c r="EA7" s="454"/>
      <c r="EB7" s="454"/>
      <c r="EC7" s="601"/>
    </row>
    <row r="8" spans="2:143" ht="11.25" customHeight="1" x14ac:dyDescent="0.15">
      <c r="B8" s="568" t="s">
        <v>332</v>
      </c>
      <c r="C8" s="357"/>
      <c r="D8" s="357"/>
      <c r="E8" s="357"/>
      <c r="F8" s="357"/>
      <c r="G8" s="357"/>
      <c r="H8" s="357"/>
      <c r="I8" s="357"/>
      <c r="J8" s="357"/>
      <c r="K8" s="357"/>
      <c r="L8" s="357"/>
      <c r="M8" s="357"/>
      <c r="N8" s="357"/>
      <c r="O8" s="357"/>
      <c r="P8" s="357"/>
      <c r="Q8" s="569"/>
      <c r="R8" s="570">
        <v>37430</v>
      </c>
      <c r="S8" s="454"/>
      <c r="T8" s="454"/>
      <c r="U8" s="454"/>
      <c r="V8" s="454"/>
      <c r="W8" s="454"/>
      <c r="X8" s="454"/>
      <c r="Y8" s="583"/>
      <c r="Z8" s="603">
        <v>0.2</v>
      </c>
      <c r="AA8" s="603"/>
      <c r="AB8" s="603"/>
      <c r="AC8" s="603"/>
      <c r="AD8" s="604">
        <v>37430</v>
      </c>
      <c r="AE8" s="604"/>
      <c r="AF8" s="604"/>
      <c r="AG8" s="604"/>
      <c r="AH8" s="604"/>
      <c r="AI8" s="604"/>
      <c r="AJ8" s="604"/>
      <c r="AK8" s="604"/>
      <c r="AL8" s="573">
        <v>0.4</v>
      </c>
      <c r="AM8" s="317"/>
      <c r="AN8" s="317"/>
      <c r="AO8" s="605"/>
      <c r="AP8" s="568" t="s">
        <v>122</v>
      </c>
      <c r="AQ8" s="357"/>
      <c r="AR8" s="357"/>
      <c r="AS8" s="357"/>
      <c r="AT8" s="357"/>
      <c r="AU8" s="357"/>
      <c r="AV8" s="357"/>
      <c r="AW8" s="357"/>
      <c r="AX8" s="357"/>
      <c r="AY8" s="357"/>
      <c r="AZ8" s="357"/>
      <c r="BA8" s="357"/>
      <c r="BB8" s="357"/>
      <c r="BC8" s="357"/>
      <c r="BD8" s="357"/>
      <c r="BE8" s="357"/>
      <c r="BF8" s="569"/>
      <c r="BG8" s="570">
        <v>53467</v>
      </c>
      <c r="BH8" s="454"/>
      <c r="BI8" s="454"/>
      <c r="BJ8" s="454"/>
      <c r="BK8" s="454"/>
      <c r="BL8" s="454"/>
      <c r="BM8" s="454"/>
      <c r="BN8" s="583"/>
      <c r="BO8" s="603">
        <v>1.4</v>
      </c>
      <c r="BP8" s="603"/>
      <c r="BQ8" s="603"/>
      <c r="BR8" s="603"/>
      <c r="BS8" s="604" t="s">
        <v>199</v>
      </c>
      <c r="BT8" s="604"/>
      <c r="BU8" s="604"/>
      <c r="BV8" s="604"/>
      <c r="BW8" s="604"/>
      <c r="BX8" s="604"/>
      <c r="BY8" s="604"/>
      <c r="BZ8" s="604"/>
      <c r="CA8" s="604"/>
      <c r="CB8" s="626"/>
      <c r="CD8" s="568" t="s">
        <v>334</v>
      </c>
      <c r="CE8" s="357"/>
      <c r="CF8" s="357"/>
      <c r="CG8" s="357"/>
      <c r="CH8" s="357"/>
      <c r="CI8" s="357"/>
      <c r="CJ8" s="357"/>
      <c r="CK8" s="357"/>
      <c r="CL8" s="357"/>
      <c r="CM8" s="357"/>
      <c r="CN8" s="357"/>
      <c r="CO8" s="357"/>
      <c r="CP8" s="357"/>
      <c r="CQ8" s="569"/>
      <c r="CR8" s="570">
        <v>6301500</v>
      </c>
      <c r="CS8" s="454"/>
      <c r="CT8" s="454"/>
      <c r="CU8" s="454"/>
      <c r="CV8" s="454"/>
      <c r="CW8" s="454"/>
      <c r="CX8" s="454"/>
      <c r="CY8" s="583"/>
      <c r="CZ8" s="603">
        <v>37.700000000000003</v>
      </c>
      <c r="DA8" s="603"/>
      <c r="DB8" s="603"/>
      <c r="DC8" s="603"/>
      <c r="DD8" s="576">
        <v>42554</v>
      </c>
      <c r="DE8" s="454"/>
      <c r="DF8" s="454"/>
      <c r="DG8" s="454"/>
      <c r="DH8" s="454"/>
      <c r="DI8" s="454"/>
      <c r="DJ8" s="454"/>
      <c r="DK8" s="454"/>
      <c r="DL8" s="454"/>
      <c r="DM8" s="454"/>
      <c r="DN8" s="454"/>
      <c r="DO8" s="454"/>
      <c r="DP8" s="583"/>
      <c r="DQ8" s="576">
        <v>3532065</v>
      </c>
      <c r="DR8" s="454"/>
      <c r="DS8" s="454"/>
      <c r="DT8" s="454"/>
      <c r="DU8" s="454"/>
      <c r="DV8" s="454"/>
      <c r="DW8" s="454"/>
      <c r="DX8" s="454"/>
      <c r="DY8" s="454"/>
      <c r="DZ8" s="454"/>
      <c r="EA8" s="454"/>
      <c r="EB8" s="454"/>
      <c r="EC8" s="601"/>
    </row>
    <row r="9" spans="2:143" ht="11.25" customHeight="1" x14ac:dyDescent="0.15">
      <c r="B9" s="568" t="s">
        <v>335</v>
      </c>
      <c r="C9" s="357"/>
      <c r="D9" s="357"/>
      <c r="E9" s="357"/>
      <c r="F9" s="357"/>
      <c r="G9" s="357"/>
      <c r="H9" s="357"/>
      <c r="I9" s="357"/>
      <c r="J9" s="357"/>
      <c r="K9" s="357"/>
      <c r="L9" s="357"/>
      <c r="M9" s="357"/>
      <c r="N9" s="357"/>
      <c r="O9" s="357"/>
      <c r="P9" s="357"/>
      <c r="Q9" s="569"/>
      <c r="R9" s="570">
        <v>56084</v>
      </c>
      <c r="S9" s="454"/>
      <c r="T9" s="454"/>
      <c r="U9" s="454"/>
      <c r="V9" s="454"/>
      <c r="W9" s="454"/>
      <c r="X9" s="454"/>
      <c r="Y9" s="583"/>
      <c r="Z9" s="603">
        <v>0.3</v>
      </c>
      <c r="AA9" s="603"/>
      <c r="AB9" s="603"/>
      <c r="AC9" s="603"/>
      <c r="AD9" s="604">
        <v>56084</v>
      </c>
      <c r="AE9" s="604"/>
      <c r="AF9" s="604"/>
      <c r="AG9" s="604"/>
      <c r="AH9" s="604"/>
      <c r="AI9" s="604"/>
      <c r="AJ9" s="604"/>
      <c r="AK9" s="604"/>
      <c r="AL9" s="573">
        <v>0.6</v>
      </c>
      <c r="AM9" s="317"/>
      <c r="AN9" s="317"/>
      <c r="AO9" s="605"/>
      <c r="AP9" s="568" t="s">
        <v>337</v>
      </c>
      <c r="AQ9" s="357"/>
      <c r="AR9" s="357"/>
      <c r="AS9" s="357"/>
      <c r="AT9" s="357"/>
      <c r="AU9" s="357"/>
      <c r="AV9" s="357"/>
      <c r="AW9" s="357"/>
      <c r="AX9" s="357"/>
      <c r="AY9" s="357"/>
      <c r="AZ9" s="357"/>
      <c r="BA9" s="357"/>
      <c r="BB9" s="357"/>
      <c r="BC9" s="357"/>
      <c r="BD9" s="357"/>
      <c r="BE9" s="357"/>
      <c r="BF9" s="569"/>
      <c r="BG9" s="570">
        <v>1421893</v>
      </c>
      <c r="BH9" s="454"/>
      <c r="BI9" s="454"/>
      <c r="BJ9" s="454"/>
      <c r="BK9" s="454"/>
      <c r="BL9" s="454"/>
      <c r="BM9" s="454"/>
      <c r="BN9" s="583"/>
      <c r="BO9" s="603">
        <v>37.5</v>
      </c>
      <c r="BP9" s="603"/>
      <c r="BQ9" s="603"/>
      <c r="BR9" s="603"/>
      <c r="BS9" s="604" t="s">
        <v>199</v>
      </c>
      <c r="BT9" s="604"/>
      <c r="BU9" s="604"/>
      <c r="BV9" s="604"/>
      <c r="BW9" s="604"/>
      <c r="BX9" s="604"/>
      <c r="BY9" s="604"/>
      <c r="BZ9" s="604"/>
      <c r="CA9" s="604"/>
      <c r="CB9" s="626"/>
      <c r="CD9" s="568" t="s">
        <v>339</v>
      </c>
      <c r="CE9" s="357"/>
      <c r="CF9" s="357"/>
      <c r="CG9" s="357"/>
      <c r="CH9" s="357"/>
      <c r="CI9" s="357"/>
      <c r="CJ9" s="357"/>
      <c r="CK9" s="357"/>
      <c r="CL9" s="357"/>
      <c r="CM9" s="357"/>
      <c r="CN9" s="357"/>
      <c r="CO9" s="357"/>
      <c r="CP9" s="357"/>
      <c r="CQ9" s="569"/>
      <c r="CR9" s="570">
        <v>2399097</v>
      </c>
      <c r="CS9" s="454"/>
      <c r="CT9" s="454"/>
      <c r="CU9" s="454"/>
      <c r="CV9" s="454"/>
      <c r="CW9" s="454"/>
      <c r="CX9" s="454"/>
      <c r="CY9" s="583"/>
      <c r="CZ9" s="603">
        <v>14.4</v>
      </c>
      <c r="DA9" s="603"/>
      <c r="DB9" s="603"/>
      <c r="DC9" s="603"/>
      <c r="DD9" s="576">
        <v>174168</v>
      </c>
      <c r="DE9" s="454"/>
      <c r="DF9" s="454"/>
      <c r="DG9" s="454"/>
      <c r="DH9" s="454"/>
      <c r="DI9" s="454"/>
      <c r="DJ9" s="454"/>
      <c r="DK9" s="454"/>
      <c r="DL9" s="454"/>
      <c r="DM9" s="454"/>
      <c r="DN9" s="454"/>
      <c r="DO9" s="454"/>
      <c r="DP9" s="583"/>
      <c r="DQ9" s="576">
        <v>1932014</v>
      </c>
      <c r="DR9" s="454"/>
      <c r="DS9" s="454"/>
      <c r="DT9" s="454"/>
      <c r="DU9" s="454"/>
      <c r="DV9" s="454"/>
      <c r="DW9" s="454"/>
      <c r="DX9" s="454"/>
      <c r="DY9" s="454"/>
      <c r="DZ9" s="454"/>
      <c r="EA9" s="454"/>
      <c r="EB9" s="454"/>
      <c r="EC9" s="601"/>
    </row>
    <row r="10" spans="2:143" ht="11.25" customHeight="1" x14ac:dyDescent="0.15">
      <c r="B10" s="568" t="s">
        <v>128</v>
      </c>
      <c r="C10" s="357"/>
      <c r="D10" s="357"/>
      <c r="E10" s="357"/>
      <c r="F10" s="357"/>
      <c r="G10" s="357"/>
      <c r="H10" s="357"/>
      <c r="I10" s="357"/>
      <c r="J10" s="357"/>
      <c r="K10" s="357"/>
      <c r="L10" s="357"/>
      <c r="M10" s="357"/>
      <c r="N10" s="357"/>
      <c r="O10" s="357"/>
      <c r="P10" s="357"/>
      <c r="Q10" s="569"/>
      <c r="R10" s="570" t="s">
        <v>199</v>
      </c>
      <c r="S10" s="454"/>
      <c r="T10" s="454"/>
      <c r="U10" s="454"/>
      <c r="V10" s="454"/>
      <c r="W10" s="454"/>
      <c r="X10" s="454"/>
      <c r="Y10" s="583"/>
      <c r="Z10" s="603" t="s">
        <v>199</v>
      </c>
      <c r="AA10" s="603"/>
      <c r="AB10" s="603"/>
      <c r="AC10" s="603"/>
      <c r="AD10" s="604" t="s">
        <v>199</v>
      </c>
      <c r="AE10" s="604"/>
      <c r="AF10" s="604"/>
      <c r="AG10" s="604"/>
      <c r="AH10" s="604"/>
      <c r="AI10" s="604"/>
      <c r="AJ10" s="604"/>
      <c r="AK10" s="604"/>
      <c r="AL10" s="573" t="s">
        <v>199</v>
      </c>
      <c r="AM10" s="317"/>
      <c r="AN10" s="317"/>
      <c r="AO10" s="605"/>
      <c r="AP10" s="568" t="s">
        <v>188</v>
      </c>
      <c r="AQ10" s="357"/>
      <c r="AR10" s="357"/>
      <c r="AS10" s="357"/>
      <c r="AT10" s="357"/>
      <c r="AU10" s="357"/>
      <c r="AV10" s="357"/>
      <c r="AW10" s="357"/>
      <c r="AX10" s="357"/>
      <c r="AY10" s="357"/>
      <c r="AZ10" s="357"/>
      <c r="BA10" s="357"/>
      <c r="BB10" s="357"/>
      <c r="BC10" s="357"/>
      <c r="BD10" s="357"/>
      <c r="BE10" s="357"/>
      <c r="BF10" s="569"/>
      <c r="BG10" s="570">
        <v>95120</v>
      </c>
      <c r="BH10" s="454"/>
      <c r="BI10" s="454"/>
      <c r="BJ10" s="454"/>
      <c r="BK10" s="454"/>
      <c r="BL10" s="454"/>
      <c r="BM10" s="454"/>
      <c r="BN10" s="583"/>
      <c r="BO10" s="603">
        <v>2.5</v>
      </c>
      <c r="BP10" s="603"/>
      <c r="BQ10" s="603"/>
      <c r="BR10" s="603"/>
      <c r="BS10" s="604" t="s">
        <v>199</v>
      </c>
      <c r="BT10" s="604"/>
      <c r="BU10" s="604"/>
      <c r="BV10" s="604"/>
      <c r="BW10" s="604"/>
      <c r="BX10" s="604"/>
      <c r="BY10" s="604"/>
      <c r="BZ10" s="604"/>
      <c r="CA10" s="604"/>
      <c r="CB10" s="626"/>
      <c r="CD10" s="568" t="s">
        <v>227</v>
      </c>
      <c r="CE10" s="357"/>
      <c r="CF10" s="357"/>
      <c r="CG10" s="357"/>
      <c r="CH10" s="357"/>
      <c r="CI10" s="357"/>
      <c r="CJ10" s="357"/>
      <c r="CK10" s="357"/>
      <c r="CL10" s="357"/>
      <c r="CM10" s="357"/>
      <c r="CN10" s="357"/>
      <c r="CO10" s="357"/>
      <c r="CP10" s="357"/>
      <c r="CQ10" s="569"/>
      <c r="CR10" s="570" t="s">
        <v>199</v>
      </c>
      <c r="CS10" s="454"/>
      <c r="CT10" s="454"/>
      <c r="CU10" s="454"/>
      <c r="CV10" s="454"/>
      <c r="CW10" s="454"/>
      <c r="CX10" s="454"/>
      <c r="CY10" s="583"/>
      <c r="CZ10" s="603" t="s">
        <v>199</v>
      </c>
      <c r="DA10" s="603"/>
      <c r="DB10" s="603"/>
      <c r="DC10" s="603"/>
      <c r="DD10" s="576" t="s">
        <v>199</v>
      </c>
      <c r="DE10" s="454"/>
      <c r="DF10" s="454"/>
      <c r="DG10" s="454"/>
      <c r="DH10" s="454"/>
      <c r="DI10" s="454"/>
      <c r="DJ10" s="454"/>
      <c r="DK10" s="454"/>
      <c r="DL10" s="454"/>
      <c r="DM10" s="454"/>
      <c r="DN10" s="454"/>
      <c r="DO10" s="454"/>
      <c r="DP10" s="583"/>
      <c r="DQ10" s="576" t="s">
        <v>199</v>
      </c>
      <c r="DR10" s="454"/>
      <c r="DS10" s="454"/>
      <c r="DT10" s="454"/>
      <c r="DU10" s="454"/>
      <c r="DV10" s="454"/>
      <c r="DW10" s="454"/>
      <c r="DX10" s="454"/>
      <c r="DY10" s="454"/>
      <c r="DZ10" s="454"/>
      <c r="EA10" s="454"/>
      <c r="EB10" s="454"/>
      <c r="EC10" s="601"/>
    </row>
    <row r="11" spans="2:143" ht="11.25" customHeight="1" x14ac:dyDescent="0.15">
      <c r="B11" s="568" t="s">
        <v>103</v>
      </c>
      <c r="C11" s="357"/>
      <c r="D11" s="357"/>
      <c r="E11" s="357"/>
      <c r="F11" s="357"/>
      <c r="G11" s="357"/>
      <c r="H11" s="357"/>
      <c r="I11" s="357"/>
      <c r="J11" s="357"/>
      <c r="K11" s="357"/>
      <c r="L11" s="357"/>
      <c r="M11" s="357"/>
      <c r="N11" s="357"/>
      <c r="O11" s="357"/>
      <c r="P11" s="357"/>
      <c r="Q11" s="569"/>
      <c r="R11" s="570">
        <v>878764</v>
      </c>
      <c r="S11" s="454"/>
      <c r="T11" s="454"/>
      <c r="U11" s="454"/>
      <c r="V11" s="454"/>
      <c r="W11" s="454"/>
      <c r="X11" s="454"/>
      <c r="Y11" s="583"/>
      <c r="Z11" s="573">
        <v>5</v>
      </c>
      <c r="AA11" s="317"/>
      <c r="AB11" s="317"/>
      <c r="AC11" s="584"/>
      <c r="AD11" s="576">
        <v>878764</v>
      </c>
      <c r="AE11" s="454"/>
      <c r="AF11" s="454"/>
      <c r="AG11" s="454"/>
      <c r="AH11" s="454"/>
      <c r="AI11" s="454"/>
      <c r="AJ11" s="454"/>
      <c r="AK11" s="583"/>
      <c r="AL11" s="573">
        <v>8.6</v>
      </c>
      <c r="AM11" s="317"/>
      <c r="AN11" s="317"/>
      <c r="AO11" s="605"/>
      <c r="AP11" s="568" t="s">
        <v>341</v>
      </c>
      <c r="AQ11" s="357"/>
      <c r="AR11" s="357"/>
      <c r="AS11" s="357"/>
      <c r="AT11" s="357"/>
      <c r="AU11" s="357"/>
      <c r="AV11" s="357"/>
      <c r="AW11" s="357"/>
      <c r="AX11" s="357"/>
      <c r="AY11" s="357"/>
      <c r="AZ11" s="357"/>
      <c r="BA11" s="357"/>
      <c r="BB11" s="357"/>
      <c r="BC11" s="357"/>
      <c r="BD11" s="357"/>
      <c r="BE11" s="357"/>
      <c r="BF11" s="569"/>
      <c r="BG11" s="570">
        <v>136197</v>
      </c>
      <c r="BH11" s="454"/>
      <c r="BI11" s="454"/>
      <c r="BJ11" s="454"/>
      <c r="BK11" s="454"/>
      <c r="BL11" s="454"/>
      <c r="BM11" s="454"/>
      <c r="BN11" s="583"/>
      <c r="BO11" s="603">
        <v>3.6</v>
      </c>
      <c r="BP11" s="603"/>
      <c r="BQ11" s="603"/>
      <c r="BR11" s="603"/>
      <c r="BS11" s="604">
        <v>10754</v>
      </c>
      <c r="BT11" s="604"/>
      <c r="BU11" s="604"/>
      <c r="BV11" s="604"/>
      <c r="BW11" s="604"/>
      <c r="BX11" s="604"/>
      <c r="BY11" s="604"/>
      <c r="BZ11" s="604"/>
      <c r="CA11" s="604"/>
      <c r="CB11" s="626"/>
      <c r="CD11" s="568" t="s">
        <v>344</v>
      </c>
      <c r="CE11" s="357"/>
      <c r="CF11" s="357"/>
      <c r="CG11" s="357"/>
      <c r="CH11" s="357"/>
      <c r="CI11" s="357"/>
      <c r="CJ11" s="357"/>
      <c r="CK11" s="357"/>
      <c r="CL11" s="357"/>
      <c r="CM11" s="357"/>
      <c r="CN11" s="357"/>
      <c r="CO11" s="357"/>
      <c r="CP11" s="357"/>
      <c r="CQ11" s="569"/>
      <c r="CR11" s="570">
        <v>608434</v>
      </c>
      <c r="CS11" s="454"/>
      <c r="CT11" s="454"/>
      <c r="CU11" s="454"/>
      <c r="CV11" s="454"/>
      <c r="CW11" s="454"/>
      <c r="CX11" s="454"/>
      <c r="CY11" s="583"/>
      <c r="CZ11" s="603">
        <v>3.6</v>
      </c>
      <c r="DA11" s="603"/>
      <c r="DB11" s="603"/>
      <c r="DC11" s="603"/>
      <c r="DD11" s="576">
        <v>85662</v>
      </c>
      <c r="DE11" s="454"/>
      <c r="DF11" s="454"/>
      <c r="DG11" s="454"/>
      <c r="DH11" s="454"/>
      <c r="DI11" s="454"/>
      <c r="DJ11" s="454"/>
      <c r="DK11" s="454"/>
      <c r="DL11" s="454"/>
      <c r="DM11" s="454"/>
      <c r="DN11" s="454"/>
      <c r="DO11" s="454"/>
      <c r="DP11" s="583"/>
      <c r="DQ11" s="576">
        <v>352965</v>
      </c>
      <c r="DR11" s="454"/>
      <c r="DS11" s="454"/>
      <c r="DT11" s="454"/>
      <c r="DU11" s="454"/>
      <c r="DV11" s="454"/>
      <c r="DW11" s="454"/>
      <c r="DX11" s="454"/>
      <c r="DY11" s="454"/>
      <c r="DZ11" s="454"/>
      <c r="EA11" s="454"/>
      <c r="EB11" s="454"/>
      <c r="EC11" s="601"/>
    </row>
    <row r="12" spans="2:143" ht="11.25" customHeight="1" x14ac:dyDescent="0.15">
      <c r="B12" s="568" t="s">
        <v>144</v>
      </c>
      <c r="C12" s="357"/>
      <c r="D12" s="357"/>
      <c r="E12" s="357"/>
      <c r="F12" s="357"/>
      <c r="G12" s="357"/>
      <c r="H12" s="357"/>
      <c r="I12" s="357"/>
      <c r="J12" s="357"/>
      <c r="K12" s="357"/>
      <c r="L12" s="357"/>
      <c r="M12" s="357"/>
      <c r="N12" s="357"/>
      <c r="O12" s="357"/>
      <c r="P12" s="357"/>
      <c r="Q12" s="569"/>
      <c r="R12" s="570" t="s">
        <v>199</v>
      </c>
      <c r="S12" s="454"/>
      <c r="T12" s="454"/>
      <c r="U12" s="454"/>
      <c r="V12" s="454"/>
      <c r="W12" s="454"/>
      <c r="X12" s="454"/>
      <c r="Y12" s="583"/>
      <c r="Z12" s="603" t="s">
        <v>199</v>
      </c>
      <c r="AA12" s="603"/>
      <c r="AB12" s="603"/>
      <c r="AC12" s="603"/>
      <c r="AD12" s="604" t="s">
        <v>199</v>
      </c>
      <c r="AE12" s="604"/>
      <c r="AF12" s="604"/>
      <c r="AG12" s="604"/>
      <c r="AH12" s="604"/>
      <c r="AI12" s="604"/>
      <c r="AJ12" s="604"/>
      <c r="AK12" s="604"/>
      <c r="AL12" s="573" t="s">
        <v>199</v>
      </c>
      <c r="AM12" s="317"/>
      <c r="AN12" s="317"/>
      <c r="AO12" s="605"/>
      <c r="AP12" s="568" t="s">
        <v>345</v>
      </c>
      <c r="AQ12" s="357"/>
      <c r="AR12" s="357"/>
      <c r="AS12" s="357"/>
      <c r="AT12" s="357"/>
      <c r="AU12" s="357"/>
      <c r="AV12" s="357"/>
      <c r="AW12" s="357"/>
      <c r="AX12" s="357"/>
      <c r="AY12" s="357"/>
      <c r="AZ12" s="357"/>
      <c r="BA12" s="357"/>
      <c r="BB12" s="357"/>
      <c r="BC12" s="357"/>
      <c r="BD12" s="357"/>
      <c r="BE12" s="357"/>
      <c r="BF12" s="569"/>
      <c r="BG12" s="570">
        <v>1686120</v>
      </c>
      <c r="BH12" s="454"/>
      <c r="BI12" s="454"/>
      <c r="BJ12" s="454"/>
      <c r="BK12" s="454"/>
      <c r="BL12" s="454"/>
      <c r="BM12" s="454"/>
      <c r="BN12" s="583"/>
      <c r="BO12" s="603">
        <v>44.5</v>
      </c>
      <c r="BP12" s="603"/>
      <c r="BQ12" s="603"/>
      <c r="BR12" s="603"/>
      <c r="BS12" s="604" t="s">
        <v>199</v>
      </c>
      <c r="BT12" s="604"/>
      <c r="BU12" s="604"/>
      <c r="BV12" s="604"/>
      <c r="BW12" s="604"/>
      <c r="BX12" s="604"/>
      <c r="BY12" s="604"/>
      <c r="BZ12" s="604"/>
      <c r="CA12" s="604"/>
      <c r="CB12" s="626"/>
      <c r="CD12" s="568" t="s">
        <v>88</v>
      </c>
      <c r="CE12" s="357"/>
      <c r="CF12" s="357"/>
      <c r="CG12" s="357"/>
      <c r="CH12" s="357"/>
      <c r="CI12" s="357"/>
      <c r="CJ12" s="357"/>
      <c r="CK12" s="357"/>
      <c r="CL12" s="357"/>
      <c r="CM12" s="357"/>
      <c r="CN12" s="357"/>
      <c r="CO12" s="357"/>
      <c r="CP12" s="357"/>
      <c r="CQ12" s="569"/>
      <c r="CR12" s="570">
        <v>262650</v>
      </c>
      <c r="CS12" s="454"/>
      <c r="CT12" s="454"/>
      <c r="CU12" s="454"/>
      <c r="CV12" s="454"/>
      <c r="CW12" s="454"/>
      <c r="CX12" s="454"/>
      <c r="CY12" s="583"/>
      <c r="CZ12" s="603">
        <v>1.6</v>
      </c>
      <c r="DA12" s="603"/>
      <c r="DB12" s="603"/>
      <c r="DC12" s="603"/>
      <c r="DD12" s="576">
        <v>13246</v>
      </c>
      <c r="DE12" s="454"/>
      <c r="DF12" s="454"/>
      <c r="DG12" s="454"/>
      <c r="DH12" s="454"/>
      <c r="DI12" s="454"/>
      <c r="DJ12" s="454"/>
      <c r="DK12" s="454"/>
      <c r="DL12" s="454"/>
      <c r="DM12" s="454"/>
      <c r="DN12" s="454"/>
      <c r="DO12" s="454"/>
      <c r="DP12" s="583"/>
      <c r="DQ12" s="576">
        <v>160930</v>
      </c>
      <c r="DR12" s="454"/>
      <c r="DS12" s="454"/>
      <c r="DT12" s="454"/>
      <c r="DU12" s="454"/>
      <c r="DV12" s="454"/>
      <c r="DW12" s="454"/>
      <c r="DX12" s="454"/>
      <c r="DY12" s="454"/>
      <c r="DZ12" s="454"/>
      <c r="EA12" s="454"/>
      <c r="EB12" s="454"/>
      <c r="EC12" s="601"/>
    </row>
    <row r="13" spans="2:143" ht="11.25" customHeight="1" x14ac:dyDescent="0.15">
      <c r="B13" s="568" t="s">
        <v>346</v>
      </c>
      <c r="C13" s="357"/>
      <c r="D13" s="357"/>
      <c r="E13" s="357"/>
      <c r="F13" s="357"/>
      <c r="G13" s="357"/>
      <c r="H13" s="357"/>
      <c r="I13" s="357"/>
      <c r="J13" s="357"/>
      <c r="K13" s="357"/>
      <c r="L13" s="357"/>
      <c r="M13" s="357"/>
      <c r="N13" s="357"/>
      <c r="O13" s="357"/>
      <c r="P13" s="357"/>
      <c r="Q13" s="569"/>
      <c r="R13" s="570" t="s">
        <v>199</v>
      </c>
      <c r="S13" s="454"/>
      <c r="T13" s="454"/>
      <c r="U13" s="454"/>
      <c r="V13" s="454"/>
      <c r="W13" s="454"/>
      <c r="X13" s="454"/>
      <c r="Y13" s="583"/>
      <c r="Z13" s="603" t="s">
        <v>199</v>
      </c>
      <c r="AA13" s="603"/>
      <c r="AB13" s="603"/>
      <c r="AC13" s="603"/>
      <c r="AD13" s="604" t="s">
        <v>199</v>
      </c>
      <c r="AE13" s="604"/>
      <c r="AF13" s="604"/>
      <c r="AG13" s="604"/>
      <c r="AH13" s="604"/>
      <c r="AI13" s="604"/>
      <c r="AJ13" s="604"/>
      <c r="AK13" s="604"/>
      <c r="AL13" s="573" t="s">
        <v>199</v>
      </c>
      <c r="AM13" s="317"/>
      <c r="AN13" s="317"/>
      <c r="AO13" s="605"/>
      <c r="AP13" s="568" t="s">
        <v>348</v>
      </c>
      <c r="AQ13" s="357"/>
      <c r="AR13" s="357"/>
      <c r="AS13" s="357"/>
      <c r="AT13" s="357"/>
      <c r="AU13" s="357"/>
      <c r="AV13" s="357"/>
      <c r="AW13" s="357"/>
      <c r="AX13" s="357"/>
      <c r="AY13" s="357"/>
      <c r="AZ13" s="357"/>
      <c r="BA13" s="357"/>
      <c r="BB13" s="357"/>
      <c r="BC13" s="357"/>
      <c r="BD13" s="357"/>
      <c r="BE13" s="357"/>
      <c r="BF13" s="569"/>
      <c r="BG13" s="570">
        <v>1685741</v>
      </c>
      <c r="BH13" s="454"/>
      <c r="BI13" s="454"/>
      <c r="BJ13" s="454"/>
      <c r="BK13" s="454"/>
      <c r="BL13" s="454"/>
      <c r="BM13" s="454"/>
      <c r="BN13" s="583"/>
      <c r="BO13" s="603">
        <v>44.5</v>
      </c>
      <c r="BP13" s="603"/>
      <c r="BQ13" s="603"/>
      <c r="BR13" s="603"/>
      <c r="BS13" s="604" t="s">
        <v>199</v>
      </c>
      <c r="BT13" s="604"/>
      <c r="BU13" s="604"/>
      <c r="BV13" s="604"/>
      <c r="BW13" s="604"/>
      <c r="BX13" s="604"/>
      <c r="BY13" s="604"/>
      <c r="BZ13" s="604"/>
      <c r="CA13" s="604"/>
      <c r="CB13" s="626"/>
      <c r="CD13" s="568" t="s">
        <v>350</v>
      </c>
      <c r="CE13" s="357"/>
      <c r="CF13" s="357"/>
      <c r="CG13" s="357"/>
      <c r="CH13" s="357"/>
      <c r="CI13" s="357"/>
      <c r="CJ13" s="357"/>
      <c r="CK13" s="357"/>
      <c r="CL13" s="357"/>
      <c r="CM13" s="357"/>
      <c r="CN13" s="357"/>
      <c r="CO13" s="357"/>
      <c r="CP13" s="357"/>
      <c r="CQ13" s="569"/>
      <c r="CR13" s="570">
        <v>702076</v>
      </c>
      <c r="CS13" s="454"/>
      <c r="CT13" s="454"/>
      <c r="CU13" s="454"/>
      <c r="CV13" s="454"/>
      <c r="CW13" s="454"/>
      <c r="CX13" s="454"/>
      <c r="CY13" s="583"/>
      <c r="CZ13" s="603">
        <v>4.2</v>
      </c>
      <c r="DA13" s="603"/>
      <c r="DB13" s="603"/>
      <c r="DC13" s="603"/>
      <c r="DD13" s="576">
        <v>358476</v>
      </c>
      <c r="DE13" s="454"/>
      <c r="DF13" s="454"/>
      <c r="DG13" s="454"/>
      <c r="DH13" s="454"/>
      <c r="DI13" s="454"/>
      <c r="DJ13" s="454"/>
      <c r="DK13" s="454"/>
      <c r="DL13" s="454"/>
      <c r="DM13" s="454"/>
      <c r="DN13" s="454"/>
      <c r="DO13" s="454"/>
      <c r="DP13" s="583"/>
      <c r="DQ13" s="576">
        <v>584649</v>
      </c>
      <c r="DR13" s="454"/>
      <c r="DS13" s="454"/>
      <c r="DT13" s="454"/>
      <c r="DU13" s="454"/>
      <c r="DV13" s="454"/>
      <c r="DW13" s="454"/>
      <c r="DX13" s="454"/>
      <c r="DY13" s="454"/>
      <c r="DZ13" s="454"/>
      <c r="EA13" s="454"/>
      <c r="EB13" s="454"/>
      <c r="EC13" s="601"/>
    </row>
    <row r="14" spans="2:143" ht="11.25" customHeight="1" x14ac:dyDescent="0.15">
      <c r="B14" s="568" t="s">
        <v>319</v>
      </c>
      <c r="C14" s="357"/>
      <c r="D14" s="357"/>
      <c r="E14" s="357"/>
      <c r="F14" s="357"/>
      <c r="G14" s="357"/>
      <c r="H14" s="357"/>
      <c r="I14" s="357"/>
      <c r="J14" s="357"/>
      <c r="K14" s="357"/>
      <c r="L14" s="357"/>
      <c r="M14" s="357"/>
      <c r="N14" s="357"/>
      <c r="O14" s="357"/>
      <c r="P14" s="357"/>
      <c r="Q14" s="569"/>
      <c r="R14" s="570" t="s">
        <v>199</v>
      </c>
      <c r="S14" s="454"/>
      <c r="T14" s="454"/>
      <c r="U14" s="454"/>
      <c r="V14" s="454"/>
      <c r="W14" s="454"/>
      <c r="X14" s="454"/>
      <c r="Y14" s="583"/>
      <c r="Z14" s="603" t="s">
        <v>199</v>
      </c>
      <c r="AA14" s="603"/>
      <c r="AB14" s="603"/>
      <c r="AC14" s="603"/>
      <c r="AD14" s="604" t="s">
        <v>199</v>
      </c>
      <c r="AE14" s="604"/>
      <c r="AF14" s="604"/>
      <c r="AG14" s="604"/>
      <c r="AH14" s="604"/>
      <c r="AI14" s="604"/>
      <c r="AJ14" s="604"/>
      <c r="AK14" s="604"/>
      <c r="AL14" s="573" t="s">
        <v>199</v>
      </c>
      <c r="AM14" s="317"/>
      <c r="AN14" s="317"/>
      <c r="AO14" s="605"/>
      <c r="AP14" s="568" t="s">
        <v>216</v>
      </c>
      <c r="AQ14" s="357"/>
      <c r="AR14" s="357"/>
      <c r="AS14" s="357"/>
      <c r="AT14" s="357"/>
      <c r="AU14" s="357"/>
      <c r="AV14" s="357"/>
      <c r="AW14" s="357"/>
      <c r="AX14" s="357"/>
      <c r="AY14" s="357"/>
      <c r="AZ14" s="357"/>
      <c r="BA14" s="357"/>
      <c r="BB14" s="357"/>
      <c r="BC14" s="357"/>
      <c r="BD14" s="357"/>
      <c r="BE14" s="357"/>
      <c r="BF14" s="569"/>
      <c r="BG14" s="570">
        <v>143056</v>
      </c>
      <c r="BH14" s="454"/>
      <c r="BI14" s="454"/>
      <c r="BJ14" s="454"/>
      <c r="BK14" s="454"/>
      <c r="BL14" s="454"/>
      <c r="BM14" s="454"/>
      <c r="BN14" s="583"/>
      <c r="BO14" s="603">
        <v>3.8</v>
      </c>
      <c r="BP14" s="603"/>
      <c r="BQ14" s="603"/>
      <c r="BR14" s="603"/>
      <c r="BS14" s="604" t="s">
        <v>199</v>
      </c>
      <c r="BT14" s="604"/>
      <c r="BU14" s="604"/>
      <c r="BV14" s="604"/>
      <c r="BW14" s="604"/>
      <c r="BX14" s="604"/>
      <c r="BY14" s="604"/>
      <c r="BZ14" s="604"/>
      <c r="CA14" s="604"/>
      <c r="CB14" s="626"/>
      <c r="CD14" s="568" t="s">
        <v>64</v>
      </c>
      <c r="CE14" s="357"/>
      <c r="CF14" s="357"/>
      <c r="CG14" s="357"/>
      <c r="CH14" s="357"/>
      <c r="CI14" s="357"/>
      <c r="CJ14" s="357"/>
      <c r="CK14" s="357"/>
      <c r="CL14" s="357"/>
      <c r="CM14" s="357"/>
      <c r="CN14" s="357"/>
      <c r="CO14" s="357"/>
      <c r="CP14" s="357"/>
      <c r="CQ14" s="569"/>
      <c r="CR14" s="570">
        <v>929787</v>
      </c>
      <c r="CS14" s="454"/>
      <c r="CT14" s="454"/>
      <c r="CU14" s="454"/>
      <c r="CV14" s="454"/>
      <c r="CW14" s="454"/>
      <c r="CX14" s="454"/>
      <c r="CY14" s="583"/>
      <c r="CZ14" s="603">
        <v>5.6</v>
      </c>
      <c r="DA14" s="603"/>
      <c r="DB14" s="603"/>
      <c r="DC14" s="603"/>
      <c r="DD14" s="576">
        <v>156839</v>
      </c>
      <c r="DE14" s="454"/>
      <c r="DF14" s="454"/>
      <c r="DG14" s="454"/>
      <c r="DH14" s="454"/>
      <c r="DI14" s="454"/>
      <c r="DJ14" s="454"/>
      <c r="DK14" s="454"/>
      <c r="DL14" s="454"/>
      <c r="DM14" s="454"/>
      <c r="DN14" s="454"/>
      <c r="DO14" s="454"/>
      <c r="DP14" s="583"/>
      <c r="DQ14" s="576">
        <v>774574</v>
      </c>
      <c r="DR14" s="454"/>
      <c r="DS14" s="454"/>
      <c r="DT14" s="454"/>
      <c r="DU14" s="454"/>
      <c r="DV14" s="454"/>
      <c r="DW14" s="454"/>
      <c r="DX14" s="454"/>
      <c r="DY14" s="454"/>
      <c r="DZ14" s="454"/>
      <c r="EA14" s="454"/>
      <c r="EB14" s="454"/>
      <c r="EC14" s="601"/>
    </row>
    <row r="15" spans="2:143" ht="11.25" customHeight="1" x14ac:dyDescent="0.15">
      <c r="B15" s="568" t="s">
        <v>351</v>
      </c>
      <c r="C15" s="357"/>
      <c r="D15" s="357"/>
      <c r="E15" s="357"/>
      <c r="F15" s="357"/>
      <c r="G15" s="357"/>
      <c r="H15" s="357"/>
      <c r="I15" s="357"/>
      <c r="J15" s="357"/>
      <c r="K15" s="357"/>
      <c r="L15" s="357"/>
      <c r="M15" s="357"/>
      <c r="N15" s="357"/>
      <c r="O15" s="357"/>
      <c r="P15" s="357"/>
      <c r="Q15" s="569"/>
      <c r="R15" s="570">
        <v>43677</v>
      </c>
      <c r="S15" s="454"/>
      <c r="T15" s="454"/>
      <c r="U15" s="454"/>
      <c r="V15" s="454"/>
      <c r="W15" s="454"/>
      <c r="X15" s="454"/>
      <c r="Y15" s="583"/>
      <c r="Z15" s="603">
        <v>0.2</v>
      </c>
      <c r="AA15" s="603"/>
      <c r="AB15" s="603"/>
      <c r="AC15" s="603"/>
      <c r="AD15" s="604">
        <v>43677</v>
      </c>
      <c r="AE15" s="604"/>
      <c r="AF15" s="604"/>
      <c r="AG15" s="604"/>
      <c r="AH15" s="604"/>
      <c r="AI15" s="604"/>
      <c r="AJ15" s="604"/>
      <c r="AK15" s="604"/>
      <c r="AL15" s="573">
        <v>0.4</v>
      </c>
      <c r="AM15" s="317"/>
      <c r="AN15" s="317"/>
      <c r="AO15" s="605"/>
      <c r="AP15" s="568" t="s">
        <v>352</v>
      </c>
      <c r="AQ15" s="357"/>
      <c r="AR15" s="357"/>
      <c r="AS15" s="357"/>
      <c r="AT15" s="357"/>
      <c r="AU15" s="357"/>
      <c r="AV15" s="357"/>
      <c r="AW15" s="357"/>
      <c r="AX15" s="357"/>
      <c r="AY15" s="357"/>
      <c r="AZ15" s="357"/>
      <c r="BA15" s="357"/>
      <c r="BB15" s="357"/>
      <c r="BC15" s="357"/>
      <c r="BD15" s="357"/>
      <c r="BE15" s="357"/>
      <c r="BF15" s="569"/>
      <c r="BG15" s="570">
        <v>254060</v>
      </c>
      <c r="BH15" s="454"/>
      <c r="BI15" s="454"/>
      <c r="BJ15" s="454"/>
      <c r="BK15" s="454"/>
      <c r="BL15" s="454"/>
      <c r="BM15" s="454"/>
      <c r="BN15" s="583"/>
      <c r="BO15" s="603">
        <v>6.7</v>
      </c>
      <c r="BP15" s="603"/>
      <c r="BQ15" s="603"/>
      <c r="BR15" s="603"/>
      <c r="BS15" s="604" t="s">
        <v>199</v>
      </c>
      <c r="BT15" s="604"/>
      <c r="BU15" s="604"/>
      <c r="BV15" s="604"/>
      <c r="BW15" s="604"/>
      <c r="BX15" s="604"/>
      <c r="BY15" s="604"/>
      <c r="BZ15" s="604"/>
      <c r="CA15" s="604"/>
      <c r="CB15" s="626"/>
      <c r="CD15" s="568" t="s">
        <v>353</v>
      </c>
      <c r="CE15" s="357"/>
      <c r="CF15" s="357"/>
      <c r="CG15" s="357"/>
      <c r="CH15" s="357"/>
      <c r="CI15" s="357"/>
      <c r="CJ15" s="357"/>
      <c r="CK15" s="357"/>
      <c r="CL15" s="357"/>
      <c r="CM15" s="357"/>
      <c r="CN15" s="357"/>
      <c r="CO15" s="357"/>
      <c r="CP15" s="357"/>
      <c r="CQ15" s="569"/>
      <c r="CR15" s="570">
        <v>1808432</v>
      </c>
      <c r="CS15" s="454"/>
      <c r="CT15" s="454"/>
      <c r="CU15" s="454"/>
      <c r="CV15" s="454"/>
      <c r="CW15" s="454"/>
      <c r="CX15" s="454"/>
      <c r="CY15" s="583"/>
      <c r="CZ15" s="603">
        <v>10.8</v>
      </c>
      <c r="DA15" s="603"/>
      <c r="DB15" s="603"/>
      <c r="DC15" s="603"/>
      <c r="DD15" s="576">
        <v>375455</v>
      </c>
      <c r="DE15" s="454"/>
      <c r="DF15" s="454"/>
      <c r="DG15" s="454"/>
      <c r="DH15" s="454"/>
      <c r="DI15" s="454"/>
      <c r="DJ15" s="454"/>
      <c r="DK15" s="454"/>
      <c r="DL15" s="454"/>
      <c r="DM15" s="454"/>
      <c r="DN15" s="454"/>
      <c r="DO15" s="454"/>
      <c r="DP15" s="583"/>
      <c r="DQ15" s="576">
        <v>1404040</v>
      </c>
      <c r="DR15" s="454"/>
      <c r="DS15" s="454"/>
      <c r="DT15" s="454"/>
      <c r="DU15" s="454"/>
      <c r="DV15" s="454"/>
      <c r="DW15" s="454"/>
      <c r="DX15" s="454"/>
      <c r="DY15" s="454"/>
      <c r="DZ15" s="454"/>
      <c r="EA15" s="454"/>
      <c r="EB15" s="454"/>
      <c r="EC15" s="601"/>
    </row>
    <row r="16" spans="2:143" ht="11.25" customHeight="1" x14ac:dyDescent="0.15">
      <c r="B16" s="568" t="s">
        <v>354</v>
      </c>
      <c r="C16" s="357"/>
      <c r="D16" s="357"/>
      <c r="E16" s="357"/>
      <c r="F16" s="357"/>
      <c r="G16" s="357"/>
      <c r="H16" s="357"/>
      <c r="I16" s="357"/>
      <c r="J16" s="357"/>
      <c r="K16" s="357"/>
      <c r="L16" s="357"/>
      <c r="M16" s="357"/>
      <c r="N16" s="357"/>
      <c r="O16" s="357"/>
      <c r="P16" s="357"/>
      <c r="Q16" s="569"/>
      <c r="R16" s="570">
        <v>77917</v>
      </c>
      <c r="S16" s="454"/>
      <c r="T16" s="454"/>
      <c r="U16" s="454"/>
      <c r="V16" s="454"/>
      <c r="W16" s="454"/>
      <c r="X16" s="454"/>
      <c r="Y16" s="583"/>
      <c r="Z16" s="603">
        <v>0.4</v>
      </c>
      <c r="AA16" s="603"/>
      <c r="AB16" s="603"/>
      <c r="AC16" s="603"/>
      <c r="AD16" s="604">
        <v>77917</v>
      </c>
      <c r="AE16" s="604"/>
      <c r="AF16" s="604"/>
      <c r="AG16" s="604"/>
      <c r="AH16" s="604"/>
      <c r="AI16" s="604"/>
      <c r="AJ16" s="604"/>
      <c r="AK16" s="604"/>
      <c r="AL16" s="573">
        <v>0.8</v>
      </c>
      <c r="AM16" s="317"/>
      <c r="AN16" s="317"/>
      <c r="AO16" s="605"/>
      <c r="AP16" s="568" t="s">
        <v>355</v>
      </c>
      <c r="AQ16" s="357"/>
      <c r="AR16" s="357"/>
      <c r="AS16" s="357"/>
      <c r="AT16" s="357"/>
      <c r="AU16" s="357"/>
      <c r="AV16" s="357"/>
      <c r="AW16" s="357"/>
      <c r="AX16" s="357"/>
      <c r="AY16" s="357"/>
      <c r="AZ16" s="357"/>
      <c r="BA16" s="357"/>
      <c r="BB16" s="357"/>
      <c r="BC16" s="357"/>
      <c r="BD16" s="357"/>
      <c r="BE16" s="357"/>
      <c r="BF16" s="569"/>
      <c r="BG16" s="570" t="s">
        <v>199</v>
      </c>
      <c r="BH16" s="454"/>
      <c r="BI16" s="454"/>
      <c r="BJ16" s="454"/>
      <c r="BK16" s="454"/>
      <c r="BL16" s="454"/>
      <c r="BM16" s="454"/>
      <c r="BN16" s="583"/>
      <c r="BO16" s="603" t="s">
        <v>199</v>
      </c>
      <c r="BP16" s="603"/>
      <c r="BQ16" s="603"/>
      <c r="BR16" s="603"/>
      <c r="BS16" s="604" t="s">
        <v>199</v>
      </c>
      <c r="BT16" s="604"/>
      <c r="BU16" s="604"/>
      <c r="BV16" s="604"/>
      <c r="BW16" s="604"/>
      <c r="BX16" s="604"/>
      <c r="BY16" s="604"/>
      <c r="BZ16" s="604"/>
      <c r="CA16" s="604"/>
      <c r="CB16" s="626"/>
      <c r="CD16" s="568" t="s">
        <v>356</v>
      </c>
      <c r="CE16" s="357"/>
      <c r="CF16" s="357"/>
      <c r="CG16" s="357"/>
      <c r="CH16" s="357"/>
      <c r="CI16" s="357"/>
      <c r="CJ16" s="357"/>
      <c r="CK16" s="357"/>
      <c r="CL16" s="357"/>
      <c r="CM16" s="357"/>
      <c r="CN16" s="357"/>
      <c r="CO16" s="357"/>
      <c r="CP16" s="357"/>
      <c r="CQ16" s="569"/>
      <c r="CR16" s="570" t="s">
        <v>199</v>
      </c>
      <c r="CS16" s="454"/>
      <c r="CT16" s="454"/>
      <c r="CU16" s="454"/>
      <c r="CV16" s="454"/>
      <c r="CW16" s="454"/>
      <c r="CX16" s="454"/>
      <c r="CY16" s="583"/>
      <c r="CZ16" s="603" t="s">
        <v>199</v>
      </c>
      <c r="DA16" s="603"/>
      <c r="DB16" s="603"/>
      <c r="DC16" s="603"/>
      <c r="DD16" s="576" t="s">
        <v>199</v>
      </c>
      <c r="DE16" s="454"/>
      <c r="DF16" s="454"/>
      <c r="DG16" s="454"/>
      <c r="DH16" s="454"/>
      <c r="DI16" s="454"/>
      <c r="DJ16" s="454"/>
      <c r="DK16" s="454"/>
      <c r="DL16" s="454"/>
      <c r="DM16" s="454"/>
      <c r="DN16" s="454"/>
      <c r="DO16" s="454"/>
      <c r="DP16" s="583"/>
      <c r="DQ16" s="576" t="s">
        <v>199</v>
      </c>
      <c r="DR16" s="454"/>
      <c r="DS16" s="454"/>
      <c r="DT16" s="454"/>
      <c r="DU16" s="454"/>
      <c r="DV16" s="454"/>
      <c r="DW16" s="454"/>
      <c r="DX16" s="454"/>
      <c r="DY16" s="454"/>
      <c r="DZ16" s="454"/>
      <c r="EA16" s="454"/>
      <c r="EB16" s="454"/>
      <c r="EC16" s="601"/>
    </row>
    <row r="17" spans="2:133" ht="11.25" customHeight="1" x14ac:dyDescent="0.15">
      <c r="B17" s="568" t="s">
        <v>357</v>
      </c>
      <c r="C17" s="357"/>
      <c r="D17" s="357"/>
      <c r="E17" s="357"/>
      <c r="F17" s="357"/>
      <c r="G17" s="357"/>
      <c r="H17" s="357"/>
      <c r="I17" s="357"/>
      <c r="J17" s="357"/>
      <c r="K17" s="357"/>
      <c r="L17" s="357"/>
      <c r="M17" s="357"/>
      <c r="N17" s="357"/>
      <c r="O17" s="357"/>
      <c r="P17" s="357"/>
      <c r="Q17" s="569"/>
      <c r="R17" s="570">
        <v>165841</v>
      </c>
      <c r="S17" s="454"/>
      <c r="T17" s="454"/>
      <c r="U17" s="454"/>
      <c r="V17" s="454"/>
      <c r="W17" s="454"/>
      <c r="X17" s="454"/>
      <c r="Y17" s="583"/>
      <c r="Z17" s="603">
        <v>0.9</v>
      </c>
      <c r="AA17" s="603"/>
      <c r="AB17" s="603"/>
      <c r="AC17" s="603"/>
      <c r="AD17" s="604">
        <v>165841</v>
      </c>
      <c r="AE17" s="604"/>
      <c r="AF17" s="604"/>
      <c r="AG17" s="604"/>
      <c r="AH17" s="604"/>
      <c r="AI17" s="604"/>
      <c r="AJ17" s="604"/>
      <c r="AK17" s="604"/>
      <c r="AL17" s="573">
        <v>1.6</v>
      </c>
      <c r="AM17" s="317"/>
      <c r="AN17" s="317"/>
      <c r="AO17" s="605"/>
      <c r="AP17" s="568" t="s">
        <v>358</v>
      </c>
      <c r="AQ17" s="357"/>
      <c r="AR17" s="357"/>
      <c r="AS17" s="357"/>
      <c r="AT17" s="357"/>
      <c r="AU17" s="357"/>
      <c r="AV17" s="357"/>
      <c r="AW17" s="357"/>
      <c r="AX17" s="357"/>
      <c r="AY17" s="357"/>
      <c r="AZ17" s="357"/>
      <c r="BA17" s="357"/>
      <c r="BB17" s="357"/>
      <c r="BC17" s="357"/>
      <c r="BD17" s="357"/>
      <c r="BE17" s="357"/>
      <c r="BF17" s="569"/>
      <c r="BG17" s="570" t="s">
        <v>199</v>
      </c>
      <c r="BH17" s="454"/>
      <c r="BI17" s="454"/>
      <c r="BJ17" s="454"/>
      <c r="BK17" s="454"/>
      <c r="BL17" s="454"/>
      <c r="BM17" s="454"/>
      <c r="BN17" s="583"/>
      <c r="BO17" s="603" t="s">
        <v>199</v>
      </c>
      <c r="BP17" s="603"/>
      <c r="BQ17" s="603"/>
      <c r="BR17" s="603"/>
      <c r="BS17" s="604" t="s">
        <v>199</v>
      </c>
      <c r="BT17" s="604"/>
      <c r="BU17" s="604"/>
      <c r="BV17" s="604"/>
      <c r="BW17" s="604"/>
      <c r="BX17" s="604"/>
      <c r="BY17" s="604"/>
      <c r="BZ17" s="604"/>
      <c r="CA17" s="604"/>
      <c r="CB17" s="626"/>
      <c r="CD17" s="568" t="s">
        <v>360</v>
      </c>
      <c r="CE17" s="357"/>
      <c r="CF17" s="357"/>
      <c r="CG17" s="357"/>
      <c r="CH17" s="357"/>
      <c r="CI17" s="357"/>
      <c r="CJ17" s="357"/>
      <c r="CK17" s="357"/>
      <c r="CL17" s="357"/>
      <c r="CM17" s="357"/>
      <c r="CN17" s="357"/>
      <c r="CO17" s="357"/>
      <c r="CP17" s="357"/>
      <c r="CQ17" s="569"/>
      <c r="CR17" s="570">
        <v>1656916</v>
      </c>
      <c r="CS17" s="454"/>
      <c r="CT17" s="454"/>
      <c r="CU17" s="454"/>
      <c r="CV17" s="454"/>
      <c r="CW17" s="454"/>
      <c r="CX17" s="454"/>
      <c r="CY17" s="583"/>
      <c r="CZ17" s="603">
        <v>9.9</v>
      </c>
      <c r="DA17" s="603"/>
      <c r="DB17" s="603"/>
      <c r="DC17" s="603"/>
      <c r="DD17" s="576" t="s">
        <v>199</v>
      </c>
      <c r="DE17" s="454"/>
      <c r="DF17" s="454"/>
      <c r="DG17" s="454"/>
      <c r="DH17" s="454"/>
      <c r="DI17" s="454"/>
      <c r="DJ17" s="454"/>
      <c r="DK17" s="454"/>
      <c r="DL17" s="454"/>
      <c r="DM17" s="454"/>
      <c r="DN17" s="454"/>
      <c r="DO17" s="454"/>
      <c r="DP17" s="583"/>
      <c r="DQ17" s="576">
        <v>1656916</v>
      </c>
      <c r="DR17" s="454"/>
      <c r="DS17" s="454"/>
      <c r="DT17" s="454"/>
      <c r="DU17" s="454"/>
      <c r="DV17" s="454"/>
      <c r="DW17" s="454"/>
      <c r="DX17" s="454"/>
      <c r="DY17" s="454"/>
      <c r="DZ17" s="454"/>
      <c r="EA17" s="454"/>
      <c r="EB17" s="454"/>
      <c r="EC17" s="601"/>
    </row>
    <row r="18" spans="2:133" ht="11.25" customHeight="1" x14ac:dyDescent="0.15">
      <c r="B18" s="568" t="s">
        <v>219</v>
      </c>
      <c r="C18" s="357"/>
      <c r="D18" s="357"/>
      <c r="E18" s="357"/>
      <c r="F18" s="357"/>
      <c r="G18" s="357"/>
      <c r="H18" s="357"/>
      <c r="I18" s="357"/>
      <c r="J18" s="357"/>
      <c r="K18" s="357"/>
      <c r="L18" s="357"/>
      <c r="M18" s="357"/>
      <c r="N18" s="357"/>
      <c r="O18" s="357"/>
      <c r="P18" s="357"/>
      <c r="Q18" s="569"/>
      <c r="R18" s="570">
        <v>21926</v>
      </c>
      <c r="S18" s="454"/>
      <c r="T18" s="454"/>
      <c r="U18" s="454"/>
      <c r="V18" s="454"/>
      <c r="W18" s="454"/>
      <c r="X18" s="454"/>
      <c r="Y18" s="583"/>
      <c r="Z18" s="603">
        <v>0.1</v>
      </c>
      <c r="AA18" s="603"/>
      <c r="AB18" s="603"/>
      <c r="AC18" s="603"/>
      <c r="AD18" s="604">
        <v>21926</v>
      </c>
      <c r="AE18" s="604"/>
      <c r="AF18" s="604"/>
      <c r="AG18" s="604"/>
      <c r="AH18" s="604"/>
      <c r="AI18" s="604"/>
      <c r="AJ18" s="604"/>
      <c r="AK18" s="604"/>
      <c r="AL18" s="573">
        <v>0.2</v>
      </c>
      <c r="AM18" s="317"/>
      <c r="AN18" s="317"/>
      <c r="AO18" s="605"/>
      <c r="AP18" s="568" t="s">
        <v>99</v>
      </c>
      <c r="AQ18" s="357"/>
      <c r="AR18" s="357"/>
      <c r="AS18" s="357"/>
      <c r="AT18" s="357"/>
      <c r="AU18" s="357"/>
      <c r="AV18" s="357"/>
      <c r="AW18" s="357"/>
      <c r="AX18" s="357"/>
      <c r="AY18" s="357"/>
      <c r="AZ18" s="357"/>
      <c r="BA18" s="357"/>
      <c r="BB18" s="357"/>
      <c r="BC18" s="357"/>
      <c r="BD18" s="357"/>
      <c r="BE18" s="357"/>
      <c r="BF18" s="569"/>
      <c r="BG18" s="570" t="s">
        <v>199</v>
      </c>
      <c r="BH18" s="454"/>
      <c r="BI18" s="454"/>
      <c r="BJ18" s="454"/>
      <c r="BK18" s="454"/>
      <c r="BL18" s="454"/>
      <c r="BM18" s="454"/>
      <c r="BN18" s="583"/>
      <c r="BO18" s="603" t="s">
        <v>199</v>
      </c>
      <c r="BP18" s="603"/>
      <c r="BQ18" s="603"/>
      <c r="BR18" s="603"/>
      <c r="BS18" s="604" t="s">
        <v>199</v>
      </c>
      <c r="BT18" s="604"/>
      <c r="BU18" s="604"/>
      <c r="BV18" s="604"/>
      <c r="BW18" s="604"/>
      <c r="BX18" s="604"/>
      <c r="BY18" s="604"/>
      <c r="BZ18" s="604"/>
      <c r="CA18" s="604"/>
      <c r="CB18" s="626"/>
      <c r="CD18" s="568" t="s">
        <v>361</v>
      </c>
      <c r="CE18" s="357"/>
      <c r="CF18" s="357"/>
      <c r="CG18" s="357"/>
      <c r="CH18" s="357"/>
      <c r="CI18" s="357"/>
      <c r="CJ18" s="357"/>
      <c r="CK18" s="357"/>
      <c r="CL18" s="357"/>
      <c r="CM18" s="357"/>
      <c r="CN18" s="357"/>
      <c r="CO18" s="357"/>
      <c r="CP18" s="357"/>
      <c r="CQ18" s="569"/>
      <c r="CR18" s="570" t="s">
        <v>199</v>
      </c>
      <c r="CS18" s="454"/>
      <c r="CT18" s="454"/>
      <c r="CU18" s="454"/>
      <c r="CV18" s="454"/>
      <c r="CW18" s="454"/>
      <c r="CX18" s="454"/>
      <c r="CY18" s="583"/>
      <c r="CZ18" s="603" t="s">
        <v>199</v>
      </c>
      <c r="DA18" s="603"/>
      <c r="DB18" s="603"/>
      <c r="DC18" s="603"/>
      <c r="DD18" s="576" t="s">
        <v>199</v>
      </c>
      <c r="DE18" s="454"/>
      <c r="DF18" s="454"/>
      <c r="DG18" s="454"/>
      <c r="DH18" s="454"/>
      <c r="DI18" s="454"/>
      <c r="DJ18" s="454"/>
      <c r="DK18" s="454"/>
      <c r="DL18" s="454"/>
      <c r="DM18" s="454"/>
      <c r="DN18" s="454"/>
      <c r="DO18" s="454"/>
      <c r="DP18" s="583"/>
      <c r="DQ18" s="576" t="s">
        <v>199</v>
      </c>
      <c r="DR18" s="454"/>
      <c r="DS18" s="454"/>
      <c r="DT18" s="454"/>
      <c r="DU18" s="454"/>
      <c r="DV18" s="454"/>
      <c r="DW18" s="454"/>
      <c r="DX18" s="454"/>
      <c r="DY18" s="454"/>
      <c r="DZ18" s="454"/>
      <c r="EA18" s="454"/>
      <c r="EB18" s="454"/>
      <c r="EC18" s="601"/>
    </row>
    <row r="19" spans="2:133" ht="11.25" customHeight="1" x14ac:dyDescent="0.15">
      <c r="B19" s="568" t="s">
        <v>362</v>
      </c>
      <c r="C19" s="357"/>
      <c r="D19" s="357"/>
      <c r="E19" s="357"/>
      <c r="F19" s="357"/>
      <c r="G19" s="357"/>
      <c r="H19" s="357"/>
      <c r="I19" s="357"/>
      <c r="J19" s="357"/>
      <c r="K19" s="357"/>
      <c r="L19" s="357"/>
      <c r="M19" s="357"/>
      <c r="N19" s="357"/>
      <c r="O19" s="357"/>
      <c r="P19" s="357"/>
      <c r="Q19" s="569"/>
      <c r="R19" s="570">
        <v>140218</v>
      </c>
      <c r="S19" s="454"/>
      <c r="T19" s="454"/>
      <c r="U19" s="454"/>
      <c r="V19" s="454"/>
      <c r="W19" s="454"/>
      <c r="X19" s="454"/>
      <c r="Y19" s="583"/>
      <c r="Z19" s="603">
        <v>0.8</v>
      </c>
      <c r="AA19" s="603"/>
      <c r="AB19" s="603"/>
      <c r="AC19" s="603"/>
      <c r="AD19" s="604">
        <v>140218</v>
      </c>
      <c r="AE19" s="604"/>
      <c r="AF19" s="604"/>
      <c r="AG19" s="604"/>
      <c r="AH19" s="604"/>
      <c r="AI19" s="604"/>
      <c r="AJ19" s="604"/>
      <c r="AK19" s="604"/>
      <c r="AL19" s="573">
        <v>1.4</v>
      </c>
      <c r="AM19" s="317"/>
      <c r="AN19" s="317"/>
      <c r="AO19" s="605"/>
      <c r="AP19" s="568" t="s">
        <v>256</v>
      </c>
      <c r="AQ19" s="357"/>
      <c r="AR19" s="357"/>
      <c r="AS19" s="357"/>
      <c r="AT19" s="357"/>
      <c r="AU19" s="357"/>
      <c r="AV19" s="357"/>
      <c r="AW19" s="357"/>
      <c r="AX19" s="357"/>
      <c r="AY19" s="357"/>
      <c r="AZ19" s="357"/>
      <c r="BA19" s="357"/>
      <c r="BB19" s="357"/>
      <c r="BC19" s="357"/>
      <c r="BD19" s="357"/>
      <c r="BE19" s="357"/>
      <c r="BF19" s="569"/>
      <c r="BG19" s="570">
        <v>351</v>
      </c>
      <c r="BH19" s="454"/>
      <c r="BI19" s="454"/>
      <c r="BJ19" s="454"/>
      <c r="BK19" s="454"/>
      <c r="BL19" s="454"/>
      <c r="BM19" s="454"/>
      <c r="BN19" s="583"/>
      <c r="BO19" s="603">
        <v>0</v>
      </c>
      <c r="BP19" s="603"/>
      <c r="BQ19" s="603"/>
      <c r="BR19" s="603"/>
      <c r="BS19" s="604" t="s">
        <v>199</v>
      </c>
      <c r="BT19" s="604"/>
      <c r="BU19" s="604"/>
      <c r="BV19" s="604"/>
      <c r="BW19" s="604"/>
      <c r="BX19" s="604"/>
      <c r="BY19" s="604"/>
      <c r="BZ19" s="604"/>
      <c r="CA19" s="604"/>
      <c r="CB19" s="626"/>
      <c r="CD19" s="568" t="s">
        <v>364</v>
      </c>
      <c r="CE19" s="357"/>
      <c r="CF19" s="357"/>
      <c r="CG19" s="357"/>
      <c r="CH19" s="357"/>
      <c r="CI19" s="357"/>
      <c r="CJ19" s="357"/>
      <c r="CK19" s="357"/>
      <c r="CL19" s="357"/>
      <c r="CM19" s="357"/>
      <c r="CN19" s="357"/>
      <c r="CO19" s="357"/>
      <c r="CP19" s="357"/>
      <c r="CQ19" s="569"/>
      <c r="CR19" s="570" t="s">
        <v>199</v>
      </c>
      <c r="CS19" s="454"/>
      <c r="CT19" s="454"/>
      <c r="CU19" s="454"/>
      <c r="CV19" s="454"/>
      <c r="CW19" s="454"/>
      <c r="CX19" s="454"/>
      <c r="CY19" s="583"/>
      <c r="CZ19" s="603" t="s">
        <v>199</v>
      </c>
      <c r="DA19" s="603"/>
      <c r="DB19" s="603"/>
      <c r="DC19" s="603"/>
      <c r="DD19" s="576" t="s">
        <v>199</v>
      </c>
      <c r="DE19" s="454"/>
      <c r="DF19" s="454"/>
      <c r="DG19" s="454"/>
      <c r="DH19" s="454"/>
      <c r="DI19" s="454"/>
      <c r="DJ19" s="454"/>
      <c r="DK19" s="454"/>
      <c r="DL19" s="454"/>
      <c r="DM19" s="454"/>
      <c r="DN19" s="454"/>
      <c r="DO19" s="454"/>
      <c r="DP19" s="583"/>
      <c r="DQ19" s="576" t="s">
        <v>199</v>
      </c>
      <c r="DR19" s="454"/>
      <c r="DS19" s="454"/>
      <c r="DT19" s="454"/>
      <c r="DU19" s="454"/>
      <c r="DV19" s="454"/>
      <c r="DW19" s="454"/>
      <c r="DX19" s="454"/>
      <c r="DY19" s="454"/>
      <c r="DZ19" s="454"/>
      <c r="EA19" s="454"/>
      <c r="EB19" s="454"/>
      <c r="EC19" s="601"/>
    </row>
    <row r="20" spans="2:133" ht="11.25" customHeight="1" x14ac:dyDescent="0.15">
      <c r="B20" s="620" t="s">
        <v>365</v>
      </c>
      <c r="C20" s="621"/>
      <c r="D20" s="621"/>
      <c r="E20" s="621"/>
      <c r="F20" s="621"/>
      <c r="G20" s="621"/>
      <c r="H20" s="621"/>
      <c r="I20" s="621"/>
      <c r="J20" s="621"/>
      <c r="K20" s="621"/>
      <c r="L20" s="621"/>
      <c r="M20" s="621"/>
      <c r="N20" s="621"/>
      <c r="O20" s="621"/>
      <c r="P20" s="621"/>
      <c r="Q20" s="622"/>
      <c r="R20" s="570">
        <v>3697</v>
      </c>
      <c r="S20" s="454"/>
      <c r="T20" s="454"/>
      <c r="U20" s="454"/>
      <c r="V20" s="454"/>
      <c r="W20" s="454"/>
      <c r="X20" s="454"/>
      <c r="Y20" s="583"/>
      <c r="Z20" s="603">
        <v>0</v>
      </c>
      <c r="AA20" s="603"/>
      <c r="AB20" s="603"/>
      <c r="AC20" s="603"/>
      <c r="AD20" s="604">
        <v>3697</v>
      </c>
      <c r="AE20" s="604"/>
      <c r="AF20" s="604"/>
      <c r="AG20" s="604"/>
      <c r="AH20" s="604"/>
      <c r="AI20" s="604"/>
      <c r="AJ20" s="604"/>
      <c r="AK20" s="604"/>
      <c r="AL20" s="573">
        <v>0</v>
      </c>
      <c r="AM20" s="317"/>
      <c r="AN20" s="317"/>
      <c r="AO20" s="605"/>
      <c r="AP20" s="568" t="s">
        <v>366</v>
      </c>
      <c r="AQ20" s="357"/>
      <c r="AR20" s="357"/>
      <c r="AS20" s="357"/>
      <c r="AT20" s="357"/>
      <c r="AU20" s="357"/>
      <c r="AV20" s="357"/>
      <c r="AW20" s="357"/>
      <c r="AX20" s="357"/>
      <c r="AY20" s="357"/>
      <c r="AZ20" s="357"/>
      <c r="BA20" s="357"/>
      <c r="BB20" s="357"/>
      <c r="BC20" s="357"/>
      <c r="BD20" s="357"/>
      <c r="BE20" s="357"/>
      <c r="BF20" s="569"/>
      <c r="BG20" s="570">
        <v>351</v>
      </c>
      <c r="BH20" s="454"/>
      <c r="BI20" s="454"/>
      <c r="BJ20" s="454"/>
      <c r="BK20" s="454"/>
      <c r="BL20" s="454"/>
      <c r="BM20" s="454"/>
      <c r="BN20" s="583"/>
      <c r="BO20" s="603">
        <v>0</v>
      </c>
      <c r="BP20" s="603"/>
      <c r="BQ20" s="603"/>
      <c r="BR20" s="603"/>
      <c r="BS20" s="604" t="s">
        <v>199</v>
      </c>
      <c r="BT20" s="604"/>
      <c r="BU20" s="604"/>
      <c r="BV20" s="604"/>
      <c r="BW20" s="604"/>
      <c r="BX20" s="604"/>
      <c r="BY20" s="604"/>
      <c r="BZ20" s="604"/>
      <c r="CA20" s="604"/>
      <c r="CB20" s="626"/>
      <c r="CD20" s="568" t="s">
        <v>190</v>
      </c>
      <c r="CE20" s="357"/>
      <c r="CF20" s="357"/>
      <c r="CG20" s="357"/>
      <c r="CH20" s="357"/>
      <c r="CI20" s="357"/>
      <c r="CJ20" s="357"/>
      <c r="CK20" s="357"/>
      <c r="CL20" s="357"/>
      <c r="CM20" s="357"/>
      <c r="CN20" s="357"/>
      <c r="CO20" s="357"/>
      <c r="CP20" s="357"/>
      <c r="CQ20" s="569"/>
      <c r="CR20" s="570">
        <v>16701625</v>
      </c>
      <c r="CS20" s="454"/>
      <c r="CT20" s="454"/>
      <c r="CU20" s="454"/>
      <c r="CV20" s="454"/>
      <c r="CW20" s="454"/>
      <c r="CX20" s="454"/>
      <c r="CY20" s="583"/>
      <c r="CZ20" s="603">
        <v>100</v>
      </c>
      <c r="DA20" s="603"/>
      <c r="DB20" s="603"/>
      <c r="DC20" s="603"/>
      <c r="DD20" s="576">
        <v>1247532</v>
      </c>
      <c r="DE20" s="454"/>
      <c r="DF20" s="454"/>
      <c r="DG20" s="454"/>
      <c r="DH20" s="454"/>
      <c r="DI20" s="454"/>
      <c r="DJ20" s="454"/>
      <c r="DK20" s="454"/>
      <c r="DL20" s="454"/>
      <c r="DM20" s="454"/>
      <c r="DN20" s="454"/>
      <c r="DO20" s="454"/>
      <c r="DP20" s="583"/>
      <c r="DQ20" s="576">
        <v>12190144</v>
      </c>
      <c r="DR20" s="454"/>
      <c r="DS20" s="454"/>
      <c r="DT20" s="454"/>
      <c r="DU20" s="454"/>
      <c r="DV20" s="454"/>
      <c r="DW20" s="454"/>
      <c r="DX20" s="454"/>
      <c r="DY20" s="454"/>
      <c r="DZ20" s="454"/>
      <c r="EA20" s="454"/>
      <c r="EB20" s="454"/>
      <c r="EC20" s="601"/>
    </row>
    <row r="21" spans="2:133" ht="11.25" customHeight="1" x14ac:dyDescent="0.15">
      <c r="B21" s="568" t="s">
        <v>342</v>
      </c>
      <c r="C21" s="357"/>
      <c r="D21" s="357"/>
      <c r="E21" s="357"/>
      <c r="F21" s="357"/>
      <c r="G21" s="357"/>
      <c r="H21" s="357"/>
      <c r="I21" s="357"/>
      <c r="J21" s="357"/>
      <c r="K21" s="357"/>
      <c r="L21" s="357"/>
      <c r="M21" s="357"/>
      <c r="N21" s="357"/>
      <c r="O21" s="357"/>
      <c r="P21" s="357"/>
      <c r="Q21" s="569"/>
      <c r="R21" s="570">
        <v>5347698</v>
      </c>
      <c r="S21" s="454"/>
      <c r="T21" s="454"/>
      <c r="U21" s="454"/>
      <c r="V21" s="454"/>
      <c r="W21" s="454"/>
      <c r="X21" s="454"/>
      <c r="Y21" s="583"/>
      <c r="Z21" s="603">
        <v>30.4</v>
      </c>
      <c r="AA21" s="603"/>
      <c r="AB21" s="603"/>
      <c r="AC21" s="603"/>
      <c r="AD21" s="604">
        <v>4833143</v>
      </c>
      <c r="AE21" s="604"/>
      <c r="AF21" s="604"/>
      <c r="AG21" s="604"/>
      <c r="AH21" s="604"/>
      <c r="AI21" s="604"/>
      <c r="AJ21" s="604"/>
      <c r="AK21" s="604"/>
      <c r="AL21" s="573">
        <v>47.5</v>
      </c>
      <c r="AM21" s="317"/>
      <c r="AN21" s="317"/>
      <c r="AO21" s="605"/>
      <c r="AP21" s="568" t="s">
        <v>368</v>
      </c>
      <c r="AQ21" s="627"/>
      <c r="AR21" s="627"/>
      <c r="AS21" s="627"/>
      <c r="AT21" s="627"/>
      <c r="AU21" s="627"/>
      <c r="AV21" s="627"/>
      <c r="AW21" s="627"/>
      <c r="AX21" s="627"/>
      <c r="AY21" s="627"/>
      <c r="AZ21" s="627"/>
      <c r="BA21" s="627"/>
      <c r="BB21" s="627"/>
      <c r="BC21" s="627"/>
      <c r="BD21" s="627"/>
      <c r="BE21" s="627"/>
      <c r="BF21" s="628"/>
      <c r="BG21" s="570">
        <v>351</v>
      </c>
      <c r="BH21" s="454"/>
      <c r="BI21" s="454"/>
      <c r="BJ21" s="454"/>
      <c r="BK21" s="454"/>
      <c r="BL21" s="454"/>
      <c r="BM21" s="454"/>
      <c r="BN21" s="583"/>
      <c r="BO21" s="603">
        <v>0</v>
      </c>
      <c r="BP21" s="603"/>
      <c r="BQ21" s="603"/>
      <c r="BR21" s="603"/>
      <c r="BS21" s="604" t="s">
        <v>199</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294</v>
      </c>
      <c r="C22" s="357"/>
      <c r="D22" s="357"/>
      <c r="E22" s="357"/>
      <c r="F22" s="357"/>
      <c r="G22" s="357"/>
      <c r="H22" s="357"/>
      <c r="I22" s="357"/>
      <c r="J22" s="357"/>
      <c r="K22" s="357"/>
      <c r="L22" s="357"/>
      <c r="M22" s="357"/>
      <c r="N22" s="357"/>
      <c r="O22" s="357"/>
      <c r="P22" s="357"/>
      <c r="Q22" s="569"/>
      <c r="R22" s="570">
        <v>4833143</v>
      </c>
      <c r="S22" s="454"/>
      <c r="T22" s="454"/>
      <c r="U22" s="454"/>
      <c r="V22" s="454"/>
      <c r="W22" s="454"/>
      <c r="X22" s="454"/>
      <c r="Y22" s="583"/>
      <c r="Z22" s="603">
        <v>27.5</v>
      </c>
      <c r="AA22" s="603"/>
      <c r="AB22" s="603"/>
      <c r="AC22" s="603"/>
      <c r="AD22" s="604">
        <v>4833143</v>
      </c>
      <c r="AE22" s="604"/>
      <c r="AF22" s="604"/>
      <c r="AG22" s="604"/>
      <c r="AH22" s="604"/>
      <c r="AI22" s="604"/>
      <c r="AJ22" s="604"/>
      <c r="AK22" s="604"/>
      <c r="AL22" s="573">
        <v>47.5</v>
      </c>
      <c r="AM22" s="317"/>
      <c r="AN22" s="317"/>
      <c r="AO22" s="605"/>
      <c r="AP22" s="568" t="s">
        <v>369</v>
      </c>
      <c r="AQ22" s="627"/>
      <c r="AR22" s="627"/>
      <c r="AS22" s="627"/>
      <c r="AT22" s="627"/>
      <c r="AU22" s="627"/>
      <c r="AV22" s="627"/>
      <c r="AW22" s="627"/>
      <c r="AX22" s="627"/>
      <c r="AY22" s="627"/>
      <c r="AZ22" s="627"/>
      <c r="BA22" s="627"/>
      <c r="BB22" s="627"/>
      <c r="BC22" s="627"/>
      <c r="BD22" s="627"/>
      <c r="BE22" s="627"/>
      <c r="BF22" s="628"/>
      <c r="BG22" s="570" t="s">
        <v>199</v>
      </c>
      <c r="BH22" s="454"/>
      <c r="BI22" s="454"/>
      <c r="BJ22" s="454"/>
      <c r="BK22" s="454"/>
      <c r="BL22" s="454"/>
      <c r="BM22" s="454"/>
      <c r="BN22" s="583"/>
      <c r="BO22" s="603" t="s">
        <v>199</v>
      </c>
      <c r="BP22" s="603"/>
      <c r="BQ22" s="603"/>
      <c r="BR22" s="603"/>
      <c r="BS22" s="604" t="s">
        <v>199</v>
      </c>
      <c r="BT22" s="604"/>
      <c r="BU22" s="604"/>
      <c r="BV22" s="604"/>
      <c r="BW22" s="604"/>
      <c r="BX22" s="604"/>
      <c r="BY22" s="604"/>
      <c r="BZ22" s="604"/>
      <c r="CA22" s="604"/>
      <c r="CB22" s="626"/>
      <c r="CD22" s="483" t="s">
        <v>371</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292</v>
      </c>
      <c r="C23" s="357"/>
      <c r="D23" s="357"/>
      <c r="E23" s="357"/>
      <c r="F23" s="357"/>
      <c r="G23" s="357"/>
      <c r="H23" s="357"/>
      <c r="I23" s="357"/>
      <c r="J23" s="357"/>
      <c r="K23" s="357"/>
      <c r="L23" s="357"/>
      <c r="M23" s="357"/>
      <c r="N23" s="357"/>
      <c r="O23" s="357"/>
      <c r="P23" s="357"/>
      <c r="Q23" s="569"/>
      <c r="R23" s="570">
        <v>514241</v>
      </c>
      <c r="S23" s="454"/>
      <c r="T23" s="454"/>
      <c r="U23" s="454"/>
      <c r="V23" s="454"/>
      <c r="W23" s="454"/>
      <c r="X23" s="454"/>
      <c r="Y23" s="583"/>
      <c r="Z23" s="603">
        <v>2.9</v>
      </c>
      <c r="AA23" s="603"/>
      <c r="AB23" s="603"/>
      <c r="AC23" s="603"/>
      <c r="AD23" s="604" t="s">
        <v>199</v>
      </c>
      <c r="AE23" s="604"/>
      <c r="AF23" s="604"/>
      <c r="AG23" s="604"/>
      <c r="AH23" s="604"/>
      <c r="AI23" s="604"/>
      <c r="AJ23" s="604"/>
      <c r="AK23" s="604"/>
      <c r="AL23" s="573" t="s">
        <v>199</v>
      </c>
      <c r="AM23" s="317"/>
      <c r="AN23" s="317"/>
      <c r="AO23" s="605"/>
      <c r="AP23" s="568" t="s">
        <v>117</v>
      </c>
      <c r="AQ23" s="627"/>
      <c r="AR23" s="627"/>
      <c r="AS23" s="627"/>
      <c r="AT23" s="627"/>
      <c r="AU23" s="627"/>
      <c r="AV23" s="627"/>
      <c r="AW23" s="627"/>
      <c r="AX23" s="627"/>
      <c r="AY23" s="627"/>
      <c r="AZ23" s="627"/>
      <c r="BA23" s="627"/>
      <c r="BB23" s="627"/>
      <c r="BC23" s="627"/>
      <c r="BD23" s="627"/>
      <c r="BE23" s="627"/>
      <c r="BF23" s="628"/>
      <c r="BG23" s="570" t="s">
        <v>199</v>
      </c>
      <c r="BH23" s="454"/>
      <c r="BI23" s="454"/>
      <c r="BJ23" s="454"/>
      <c r="BK23" s="454"/>
      <c r="BL23" s="454"/>
      <c r="BM23" s="454"/>
      <c r="BN23" s="583"/>
      <c r="BO23" s="603" t="s">
        <v>199</v>
      </c>
      <c r="BP23" s="603"/>
      <c r="BQ23" s="603"/>
      <c r="BR23" s="603"/>
      <c r="BS23" s="604" t="s">
        <v>199</v>
      </c>
      <c r="BT23" s="604"/>
      <c r="BU23" s="604"/>
      <c r="BV23" s="604"/>
      <c r="BW23" s="604"/>
      <c r="BX23" s="604"/>
      <c r="BY23" s="604"/>
      <c r="BZ23" s="604"/>
      <c r="CA23" s="604"/>
      <c r="CB23" s="626"/>
      <c r="CD23" s="483" t="s">
        <v>314</v>
      </c>
      <c r="CE23" s="484"/>
      <c r="CF23" s="484"/>
      <c r="CG23" s="484"/>
      <c r="CH23" s="484"/>
      <c r="CI23" s="484"/>
      <c r="CJ23" s="484"/>
      <c r="CK23" s="484"/>
      <c r="CL23" s="484"/>
      <c r="CM23" s="484"/>
      <c r="CN23" s="484"/>
      <c r="CO23" s="484"/>
      <c r="CP23" s="484"/>
      <c r="CQ23" s="526"/>
      <c r="CR23" s="483" t="s">
        <v>372</v>
      </c>
      <c r="CS23" s="484"/>
      <c r="CT23" s="484"/>
      <c r="CU23" s="484"/>
      <c r="CV23" s="484"/>
      <c r="CW23" s="484"/>
      <c r="CX23" s="484"/>
      <c r="CY23" s="526"/>
      <c r="CZ23" s="483" t="s">
        <v>375</v>
      </c>
      <c r="DA23" s="484"/>
      <c r="DB23" s="484"/>
      <c r="DC23" s="526"/>
      <c r="DD23" s="483" t="s">
        <v>298</v>
      </c>
      <c r="DE23" s="484"/>
      <c r="DF23" s="484"/>
      <c r="DG23" s="484"/>
      <c r="DH23" s="484"/>
      <c r="DI23" s="484"/>
      <c r="DJ23" s="484"/>
      <c r="DK23" s="526"/>
      <c r="DL23" s="629" t="s">
        <v>378</v>
      </c>
      <c r="DM23" s="630"/>
      <c r="DN23" s="630"/>
      <c r="DO23" s="630"/>
      <c r="DP23" s="630"/>
      <c r="DQ23" s="630"/>
      <c r="DR23" s="630"/>
      <c r="DS23" s="630"/>
      <c r="DT23" s="630"/>
      <c r="DU23" s="630"/>
      <c r="DV23" s="631"/>
      <c r="DW23" s="483" t="s">
        <v>379</v>
      </c>
      <c r="DX23" s="484"/>
      <c r="DY23" s="484"/>
      <c r="DZ23" s="484"/>
      <c r="EA23" s="484"/>
      <c r="EB23" s="484"/>
      <c r="EC23" s="526"/>
    </row>
    <row r="24" spans="2:133" ht="11.25" customHeight="1" x14ac:dyDescent="0.15">
      <c r="B24" s="568" t="s">
        <v>380</v>
      </c>
      <c r="C24" s="357"/>
      <c r="D24" s="357"/>
      <c r="E24" s="357"/>
      <c r="F24" s="357"/>
      <c r="G24" s="357"/>
      <c r="H24" s="357"/>
      <c r="I24" s="357"/>
      <c r="J24" s="357"/>
      <c r="K24" s="357"/>
      <c r="L24" s="357"/>
      <c r="M24" s="357"/>
      <c r="N24" s="357"/>
      <c r="O24" s="357"/>
      <c r="P24" s="357"/>
      <c r="Q24" s="569"/>
      <c r="R24" s="570">
        <v>314</v>
      </c>
      <c r="S24" s="454"/>
      <c r="T24" s="454"/>
      <c r="U24" s="454"/>
      <c r="V24" s="454"/>
      <c r="W24" s="454"/>
      <c r="X24" s="454"/>
      <c r="Y24" s="583"/>
      <c r="Z24" s="603">
        <v>0</v>
      </c>
      <c r="AA24" s="603"/>
      <c r="AB24" s="603"/>
      <c r="AC24" s="603"/>
      <c r="AD24" s="604" t="s">
        <v>199</v>
      </c>
      <c r="AE24" s="604"/>
      <c r="AF24" s="604"/>
      <c r="AG24" s="604"/>
      <c r="AH24" s="604"/>
      <c r="AI24" s="604"/>
      <c r="AJ24" s="604"/>
      <c r="AK24" s="604"/>
      <c r="AL24" s="573" t="s">
        <v>199</v>
      </c>
      <c r="AM24" s="317"/>
      <c r="AN24" s="317"/>
      <c r="AO24" s="605"/>
      <c r="AP24" s="568" t="s">
        <v>381</v>
      </c>
      <c r="AQ24" s="627"/>
      <c r="AR24" s="627"/>
      <c r="AS24" s="627"/>
      <c r="AT24" s="627"/>
      <c r="AU24" s="627"/>
      <c r="AV24" s="627"/>
      <c r="AW24" s="627"/>
      <c r="AX24" s="627"/>
      <c r="AY24" s="627"/>
      <c r="AZ24" s="627"/>
      <c r="BA24" s="627"/>
      <c r="BB24" s="627"/>
      <c r="BC24" s="627"/>
      <c r="BD24" s="627"/>
      <c r="BE24" s="627"/>
      <c r="BF24" s="628"/>
      <c r="BG24" s="570" t="s">
        <v>199</v>
      </c>
      <c r="BH24" s="454"/>
      <c r="BI24" s="454"/>
      <c r="BJ24" s="454"/>
      <c r="BK24" s="454"/>
      <c r="BL24" s="454"/>
      <c r="BM24" s="454"/>
      <c r="BN24" s="583"/>
      <c r="BO24" s="603" t="s">
        <v>199</v>
      </c>
      <c r="BP24" s="603"/>
      <c r="BQ24" s="603"/>
      <c r="BR24" s="603"/>
      <c r="BS24" s="604" t="s">
        <v>199</v>
      </c>
      <c r="BT24" s="604"/>
      <c r="BU24" s="604"/>
      <c r="BV24" s="604"/>
      <c r="BW24" s="604"/>
      <c r="BX24" s="604"/>
      <c r="BY24" s="604"/>
      <c r="BZ24" s="604"/>
      <c r="CA24" s="604"/>
      <c r="CB24" s="626"/>
      <c r="CD24" s="612" t="s">
        <v>382</v>
      </c>
      <c r="CE24" s="613"/>
      <c r="CF24" s="613"/>
      <c r="CG24" s="613"/>
      <c r="CH24" s="613"/>
      <c r="CI24" s="613"/>
      <c r="CJ24" s="613"/>
      <c r="CK24" s="613"/>
      <c r="CL24" s="613"/>
      <c r="CM24" s="613"/>
      <c r="CN24" s="613"/>
      <c r="CO24" s="613"/>
      <c r="CP24" s="613"/>
      <c r="CQ24" s="614"/>
      <c r="CR24" s="609">
        <v>8627817</v>
      </c>
      <c r="CS24" s="610"/>
      <c r="CT24" s="610"/>
      <c r="CU24" s="610"/>
      <c r="CV24" s="610"/>
      <c r="CW24" s="610"/>
      <c r="CX24" s="610"/>
      <c r="CY24" s="632"/>
      <c r="CZ24" s="633">
        <v>51.7</v>
      </c>
      <c r="DA24" s="616"/>
      <c r="DB24" s="616"/>
      <c r="DC24" s="634"/>
      <c r="DD24" s="635">
        <v>6086253</v>
      </c>
      <c r="DE24" s="610"/>
      <c r="DF24" s="610"/>
      <c r="DG24" s="610"/>
      <c r="DH24" s="610"/>
      <c r="DI24" s="610"/>
      <c r="DJ24" s="610"/>
      <c r="DK24" s="632"/>
      <c r="DL24" s="635">
        <v>5608357</v>
      </c>
      <c r="DM24" s="610"/>
      <c r="DN24" s="610"/>
      <c r="DO24" s="610"/>
      <c r="DP24" s="610"/>
      <c r="DQ24" s="610"/>
      <c r="DR24" s="610"/>
      <c r="DS24" s="610"/>
      <c r="DT24" s="610"/>
      <c r="DU24" s="610"/>
      <c r="DV24" s="632"/>
      <c r="DW24" s="633">
        <v>55</v>
      </c>
      <c r="DX24" s="616"/>
      <c r="DY24" s="616"/>
      <c r="DZ24" s="616"/>
      <c r="EA24" s="616"/>
      <c r="EB24" s="616"/>
      <c r="EC24" s="636"/>
    </row>
    <row r="25" spans="2:133" ht="11.25" customHeight="1" x14ac:dyDescent="0.15">
      <c r="B25" s="568" t="s">
        <v>80</v>
      </c>
      <c r="C25" s="357"/>
      <c r="D25" s="357"/>
      <c r="E25" s="357"/>
      <c r="F25" s="357"/>
      <c r="G25" s="357"/>
      <c r="H25" s="357"/>
      <c r="I25" s="357"/>
      <c r="J25" s="357"/>
      <c r="K25" s="357"/>
      <c r="L25" s="357"/>
      <c r="M25" s="357"/>
      <c r="N25" s="357"/>
      <c r="O25" s="357"/>
      <c r="P25" s="357"/>
      <c r="Q25" s="569"/>
      <c r="R25" s="570">
        <v>10618942</v>
      </c>
      <c r="S25" s="454"/>
      <c r="T25" s="454"/>
      <c r="U25" s="454"/>
      <c r="V25" s="454"/>
      <c r="W25" s="454"/>
      <c r="X25" s="454"/>
      <c r="Y25" s="583"/>
      <c r="Z25" s="603">
        <v>60.3</v>
      </c>
      <c r="AA25" s="603"/>
      <c r="AB25" s="603"/>
      <c r="AC25" s="603"/>
      <c r="AD25" s="604">
        <v>10104387</v>
      </c>
      <c r="AE25" s="604"/>
      <c r="AF25" s="604"/>
      <c r="AG25" s="604"/>
      <c r="AH25" s="604"/>
      <c r="AI25" s="604"/>
      <c r="AJ25" s="604"/>
      <c r="AK25" s="604"/>
      <c r="AL25" s="573">
        <v>99.3</v>
      </c>
      <c r="AM25" s="317"/>
      <c r="AN25" s="317"/>
      <c r="AO25" s="605"/>
      <c r="AP25" s="568" t="s">
        <v>272</v>
      </c>
      <c r="AQ25" s="627"/>
      <c r="AR25" s="627"/>
      <c r="AS25" s="627"/>
      <c r="AT25" s="627"/>
      <c r="AU25" s="627"/>
      <c r="AV25" s="627"/>
      <c r="AW25" s="627"/>
      <c r="AX25" s="627"/>
      <c r="AY25" s="627"/>
      <c r="AZ25" s="627"/>
      <c r="BA25" s="627"/>
      <c r="BB25" s="627"/>
      <c r="BC25" s="627"/>
      <c r="BD25" s="627"/>
      <c r="BE25" s="627"/>
      <c r="BF25" s="628"/>
      <c r="BG25" s="570" t="s">
        <v>199</v>
      </c>
      <c r="BH25" s="454"/>
      <c r="BI25" s="454"/>
      <c r="BJ25" s="454"/>
      <c r="BK25" s="454"/>
      <c r="BL25" s="454"/>
      <c r="BM25" s="454"/>
      <c r="BN25" s="583"/>
      <c r="BO25" s="603" t="s">
        <v>199</v>
      </c>
      <c r="BP25" s="603"/>
      <c r="BQ25" s="603"/>
      <c r="BR25" s="603"/>
      <c r="BS25" s="604" t="s">
        <v>199</v>
      </c>
      <c r="BT25" s="604"/>
      <c r="BU25" s="604"/>
      <c r="BV25" s="604"/>
      <c r="BW25" s="604"/>
      <c r="BX25" s="604"/>
      <c r="BY25" s="604"/>
      <c r="BZ25" s="604"/>
      <c r="CA25" s="604"/>
      <c r="CB25" s="626"/>
      <c r="CD25" s="568" t="s">
        <v>197</v>
      </c>
      <c r="CE25" s="357"/>
      <c r="CF25" s="357"/>
      <c r="CG25" s="357"/>
      <c r="CH25" s="357"/>
      <c r="CI25" s="357"/>
      <c r="CJ25" s="357"/>
      <c r="CK25" s="357"/>
      <c r="CL25" s="357"/>
      <c r="CM25" s="357"/>
      <c r="CN25" s="357"/>
      <c r="CO25" s="357"/>
      <c r="CP25" s="357"/>
      <c r="CQ25" s="569"/>
      <c r="CR25" s="570">
        <v>3201817</v>
      </c>
      <c r="CS25" s="571"/>
      <c r="CT25" s="571"/>
      <c r="CU25" s="571"/>
      <c r="CV25" s="571"/>
      <c r="CW25" s="571"/>
      <c r="CX25" s="571"/>
      <c r="CY25" s="572"/>
      <c r="CZ25" s="573">
        <v>19.2</v>
      </c>
      <c r="DA25" s="574"/>
      <c r="DB25" s="574"/>
      <c r="DC25" s="575"/>
      <c r="DD25" s="576">
        <v>2907161</v>
      </c>
      <c r="DE25" s="571"/>
      <c r="DF25" s="571"/>
      <c r="DG25" s="571"/>
      <c r="DH25" s="571"/>
      <c r="DI25" s="571"/>
      <c r="DJ25" s="571"/>
      <c r="DK25" s="572"/>
      <c r="DL25" s="576">
        <v>2858318</v>
      </c>
      <c r="DM25" s="571"/>
      <c r="DN25" s="571"/>
      <c r="DO25" s="571"/>
      <c r="DP25" s="571"/>
      <c r="DQ25" s="571"/>
      <c r="DR25" s="571"/>
      <c r="DS25" s="571"/>
      <c r="DT25" s="571"/>
      <c r="DU25" s="571"/>
      <c r="DV25" s="572"/>
      <c r="DW25" s="573">
        <v>28</v>
      </c>
      <c r="DX25" s="574"/>
      <c r="DY25" s="574"/>
      <c r="DZ25" s="574"/>
      <c r="EA25" s="574"/>
      <c r="EB25" s="574"/>
      <c r="EC25" s="602"/>
    </row>
    <row r="26" spans="2:133" ht="11.25" customHeight="1" x14ac:dyDescent="0.15">
      <c r="B26" s="568" t="s">
        <v>385</v>
      </c>
      <c r="C26" s="357"/>
      <c r="D26" s="357"/>
      <c r="E26" s="357"/>
      <c r="F26" s="357"/>
      <c r="G26" s="357"/>
      <c r="H26" s="357"/>
      <c r="I26" s="357"/>
      <c r="J26" s="357"/>
      <c r="K26" s="357"/>
      <c r="L26" s="357"/>
      <c r="M26" s="357"/>
      <c r="N26" s="357"/>
      <c r="O26" s="357"/>
      <c r="P26" s="357"/>
      <c r="Q26" s="569"/>
      <c r="R26" s="570">
        <v>4634</v>
      </c>
      <c r="S26" s="454"/>
      <c r="T26" s="454"/>
      <c r="U26" s="454"/>
      <c r="V26" s="454"/>
      <c r="W26" s="454"/>
      <c r="X26" s="454"/>
      <c r="Y26" s="583"/>
      <c r="Z26" s="603">
        <v>0</v>
      </c>
      <c r="AA26" s="603"/>
      <c r="AB26" s="603"/>
      <c r="AC26" s="603"/>
      <c r="AD26" s="604">
        <v>4634</v>
      </c>
      <c r="AE26" s="604"/>
      <c r="AF26" s="604"/>
      <c r="AG26" s="604"/>
      <c r="AH26" s="604"/>
      <c r="AI26" s="604"/>
      <c r="AJ26" s="604"/>
      <c r="AK26" s="604"/>
      <c r="AL26" s="573">
        <v>0</v>
      </c>
      <c r="AM26" s="317"/>
      <c r="AN26" s="317"/>
      <c r="AO26" s="605"/>
      <c r="AP26" s="568" t="s">
        <v>387</v>
      </c>
      <c r="AQ26" s="627"/>
      <c r="AR26" s="627"/>
      <c r="AS26" s="627"/>
      <c r="AT26" s="627"/>
      <c r="AU26" s="627"/>
      <c r="AV26" s="627"/>
      <c r="AW26" s="627"/>
      <c r="AX26" s="627"/>
      <c r="AY26" s="627"/>
      <c r="AZ26" s="627"/>
      <c r="BA26" s="627"/>
      <c r="BB26" s="627"/>
      <c r="BC26" s="627"/>
      <c r="BD26" s="627"/>
      <c r="BE26" s="627"/>
      <c r="BF26" s="628"/>
      <c r="BG26" s="570" t="s">
        <v>199</v>
      </c>
      <c r="BH26" s="454"/>
      <c r="BI26" s="454"/>
      <c r="BJ26" s="454"/>
      <c r="BK26" s="454"/>
      <c r="BL26" s="454"/>
      <c r="BM26" s="454"/>
      <c r="BN26" s="583"/>
      <c r="BO26" s="603" t="s">
        <v>199</v>
      </c>
      <c r="BP26" s="603"/>
      <c r="BQ26" s="603"/>
      <c r="BR26" s="603"/>
      <c r="BS26" s="604" t="s">
        <v>199</v>
      </c>
      <c r="BT26" s="604"/>
      <c r="BU26" s="604"/>
      <c r="BV26" s="604"/>
      <c r="BW26" s="604"/>
      <c r="BX26" s="604"/>
      <c r="BY26" s="604"/>
      <c r="BZ26" s="604"/>
      <c r="CA26" s="604"/>
      <c r="CB26" s="626"/>
      <c r="CD26" s="568" t="s">
        <v>123</v>
      </c>
      <c r="CE26" s="357"/>
      <c r="CF26" s="357"/>
      <c r="CG26" s="357"/>
      <c r="CH26" s="357"/>
      <c r="CI26" s="357"/>
      <c r="CJ26" s="357"/>
      <c r="CK26" s="357"/>
      <c r="CL26" s="357"/>
      <c r="CM26" s="357"/>
      <c r="CN26" s="357"/>
      <c r="CO26" s="357"/>
      <c r="CP26" s="357"/>
      <c r="CQ26" s="569"/>
      <c r="CR26" s="570">
        <v>1901092</v>
      </c>
      <c r="CS26" s="454"/>
      <c r="CT26" s="454"/>
      <c r="CU26" s="454"/>
      <c r="CV26" s="454"/>
      <c r="CW26" s="454"/>
      <c r="CX26" s="454"/>
      <c r="CY26" s="583"/>
      <c r="CZ26" s="573">
        <v>11.4</v>
      </c>
      <c r="DA26" s="574"/>
      <c r="DB26" s="574"/>
      <c r="DC26" s="575"/>
      <c r="DD26" s="576">
        <v>1733308</v>
      </c>
      <c r="DE26" s="454"/>
      <c r="DF26" s="454"/>
      <c r="DG26" s="454"/>
      <c r="DH26" s="454"/>
      <c r="DI26" s="454"/>
      <c r="DJ26" s="454"/>
      <c r="DK26" s="583"/>
      <c r="DL26" s="576" t="s">
        <v>199</v>
      </c>
      <c r="DM26" s="454"/>
      <c r="DN26" s="454"/>
      <c r="DO26" s="454"/>
      <c r="DP26" s="454"/>
      <c r="DQ26" s="454"/>
      <c r="DR26" s="454"/>
      <c r="DS26" s="454"/>
      <c r="DT26" s="454"/>
      <c r="DU26" s="454"/>
      <c r="DV26" s="583"/>
      <c r="DW26" s="573" t="s">
        <v>199</v>
      </c>
      <c r="DX26" s="574"/>
      <c r="DY26" s="574"/>
      <c r="DZ26" s="574"/>
      <c r="EA26" s="574"/>
      <c r="EB26" s="574"/>
      <c r="EC26" s="602"/>
    </row>
    <row r="27" spans="2:133" ht="11.25" customHeight="1" x14ac:dyDescent="0.15">
      <c r="B27" s="568" t="s">
        <v>154</v>
      </c>
      <c r="C27" s="357"/>
      <c r="D27" s="357"/>
      <c r="E27" s="357"/>
      <c r="F27" s="357"/>
      <c r="G27" s="357"/>
      <c r="H27" s="357"/>
      <c r="I27" s="357"/>
      <c r="J27" s="357"/>
      <c r="K27" s="357"/>
      <c r="L27" s="357"/>
      <c r="M27" s="357"/>
      <c r="N27" s="357"/>
      <c r="O27" s="357"/>
      <c r="P27" s="357"/>
      <c r="Q27" s="569"/>
      <c r="R27" s="570">
        <v>138676</v>
      </c>
      <c r="S27" s="454"/>
      <c r="T27" s="454"/>
      <c r="U27" s="454"/>
      <c r="V27" s="454"/>
      <c r="W27" s="454"/>
      <c r="X27" s="454"/>
      <c r="Y27" s="583"/>
      <c r="Z27" s="603">
        <v>0.8</v>
      </c>
      <c r="AA27" s="603"/>
      <c r="AB27" s="603"/>
      <c r="AC27" s="603"/>
      <c r="AD27" s="604" t="s">
        <v>199</v>
      </c>
      <c r="AE27" s="604"/>
      <c r="AF27" s="604"/>
      <c r="AG27" s="604"/>
      <c r="AH27" s="604"/>
      <c r="AI27" s="604"/>
      <c r="AJ27" s="604"/>
      <c r="AK27" s="604"/>
      <c r="AL27" s="573" t="s">
        <v>199</v>
      </c>
      <c r="AM27" s="317"/>
      <c r="AN27" s="317"/>
      <c r="AO27" s="605"/>
      <c r="AP27" s="568" t="s">
        <v>389</v>
      </c>
      <c r="AQ27" s="357"/>
      <c r="AR27" s="357"/>
      <c r="AS27" s="357"/>
      <c r="AT27" s="357"/>
      <c r="AU27" s="357"/>
      <c r="AV27" s="357"/>
      <c r="AW27" s="357"/>
      <c r="AX27" s="357"/>
      <c r="AY27" s="357"/>
      <c r="AZ27" s="357"/>
      <c r="BA27" s="357"/>
      <c r="BB27" s="357"/>
      <c r="BC27" s="357"/>
      <c r="BD27" s="357"/>
      <c r="BE27" s="357"/>
      <c r="BF27" s="569"/>
      <c r="BG27" s="570">
        <v>3790264</v>
      </c>
      <c r="BH27" s="454"/>
      <c r="BI27" s="454"/>
      <c r="BJ27" s="454"/>
      <c r="BK27" s="454"/>
      <c r="BL27" s="454"/>
      <c r="BM27" s="454"/>
      <c r="BN27" s="583"/>
      <c r="BO27" s="603">
        <v>100</v>
      </c>
      <c r="BP27" s="603"/>
      <c r="BQ27" s="603"/>
      <c r="BR27" s="603"/>
      <c r="BS27" s="604">
        <v>10754</v>
      </c>
      <c r="BT27" s="604"/>
      <c r="BU27" s="604"/>
      <c r="BV27" s="604"/>
      <c r="BW27" s="604"/>
      <c r="BX27" s="604"/>
      <c r="BY27" s="604"/>
      <c r="BZ27" s="604"/>
      <c r="CA27" s="604"/>
      <c r="CB27" s="626"/>
      <c r="CD27" s="568" t="s">
        <v>221</v>
      </c>
      <c r="CE27" s="357"/>
      <c r="CF27" s="357"/>
      <c r="CG27" s="357"/>
      <c r="CH27" s="357"/>
      <c r="CI27" s="357"/>
      <c r="CJ27" s="357"/>
      <c r="CK27" s="357"/>
      <c r="CL27" s="357"/>
      <c r="CM27" s="357"/>
      <c r="CN27" s="357"/>
      <c r="CO27" s="357"/>
      <c r="CP27" s="357"/>
      <c r="CQ27" s="569"/>
      <c r="CR27" s="570">
        <v>3769084</v>
      </c>
      <c r="CS27" s="571"/>
      <c r="CT27" s="571"/>
      <c r="CU27" s="571"/>
      <c r="CV27" s="571"/>
      <c r="CW27" s="571"/>
      <c r="CX27" s="571"/>
      <c r="CY27" s="572"/>
      <c r="CZ27" s="573">
        <v>22.6</v>
      </c>
      <c r="DA27" s="574"/>
      <c r="DB27" s="574"/>
      <c r="DC27" s="575"/>
      <c r="DD27" s="576">
        <v>1522176</v>
      </c>
      <c r="DE27" s="571"/>
      <c r="DF27" s="571"/>
      <c r="DG27" s="571"/>
      <c r="DH27" s="571"/>
      <c r="DI27" s="571"/>
      <c r="DJ27" s="571"/>
      <c r="DK27" s="572"/>
      <c r="DL27" s="576">
        <v>1093123</v>
      </c>
      <c r="DM27" s="571"/>
      <c r="DN27" s="571"/>
      <c r="DO27" s="571"/>
      <c r="DP27" s="571"/>
      <c r="DQ27" s="571"/>
      <c r="DR27" s="571"/>
      <c r="DS27" s="571"/>
      <c r="DT27" s="571"/>
      <c r="DU27" s="571"/>
      <c r="DV27" s="572"/>
      <c r="DW27" s="573">
        <v>10.7</v>
      </c>
      <c r="DX27" s="574"/>
      <c r="DY27" s="574"/>
      <c r="DZ27" s="574"/>
      <c r="EA27" s="574"/>
      <c r="EB27" s="574"/>
      <c r="EC27" s="602"/>
    </row>
    <row r="28" spans="2:133" ht="11.25" customHeight="1" x14ac:dyDescent="0.15">
      <c r="B28" s="568" t="s">
        <v>313</v>
      </c>
      <c r="C28" s="357"/>
      <c r="D28" s="357"/>
      <c r="E28" s="357"/>
      <c r="F28" s="357"/>
      <c r="G28" s="357"/>
      <c r="H28" s="357"/>
      <c r="I28" s="357"/>
      <c r="J28" s="357"/>
      <c r="K28" s="357"/>
      <c r="L28" s="357"/>
      <c r="M28" s="357"/>
      <c r="N28" s="357"/>
      <c r="O28" s="357"/>
      <c r="P28" s="357"/>
      <c r="Q28" s="569"/>
      <c r="R28" s="570">
        <v>65359</v>
      </c>
      <c r="S28" s="454"/>
      <c r="T28" s="454"/>
      <c r="U28" s="454"/>
      <c r="V28" s="454"/>
      <c r="W28" s="454"/>
      <c r="X28" s="454"/>
      <c r="Y28" s="583"/>
      <c r="Z28" s="603">
        <v>0.4</v>
      </c>
      <c r="AA28" s="603"/>
      <c r="AB28" s="603"/>
      <c r="AC28" s="603"/>
      <c r="AD28" s="604">
        <v>23006</v>
      </c>
      <c r="AE28" s="604"/>
      <c r="AF28" s="604"/>
      <c r="AG28" s="604"/>
      <c r="AH28" s="604"/>
      <c r="AI28" s="604"/>
      <c r="AJ28" s="604"/>
      <c r="AK28" s="604"/>
      <c r="AL28" s="573">
        <v>0.2</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383</v>
      </c>
      <c r="CE28" s="357"/>
      <c r="CF28" s="357"/>
      <c r="CG28" s="357"/>
      <c r="CH28" s="357"/>
      <c r="CI28" s="357"/>
      <c r="CJ28" s="357"/>
      <c r="CK28" s="357"/>
      <c r="CL28" s="357"/>
      <c r="CM28" s="357"/>
      <c r="CN28" s="357"/>
      <c r="CO28" s="357"/>
      <c r="CP28" s="357"/>
      <c r="CQ28" s="569"/>
      <c r="CR28" s="570">
        <v>1656916</v>
      </c>
      <c r="CS28" s="454"/>
      <c r="CT28" s="454"/>
      <c r="CU28" s="454"/>
      <c r="CV28" s="454"/>
      <c r="CW28" s="454"/>
      <c r="CX28" s="454"/>
      <c r="CY28" s="583"/>
      <c r="CZ28" s="573">
        <v>9.9</v>
      </c>
      <c r="DA28" s="574"/>
      <c r="DB28" s="574"/>
      <c r="DC28" s="575"/>
      <c r="DD28" s="576">
        <v>1656916</v>
      </c>
      <c r="DE28" s="454"/>
      <c r="DF28" s="454"/>
      <c r="DG28" s="454"/>
      <c r="DH28" s="454"/>
      <c r="DI28" s="454"/>
      <c r="DJ28" s="454"/>
      <c r="DK28" s="583"/>
      <c r="DL28" s="576">
        <v>1656916</v>
      </c>
      <c r="DM28" s="454"/>
      <c r="DN28" s="454"/>
      <c r="DO28" s="454"/>
      <c r="DP28" s="454"/>
      <c r="DQ28" s="454"/>
      <c r="DR28" s="454"/>
      <c r="DS28" s="454"/>
      <c r="DT28" s="454"/>
      <c r="DU28" s="454"/>
      <c r="DV28" s="583"/>
      <c r="DW28" s="573">
        <v>16.2</v>
      </c>
      <c r="DX28" s="574"/>
      <c r="DY28" s="574"/>
      <c r="DZ28" s="574"/>
      <c r="EA28" s="574"/>
      <c r="EB28" s="574"/>
      <c r="EC28" s="602"/>
    </row>
    <row r="29" spans="2:133" ht="11.25" customHeight="1" x14ac:dyDescent="0.15">
      <c r="B29" s="568" t="s">
        <v>18</v>
      </c>
      <c r="C29" s="357"/>
      <c r="D29" s="357"/>
      <c r="E29" s="357"/>
      <c r="F29" s="357"/>
      <c r="G29" s="357"/>
      <c r="H29" s="357"/>
      <c r="I29" s="357"/>
      <c r="J29" s="357"/>
      <c r="K29" s="357"/>
      <c r="L29" s="357"/>
      <c r="M29" s="357"/>
      <c r="N29" s="357"/>
      <c r="O29" s="357"/>
      <c r="P29" s="357"/>
      <c r="Q29" s="569"/>
      <c r="R29" s="570">
        <v>70515</v>
      </c>
      <c r="S29" s="454"/>
      <c r="T29" s="454"/>
      <c r="U29" s="454"/>
      <c r="V29" s="454"/>
      <c r="W29" s="454"/>
      <c r="X29" s="454"/>
      <c r="Y29" s="583"/>
      <c r="Z29" s="603">
        <v>0.4</v>
      </c>
      <c r="AA29" s="603"/>
      <c r="AB29" s="603"/>
      <c r="AC29" s="603"/>
      <c r="AD29" s="604" t="s">
        <v>199</v>
      </c>
      <c r="AE29" s="604"/>
      <c r="AF29" s="604"/>
      <c r="AG29" s="604"/>
      <c r="AH29" s="604"/>
      <c r="AI29" s="604"/>
      <c r="AJ29" s="604"/>
      <c r="AK29" s="604"/>
      <c r="AL29" s="573" t="s">
        <v>199</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170</v>
      </c>
      <c r="CE29" s="350"/>
      <c r="CF29" s="568" t="s">
        <v>22</v>
      </c>
      <c r="CG29" s="357"/>
      <c r="CH29" s="357"/>
      <c r="CI29" s="357"/>
      <c r="CJ29" s="357"/>
      <c r="CK29" s="357"/>
      <c r="CL29" s="357"/>
      <c r="CM29" s="357"/>
      <c r="CN29" s="357"/>
      <c r="CO29" s="357"/>
      <c r="CP29" s="357"/>
      <c r="CQ29" s="569"/>
      <c r="CR29" s="570">
        <v>1656916</v>
      </c>
      <c r="CS29" s="571"/>
      <c r="CT29" s="571"/>
      <c r="CU29" s="571"/>
      <c r="CV29" s="571"/>
      <c r="CW29" s="571"/>
      <c r="CX29" s="571"/>
      <c r="CY29" s="572"/>
      <c r="CZ29" s="573">
        <v>9.9</v>
      </c>
      <c r="DA29" s="574"/>
      <c r="DB29" s="574"/>
      <c r="DC29" s="575"/>
      <c r="DD29" s="576">
        <v>1656916</v>
      </c>
      <c r="DE29" s="571"/>
      <c r="DF29" s="571"/>
      <c r="DG29" s="571"/>
      <c r="DH29" s="571"/>
      <c r="DI29" s="571"/>
      <c r="DJ29" s="571"/>
      <c r="DK29" s="572"/>
      <c r="DL29" s="576">
        <v>1656916</v>
      </c>
      <c r="DM29" s="571"/>
      <c r="DN29" s="571"/>
      <c r="DO29" s="571"/>
      <c r="DP29" s="571"/>
      <c r="DQ29" s="571"/>
      <c r="DR29" s="571"/>
      <c r="DS29" s="571"/>
      <c r="DT29" s="571"/>
      <c r="DU29" s="571"/>
      <c r="DV29" s="572"/>
      <c r="DW29" s="573">
        <v>16.2</v>
      </c>
      <c r="DX29" s="574"/>
      <c r="DY29" s="574"/>
      <c r="DZ29" s="574"/>
      <c r="EA29" s="574"/>
      <c r="EB29" s="574"/>
      <c r="EC29" s="602"/>
    </row>
    <row r="30" spans="2:133" ht="11.25" customHeight="1" x14ac:dyDescent="0.15">
      <c r="B30" s="568" t="s">
        <v>343</v>
      </c>
      <c r="C30" s="357"/>
      <c r="D30" s="357"/>
      <c r="E30" s="357"/>
      <c r="F30" s="357"/>
      <c r="G30" s="357"/>
      <c r="H30" s="357"/>
      <c r="I30" s="357"/>
      <c r="J30" s="357"/>
      <c r="K30" s="357"/>
      <c r="L30" s="357"/>
      <c r="M30" s="357"/>
      <c r="N30" s="357"/>
      <c r="O30" s="357"/>
      <c r="P30" s="357"/>
      <c r="Q30" s="569"/>
      <c r="R30" s="570">
        <v>2605079</v>
      </c>
      <c r="S30" s="454"/>
      <c r="T30" s="454"/>
      <c r="U30" s="454"/>
      <c r="V30" s="454"/>
      <c r="W30" s="454"/>
      <c r="X30" s="454"/>
      <c r="Y30" s="583"/>
      <c r="Z30" s="603">
        <v>14.8</v>
      </c>
      <c r="AA30" s="603"/>
      <c r="AB30" s="603"/>
      <c r="AC30" s="603"/>
      <c r="AD30" s="604" t="s">
        <v>199</v>
      </c>
      <c r="AE30" s="604"/>
      <c r="AF30" s="604"/>
      <c r="AG30" s="604"/>
      <c r="AH30" s="604"/>
      <c r="AI30" s="604"/>
      <c r="AJ30" s="604"/>
      <c r="AK30" s="604"/>
      <c r="AL30" s="573" t="s">
        <v>199</v>
      </c>
      <c r="AM30" s="317"/>
      <c r="AN30" s="317"/>
      <c r="AO30" s="605"/>
      <c r="AP30" s="483" t="s">
        <v>314</v>
      </c>
      <c r="AQ30" s="484"/>
      <c r="AR30" s="484"/>
      <c r="AS30" s="484"/>
      <c r="AT30" s="484"/>
      <c r="AU30" s="484"/>
      <c r="AV30" s="484"/>
      <c r="AW30" s="484"/>
      <c r="AX30" s="484"/>
      <c r="AY30" s="484"/>
      <c r="AZ30" s="484"/>
      <c r="BA30" s="484"/>
      <c r="BB30" s="484"/>
      <c r="BC30" s="484"/>
      <c r="BD30" s="484"/>
      <c r="BE30" s="484"/>
      <c r="BF30" s="526"/>
      <c r="BG30" s="483" t="s">
        <v>186</v>
      </c>
      <c r="BH30" s="624"/>
      <c r="BI30" s="624"/>
      <c r="BJ30" s="624"/>
      <c r="BK30" s="624"/>
      <c r="BL30" s="624"/>
      <c r="BM30" s="624"/>
      <c r="BN30" s="624"/>
      <c r="BO30" s="624"/>
      <c r="BP30" s="624"/>
      <c r="BQ30" s="625"/>
      <c r="BR30" s="483" t="s">
        <v>391</v>
      </c>
      <c r="BS30" s="624"/>
      <c r="BT30" s="624"/>
      <c r="BU30" s="624"/>
      <c r="BV30" s="624"/>
      <c r="BW30" s="624"/>
      <c r="BX30" s="624"/>
      <c r="BY30" s="624"/>
      <c r="BZ30" s="624"/>
      <c r="CA30" s="624"/>
      <c r="CB30" s="625"/>
      <c r="CD30" s="351"/>
      <c r="CE30" s="353"/>
      <c r="CF30" s="568" t="s">
        <v>392</v>
      </c>
      <c r="CG30" s="357"/>
      <c r="CH30" s="357"/>
      <c r="CI30" s="357"/>
      <c r="CJ30" s="357"/>
      <c r="CK30" s="357"/>
      <c r="CL30" s="357"/>
      <c r="CM30" s="357"/>
      <c r="CN30" s="357"/>
      <c r="CO30" s="357"/>
      <c r="CP30" s="357"/>
      <c r="CQ30" s="569"/>
      <c r="CR30" s="570">
        <v>1616552</v>
      </c>
      <c r="CS30" s="454"/>
      <c r="CT30" s="454"/>
      <c r="CU30" s="454"/>
      <c r="CV30" s="454"/>
      <c r="CW30" s="454"/>
      <c r="CX30" s="454"/>
      <c r="CY30" s="583"/>
      <c r="CZ30" s="573">
        <v>9.6999999999999993</v>
      </c>
      <c r="DA30" s="574"/>
      <c r="DB30" s="574"/>
      <c r="DC30" s="575"/>
      <c r="DD30" s="576">
        <v>1616552</v>
      </c>
      <c r="DE30" s="454"/>
      <c r="DF30" s="454"/>
      <c r="DG30" s="454"/>
      <c r="DH30" s="454"/>
      <c r="DI30" s="454"/>
      <c r="DJ30" s="454"/>
      <c r="DK30" s="583"/>
      <c r="DL30" s="576">
        <v>1616552</v>
      </c>
      <c r="DM30" s="454"/>
      <c r="DN30" s="454"/>
      <c r="DO30" s="454"/>
      <c r="DP30" s="454"/>
      <c r="DQ30" s="454"/>
      <c r="DR30" s="454"/>
      <c r="DS30" s="454"/>
      <c r="DT30" s="454"/>
      <c r="DU30" s="454"/>
      <c r="DV30" s="583"/>
      <c r="DW30" s="573">
        <v>15.8</v>
      </c>
      <c r="DX30" s="574"/>
      <c r="DY30" s="574"/>
      <c r="DZ30" s="574"/>
      <c r="EA30" s="574"/>
      <c r="EB30" s="574"/>
      <c r="EC30" s="602"/>
    </row>
    <row r="31" spans="2:133" ht="11.25" customHeight="1" x14ac:dyDescent="0.15">
      <c r="B31" s="620" t="s">
        <v>52</v>
      </c>
      <c r="C31" s="621"/>
      <c r="D31" s="621"/>
      <c r="E31" s="621"/>
      <c r="F31" s="621"/>
      <c r="G31" s="621"/>
      <c r="H31" s="621"/>
      <c r="I31" s="621"/>
      <c r="J31" s="621"/>
      <c r="K31" s="621"/>
      <c r="L31" s="621"/>
      <c r="M31" s="621"/>
      <c r="N31" s="621"/>
      <c r="O31" s="621"/>
      <c r="P31" s="621"/>
      <c r="Q31" s="622"/>
      <c r="R31" s="570" t="s">
        <v>199</v>
      </c>
      <c r="S31" s="454"/>
      <c r="T31" s="454"/>
      <c r="U31" s="454"/>
      <c r="V31" s="454"/>
      <c r="W31" s="454"/>
      <c r="X31" s="454"/>
      <c r="Y31" s="583"/>
      <c r="Z31" s="603" t="s">
        <v>199</v>
      </c>
      <c r="AA31" s="603"/>
      <c r="AB31" s="603"/>
      <c r="AC31" s="603"/>
      <c r="AD31" s="604" t="s">
        <v>199</v>
      </c>
      <c r="AE31" s="604"/>
      <c r="AF31" s="604"/>
      <c r="AG31" s="604"/>
      <c r="AH31" s="604"/>
      <c r="AI31" s="604"/>
      <c r="AJ31" s="604"/>
      <c r="AK31" s="604"/>
      <c r="AL31" s="573" t="s">
        <v>199</v>
      </c>
      <c r="AM31" s="317"/>
      <c r="AN31" s="317"/>
      <c r="AO31" s="605"/>
      <c r="AP31" s="340" t="s">
        <v>5</v>
      </c>
      <c r="AQ31" s="341"/>
      <c r="AR31" s="341"/>
      <c r="AS31" s="341"/>
      <c r="AT31" s="565" t="s">
        <v>394</v>
      </c>
      <c r="AU31" s="42"/>
      <c r="AV31" s="42"/>
      <c r="AW31" s="42"/>
      <c r="AX31" s="612" t="s">
        <v>273</v>
      </c>
      <c r="AY31" s="613"/>
      <c r="AZ31" s="613"/>
      <c r="BA31" s="613"/>
      <c r="BB31" s="613"/>
      <c r="BC31" s="613"/>
      <c r="BD31" s="613"/>
      <c r="BE31" s="613"/>
      <c r="BF31" s="614"/>
      <c r="BG31" s="623">
        <v>98.3</v>
      </c>
      <c r="BH31" s="617"/>
      <c r="BI31" s="617"/>
      <c r="BJ31" s="617"/>
      <c r="BK31" s="617"/>
      <c r="BL31" s="617"/>
      <c r="BM31" s="616">
        <v>92.1</v>
      </c>
      <c r="BN31" s="617"/>
      <c r="BO31" s="617"/>
      <c r="BP31" s="617"/>
      <c r="BQ31" s="618"/>
      <c r="BR31" s="623">
        <v>98.2</v>
      </c>
      <c r="BS31" s="617"/>
      <c r="BT31" s="617"/>
      <c r="BU31" s="617"/>
      <c r="BV31" s="617"/>
      <c r="BW31" s="617"/>
      <c r="BX31" s="616">
        <v>92.5</v>
      </c>
      <c r="BY31" s="617"/>
      <c r="BZ31" s="617"/>
      <c r="CA31" s="617"/>
      <c r="CB31" s="618"/>
      <c r="CD31" s="351"/>
      <c r="CE31" s="353"/>
      <c r="CF31" s="568" t="s">
        <v>315</v>
      </c>
      <c r="CG31" s="357"/>
      <c r="CH31" s="357"/>
      <c r="CI31" s="357"/>
      <c r="CJ31" s="357"/>
      <c r="CK31" s="357"/>
      <c r="CL31" s="357"/>
      <c r="CM31" s="357"/>
      <c r="CN31" s="357"/>
      <c r="CO31" s="357"/>
      <c r="CP31" s="357"/>
      <c r="CQ31" s="569"/>
      <c r="CR31" s="570">
        <v>40364</v>
      </c>
      <c r="CS31" s="571"/>
      <c r="CT31" s="571"/>
      <c r="CU31" s="571"/>
      <c r="CV31" s="571"/>
      <c r="CW31" s="571"/>
      <c r="CX31" s="571"/>
      <c r="CY31" s="572"/>
      <c r="CZ31" s="573">
        <v>0.2</v>
      </c>
      <c r="DA31" s="574"/>
      <c r="DB31" s="574"/>
      <c r="DC31" s="575"/>
      <c r="DD31" s="576">
        <v>40364</v>
      </c>
      <c r="DE31" s="571"/>
      <c r="DF31" s="571"/>
      <c r="DG31" s="571"/>
      <c r="DH31" s="571"/>
      <c r="DI31" s="571"/>
      <c r="DJ31" s="571"/>
      <c r="DK31" s="572"/>
      <c r="DL31" s="576">
        <v>40364</v>
      </c>
      <c r="DM31" s="571"/>
      <c r="DN31" s="571"/>
      <c r="DO31" s="571"/>
      <c r="DP31" s="571"/>
      <c r="DQ31" s="571"/>
      <c r="DR31" s="571"/>
      <c r="DS31" s="571"/>
      <c r="DT31" s="571"/>
      <c r="DU31" s="571"/>
      <c r="DV31" s="572"/>
      <c r="DW31" s="573">
        <v>0.4</v>
      </c>
      <c r="DX31" s="574"/>
      <c r="DY31" s="574"/>
      <c r="DZ31" s="574"/>
      <c r="EA31" s="574"/>
      <c r="EB31" s="574"/>
      <c r="EC31" s="602"/>
    </row>
    <row r="32" spans="2:133" ht="11.25" customHeight="1" x14ac:dyDescent="0.15">
      <c r="B32" s="568" t="s">
        <v>395</v>
      </c>
      <c r="C32" s="357"/>
      <c r="D32" s="357"/>
      <c r="E32" s="357"/>
      <c r="F32" s="357"/>
      <c r="G32" s="357"/>
      <c r="H32" s="357"/>
      <c r="I32" s="357"/>
      <c r="J32" s="357"/>
      <c r="K32" s="357"/>
      <c r="L32" s="357"/>
      <c r="M32" s="357"/>
      <c r="N32" s="357"/>
      <c r="O32" s="357"/>
      <c r="P32" s="357"/>
      <c r="Q32" s="569"/>
      <c r="R32" s="570">
        <v>1068281</v>
      </c>
      <c r="S32" s="454"/>
      <c r="T32" s="454"/>
      <c r="U32" s="454"/>
      <c r="V32" s="454"/>
      <c r="W32" s="454"/>
      <c r="X32" s="454"/>
      <c r="Y32" s="583"/>
      <c r="Z32" s="603">
        <v>6.1</v>
      </c>
      <c r="AA32" s="603"/>
      <c r="AB32" s="603"/>
      <c r="AC32" s="603"/>
      <c r="AD32" s="604" t="s">
        <v>199</v>
      </c>
      <c r="AE32" s="604"/>
      <c r="AF32" s="604"/>
      <c r="AG32" s="604"/>
      <c r="AH32" s="604"/>
      <c r="AI32" s="604"/>
      <c r="AJ32" s="604"/>
      <c r="AK32" s="604"/>
      <c r="AL32" s="573" t="s">
        <v>199</v>
      </c>
      <c r="AM32" s="317"/>
      <c r="AN32" s="317"/>
      <c r="AO32" s="605"/>
      <c r="AP32" s="564"/>
      <c r="AQ32" s="406"/>
      <c r="AR32" s="406"/>
      <c r="AS32" s="406"/>
      <c r="AT32" s="566"/>
      <c r="AU32" s="1" t="s">
        <v>250</v>
      </c>
      <c r="AX32" s="568" t="s">
        <v>373</v>
      </c>
      <c r="AY32" s="357"/>
      <c r="AZ32" s="357"/>
      <c r="BA32" s="357"/>
      <c r="BB32" s="357"/>
      <c r="BC32" s="357"/>
      <c r="BD32" s="357"/>
      <c r="BE32" s="357"/>
      <c r="BF32" s="569"/>
      <c r="BG32" s="619">
        <v>98.7</v>
      </c>
      <c r="BH32" s="571"/>
      <c r="BI32" s="571"/>
      <c r="BJ32" s="571"/>
      <c r="BK32" s="571"/>
      <c r="BL32" s="571"/>
      <c r="BM32" s="317">
        <v>93.4</v>
      </c>
      <c r="BN32" s="571"/>
      <c r="BO32" s="571"/>
      <c r="BP32" s="571"/>
      <c r="BQ32" s="600"/>
      <c r="BR32" s="619">
        <v>98.3</v>
      </c>
      <c r="BS32" s="571"/>
      <c r="BT32" s="571"/>
      <c r="BU32" s="571"/>
      <c r="BV32" s="571"/>
      <c r="BW32" s="571"/>
      <c r="BX32" s="317">
        <v>93.7</v>
      </c>
      <c r="BY32" s="571"/>
      <c r="BZ32" s="571"/>
      <c r="CA32" s="571"/>
      <c r="CB32" s="600"/>
      <c r="CD32" s="354"/>
      <c r="CE32" s="356"/>
      <c r="CF32" s="568" t="s">
        <v>396</v>
      </c>
      <c r="CG32" s="357"/>
      <c r="CH32" s="357"/>
      <c r="CI32" s="357"/>
      <c r="CJ32" s="357"/>
      <c r="CK32" s="357"/>
      <c r="CL32" s="357"/>
      <c r="CM32" s="357"/>
      <c r="CN32" s="357"/>
      <c r="CO32" s="357"/>
      <c r="CP32" s="357"/>
      <c r="CQ32" s="569"/>
      <c r="CR32" s="570" t="s">
        <v>199</v>
      </c>
      <c r="CS32" s="454"/>
      <c r="CT32" s="454"/>
      <c r="CU32" s="454"/>
      <c r="CV32" s="454"/>
      <c r="CW32" s="454"/>
      <c r="CX32" s="454"/>
      <c r="CY32" s="583"/>
      <c r="CZ32" s="573" t="s">
        <v>199</v>
      </c>
      <c r="DA32" s="574"/>
      <c r="DB32" s="574"/>
      <c r="DC32" s="575"/>
      <c r="DD32" s="576" t="s">
        <v>199</v>
      </c>
      <c r="DE32" s="454"/>
      <c r="DF32" s="454"/>
      <c r="DG32" s="454"/>
      <c r="DH32" s="454"/>
      <c r="DI32" s="454"/>
      <c r="DJ32" s="454"/>
      <c r="DK32" s="583"/>
      <c r="DL32" s="576" t="s">
        <v>199</v>
      </c>
      <c r="DM32" s="454"/>
      <c r="DN32" s="454"/>
      <c r="DO32" s="454"/>
      <c r="DP32" s="454"/>
      <c r="DQ32" s="454"/>
      <c r="DR32" s="454"/>
      <c r="DS32" s="454"/>
      <c r="DT32" s="454"/>
      <c r="DU32" s="454"/>
      <c r="DV32" s="583"/>
      <c r="DW32" s="573" t="s">
        <v>199</v>
      </c>
      <c r="DX32" s="574"/>
      <c r="DY32" s="574"/>
      <c r="DZ32" s="574"/>
      <c r="EA32" s="574"/>
      <c r="EB32" s="574"/>
      <c r="EC32" s="602"/>
    </row>
    <row r="33" spans="2:133" ht="11.25" customHeight="1" x14ac:dyDescent="0.15">
      <c r="B33" s="568" t="s">
        <v>237</v>
      </c>
      <c r="C33" s="357"/>
      <c r="D33" s="357"/>
      <c r="E33" s="357"/>
      <c r="F33" s="357"/>
      <c r="G33" s="357"/>
      <c r="H33" s="357"/>
      <c r="I33" s="357"/>
      <c r="J33" s="357"/>
      <c r="K33" s="357"/>
      <c r="L33" s="357"/>
      <c r="M33" s="357"/>
      <c r="N33" s="357"/>
      <c r="O33" s="357"/>
      <c r="P33" s="357"/>
      <c r="Q33" s="569"/>
      <c r="R33" s="570">
        <v>67332</v>
      </c>
      <c r="S33" s="454"/>
      <c r="T33" s="454"/>
      <c r="U33" s="454"/>
      <c r="V33" s="454"/>
      <c r="W33" s="454"/>
      <c r="X33" s="454"/>
      <c r="Y33" s="583"/>
      <c r="Z33" s="603">
        <v>0.4</v>
      </c>
      <c r="AA33" s="603"/>
      <c r="AB33" s="603"/>
      <c r="AC33" s="603"/>
      <c r="AD33" s="604">
        <v>35018</v>
      </c>
      <c r="AE33" s="604"/>
      <c r="AF33" s="604"/>
      <c r="AG33" s="604"/>
      <c r="AH33" s="604"/>
      <c r="AI33" s="604"/>
      <c r="AJ33" s="604"/>
      <c r="AK33" s="604"/>
      <c r="AL33" s="573">
        <v>0.3</v>
      </c>
      <c r="AM33" s="317"/>
      <c r="AN33" s="317"/>
      <c r="AO33" s="605"/>
      <c r="AP33" s="343"/>
      <c r="AQ33" s="344"/>
      <c r="AR33" s="344"/>
      <c r="AS33" s="344"/>
      <c r="AT33" s="567"/>
      <c r="AU33" s="43"/>
      <c r="AV33" s="43"/>
      <c r="AW33" s="43"/>
      <c r="AX33" s="548" t="s">
        <v>156</v>
      </c>
      <c r="AY33" s="549"/>
      <c r="AZ33" s="549"/>
      <c r="BA33" s="549"/>
      <c r="BB33" s="549"/>
      <c r="BC33" s="549"/>
      <c r="BD33" s="549"/>
      <c r="BE33" s="549"/>
      <c r="BF33" s="550"/>
      <c r="BG33" s="615">
        <v>97.8</v>
      </c>
      <c r="BH33" s="552"/>
      <c r="BI33" s="552"/>
      <c r="BJ33" s="552"/>
      <c r="BK33" s="552"/>
      <c r="BL33" s="552"/>
      <c r="BM33" s="596">
        <v>89.9</v>
      </c>
      <c r="BN33" s="552"/>
      <c r="BO33" s="552"/>
      <c r="BP33" s="552"/>
      <c r="BQ33" s="591"/>
      <c r="BR33" s="615">
        <v>97.9</v>
      </c>
      <c r="BS33" s="552"/>
      <c r="BT33" s="552"/>
      <c r="BU33" s="552"/>
      <c r="BV33" s="552"/>
      <c r="BW33" s="552"/>
      <c r="BX33" s="596">
        <v>90.4</v>
      </c>
      <c r="BY33" s="552"/>
      <c r="BZ33" s="552"/>
      <c r="CA33" s="552"/>
      <c r="CB33" s="591"/>
      <c r="CD33" s="568" t="s">
        <v>399</v>
      </c>
      <c r="CE33" s="357"/>
      <c r="CF33" s="357"/>
      <c r="CG33" s="357"/>
      <c r="CH33" s="357"/>
      <c r="CI33" s="357"/>
      <c r="CJ33" s="357"/>
      <c r="CK33" s="357"/>
      <c r="CL33" s="357"/>
      <c r="CM33" s="357"/>
      <c r="CN33" s="357"/>
      <c r="CO33" s="357"/>
      <c r="CP33" s="357"/>
      <c r="CQ33" s="569"/>
      <c r="CR33" s="570">
        <v>6826276</v>
      </c>
      <c r="CS33" s="571"/>
      <c r="CT33" s="571"/>
      <c r="CU33" s="571"/>
      <c r="CV33" s="571"/>
      <c r="CW33" s="571"/>
      <c r="CX33" s="571"/>
      <c r="CY33" s="572"/>
      <c r="CZ33" s="573">
        <v>40.9</v>
      </c>
      <c r="DA33" s="574"/>
      <c r="DB33" s="574"/>
      <c r="DC33" s="575"/>
      <c r="DD33" s="576">
        <v>5521918</v>
      </c>
      <c r="DE33" s="571"/>
      <c r="DF33" s="571"/>
      <c r="DG33" s="571"/>
      <c r="DH33" s="571"/>
      <c r="DI33" s="571"/>
      <c r="DJ33" s="571"/>
      <c r="DK33" s="572"/>
      <c r="DL33" s="576">
        <v>4505526</v>
      </c>
      <c r="DM33" s="571"/>
      <c r="DN33" s="571"/>
      <c r="DO33" s="571"/>
      <c r="DP33" s="571"/>
      <c r="DQ33" s="571"/>
      <c r="DR33" s="571"/>
      <c r="DS33" s="571"/>
      <c r="DT33" s="571"/>
      <c r="DU33" s="571"/>
      <c r="DV33" s="572"/>
      <c r="DW33" s="573">
        <v>44.1</v>
      </c>
      <c r="DX33" s="574"/>
      <c r="DY33" s="574"/>
      <c r="DZ33" s="574"/>
      <c r="EA33" s="574"/>
      <c r="EB33" s="574"/>
      <c r="EC33" s="602"/>
    </row>
    <row r="34" spans="2:133" ht="11.25" customHeight="1" x14ac:dyDescent="0.15">
      <c r="B34" s="568" t="s">
        <v>145</v>
      </c>
      <c r="C34" s="357"/>
      <c r="D34" s="357"/>
      <c r="E34" s="357"/>
      <c r="F34" s="357"/>
      <c r="G34" s="357"/>
      <c r="H34" s="357"/>
      <c r="I34" s="357"/>
      <c r="J34" s="357"/>
      <c r="K34" s="357"/>
      <c r="L34" s="357"/>
      <c r="M34" s="357"/>
      <c r="N34" s="357"/>
      <c r="O34" s="357"/>
      <c r="P34" s="357"/>
      <c r="Q34" s="569"/>
      <c r="R34" s="570">
        <v>46003</v>
      </c>
      <c r="S34" s="454"/>
      <c r="T34" s="454"/>
      <c r="U34" s="454"/>
      <c r="V34" s="454"/>
      <c r="W34" s="454"/>
      <c r="X34" s="454"/>
      <c r="Y34" s="583"/>
      <c r="Z34" s="603">
        <v>0.3</v>
      </c>
      <c r="AA34" s="603"/>
      <c r="AB34" s="603"/>
      <c r="AC34" s="603"/>
      <c r="AD34" s="604" t="s">
        <v>199</v>
      </c>
      <c r="AE34" s="604"/>
      <c r="AF34" s="604"/>
      <c r="AG34" s="604"/>
      <c r="AH34" s="604"/>
      <c r="AI34" s="604"/>
      <c r="AJ34" s="604"/>
      <c r="AK34" s="604"/>
      <c r="AL34" s="573" t="s">
        <v>199</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402</v>
      </c>
      <c r="CE34" s="357"/>
      <c r="CF34" s="357"/>
      <c r="CG34" s="357"/>
      <c r="CH34" s="357"/>
      <c r="CI34" s="357"/>
      <c r="CJ34" s="357"/>
      <c r="CK34" s="357"/>
      <c r="CL34" s="357"/>
      <c r="CM34" s="357"/>
      <c r="CN34" s="357"/>
      <c r="CO34" s="357"/>
      <c r="CP34" s="357"/>
      <c r="CQ34" s="569"/>
      <c r="CR34" s="570">
        <v>1831162</v>
      </c>
      <c r="CS34" s="454"/>
      <c r="CT34" s="454"/>
      <c r="CU34" s="454"/>
      <c r="CV34" s="454"/>
      <c r="CW34" s="454"/>
      <c r="CX34" s="454"/>
      <c r="CY34" s="583"/>
      <c r="CZ34" s="573">
        <v>11</v>
      </c>
      <c r="DA34" s="574"/>
      <c r="DB34" s="574"/>
      <c r="DC34" s="575"/>
      <c r="DD34" s="576">
        <v>1386908</v>
      </c>
      <c r="DE34" s="454"/>
      <c r="DF34" s="454"/>
      <c r="DG34" s="454"/>
      <c r="DH34" s="454"/>
      <c r="DI34" s="454"/>
      <c r="DJ34" s="454"/>
      <c r="DK34" s="583"/>
      <c r="DL34" s="576">
        <v>1234858</v>
      </c>
      <c r="DM34" s="454"/>
      <c r="DN34" s="454"/>
      <c r="DO34" s="454"/>
      <c r="DP34" s="454"/>
      <c r="DQ34" s="454"/>
      <c r="DR34" s="454"/>
      <c r="DS34" s="454"/>
      <c r="DT34" s="454"/>
      <c r="DU34" s="454"/>
      <c r="DV34" s="583"/>
      <c r="DW34" s="573">
        <v>12.1</v>
      </c>
      <c r="DX34" s="574"/>
      <c r="DY34" s="574"/>
      <c r="DZ34" s="574"/>
      <c r="EA34" s="574"/>
      <c r="EB34" s="574"/>
      <c r="EC34" s="602"/>
    </row>
    <row r="35" spans="2:133" ht="11.25" customHeight="1" x14ac:dyDescent="0.15">
      <c r="B35" s="568" t="s">
        <v>404</v>
      </c>
      <c r="C35" s="357"/>
      <c r="D35" s="357"/>
      <c r="E35" s="357"/>
      <c r="F35" s="357"/>
      <c r="G35" s="357"/>
      <c r="H35" s="357"/>
      <c r="I35" s="357"/>
      <c r="J35" s="357"/>
      <c r="K35" s="357"/>
      <c r="L35" s="357"/>
      <c r="M35" s="357"/>
      <c r="N35" s="357"/>
      <c r="O35" s="357"/>
      <c r="P35" s="357"/>
      <c r="Q35" s="569"/>
      <c r="R35" s="570">
        <v>1310269</v>
      </c>
      <c r="S35" s="454"/>
      <c r="T35" s="454"/>
      <c r="U35" s="454"/>
      <c r="V35" s="454"/>
      <c r="W35" s="454"/>
      <c r="X35" s="454"/>
      <c r="Y35" s="583"/>
      <c r="Z35" s="603">
        <v>7.4</v>
      </c>
      <c r="AA35" s="603"/>
      <c r="AB35" s="603"/>
      <c r="AC35" s="603"/>
      <c r="AD35" s="604" t="s">
        <v>199</v>
      </c>
      <c r="AE35" s="604"/>
      <c r="AF35" s="604"/>
      <c r="AG35" s="604"/>
      <c r="AH35" s="604"/>
      <c r="AI35" s="604"/>
      <c r="AJ35" s="604"/>
      <c r="AK35" s="604"/>
      <c r="AL35" s="573" t="s">
        <v>199</v>
      </c>
      <c r="AM35" s="317"/>
      <c r="AN35" s="317"/>
      <c r="AO35" s="605"/>
      <c r="AP35" s="16"/>
      <c r="AQ35" s="483" t="s">
        <v>405</v>
      </c>
      <c r="AR35" s="484"/>
      <c r="AS35" s="484"/>
      <c r="AT35" s="484"/>
      <c r="AU35" s="484"/>
      <c r="AV35" s="484"/>
      <c r="AW35" s="484"/>
      <c r="AX35" s="484"/>
      <c r="AY35" s="484"/>
      <c r="AZ35" s="484"/>
      <c r="BA35" s="484"/>
      <c r="BB35" s="484"/>
      <c r="BC35" s="484"/>
      <c r="BD35" s="484"/>
      <c r="BE35" s="484"/>
      <c r="BF35" s="526"/>
      <c r="BG35" s="483" t="s">
        <v>208</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407</v>
      </c>
      <c r="CE35" s="357"/>
      <c r="CF35" s="357"/>
      <c r="CG35" s="357"/>
      <c r="CH35" s="357"/>
      <c r="CI35" s="357"/>
      <c r="CJ35" s="357"/>
      <c r="CK35" s="357"/>
      <c r="CL35" s="357"/>
      <c r="CM35" s="357"/>
      <c r="CN35" s="357"/>
      <c r="CO35" s="357"/>
      <c r="CP35" s="357"/>
      <c r="CQ35" s="569"/>
      <c r="CR35" s="570">
        <v>234072</v>
      </c>
      <c r="CS35" s="571"/>
      <c r="CT35" s="571"/>
      <c r="CU35" s="571"/>
      <c r="CV35" s="571"/>
      <c r="CW35" s="571"/>
      <c r="CX35" s="571"/>
      <c r="CY35" s="572"/>
      <c r="CZ35" s="573">
        <v>1.4</v>
      </c>
      <c r="DA35" s="574"/>
      <c r="DB35" s="574"/>
      <c r="DC35" s="575"/>
      <c r="DD35" s="576">
        <v>216744</v>
      </c>
      <c r="DE35" s="571"/>
      <c r="DF35" s="571"/>
      <c r="DG35" s="571"/>
      <c r="DH35" s="571"/>
      <c r="DI35" s="571"/>
      <c r="DJ35" s="571"/>
      <c r="DK35" s="572"/>
      <c r="DL35" s="576">
        <v>216744</v>
      </c>
      <c r="DM35" s="571"/>
      <c r="DN35" s="571"/>
      <c r="DO35" s="571"/>
      <c r="DP35" s="571"/>
      <c r="DQ35" s="571"/>
      <c r="DR35" s="571"/>
      <c r="DS35" s="571"/>
      <c r="DT35" s="571"/>
      <c r="DU35" s="571"/>
      <c r="DV35" s="572"/>
      <c r="DW35" s="573">
        <v>2.1</v>
      </c>
      <c r="DX35" s="574"/>
      <c r="DY35" s="574"/>
      <c r="DZ35" s="574"/>
      <c r="EA35" s="574"/>
      <c r="EB35" s="574"/>
      <c r="EC35" s="602"/>
    </row>
    <row r="36" spans="2:133" ht="11.25" customHeight="1" x14ac:dyDescent="0.15">
      <c r="B36" s="568" t="s">
        <v>374</v>
      </c>
      <c r="C36" s="357"/>
      <c r="D36" s="357"/>
      <c r="E36" s="357"/>
      <c r="F36" s="357"/>
      <c r="G36" s="357"/>
      <c r="H36" s="357"/>
      <c r="I36" s="357"/>
      <c r="J36" s="357"/>
      <c r="K36" s="357"/>
      <c r="L36" s="357"/>
      <c r="M36" s="357"/>
      <c r="N36" s="357"/>
      <c r="O36" s="357"/>
      <c r="P36" s="357"/>
      <c r="Q36" s="569"/>
      <c r="R36" s="570">
        <v>533037</v>
      </c>
      <c r="S36" s="454"/>
      <c r="T36" s="454"/>
      <c r="U36" s="454"/>
      <c r="V36" s="454"/>
      <c r="W36" s="454"/>
      <c r="X36" s="454"/>
      <c r="Y36" s="583"/>
      <c r="Z36" s="603">
        <v>3</v>
      </c>
      <c r="AA36" s="603"/>
      <c r="AB36" s="603"/>
      <c r="AC36" s="603"/>
      <c r="AD36" s="604" t="s">
        <v>199</v>
      </c>
      <c r="AE36" s="604"/>
      <c r="AF36" s="604"/>
      <c r="AG36" s="604"/>
      <c r="AH36" s="604"/>
      <c r="AI36" s="604"/>
      <c r="AJ36" s="604"/>
      <c r="AK36" s="604"/>
      <c r="AL36" s="573" t="s">
        <v>199</v>
      </c>
      <c r="AM36" s="317"/>
      <c r="AN36" s="317"/>
      <c r="AO36" s="605"/>
      <c r="AP36" s="16"/>
      <c r="AQ36" s="606" t="s">
        <v>389</v>
      </c>
      <c r="AR36" s="607"/>
      <c r="AS36" s="607"/>
      <c r="AT36" s="607"/>
      <c r="AU36" s="607"/>
      <c r="AV36" s="607"/>
      <c r="AW36" s="607"/>
      <c r="AX36" s="607"/>
      <c r="AY36" s="608"/>
      <c r="AZ36" s="609">
        <v>2412019</v>
      </c>
      <c r="BA36" s="610"/>
      <c r="BB36" s="610"/>
      <c r="BC36" s="610"/>
      <c r="BD36" s="610"/>
      <c r="BE36" s="610"/>
      <c r="BF36" s="611"/>
      <c r="BG36" s="612" t="s">
        <v>409</v>
      </c>
      <c r="BH36" s="613"/>
      <c r="BI36" s="613"/>
      <c r="BJ36" s="613"/>
      <c r="BK36" s="613"/>
      <c r="BL36" s="613"/>
      <c r="BM36" s="613"/>
      <c r="BN36" s="613"/>
      <c r="BO36" s="613"/>
      <c r="BP36" s="613"/>
      <c r="BQ36" s="613"/>
      <c r="BR36" s="613"/>
      <c r="BS36" s="613"/>
      <c r="BT36" s="613"/>
      <c r="BU36" s="614"/>
      <c r="BV36" s="609">
        <v>117199</v>
      </c>
      <c r="BW36" s="610"/>
      <c r="BX36" s="610"/>
      <c r="BY36" s="610"/>
      <c r="BZ36" s="610"/>
      <c r="CA36" s="610"/>
      <c r="CB36" s="611"/>
      <c r="CD36" s="568" t="s">
        <v>27</v>
      </c>
      <c r="CE36" s="357"/>
      <c r="CF36" s="357"/>
      <c r="CG36" s="357"/>
      <c r="CH36" s="357"/>
      <c r="CI36" s="357"/>
      <c r="CJ36" s="357"/>
      <c r="CK36" s="357"/>
      <c r="CL36" s="357"/>
      <c r="CM36" s="357"/>
      <c r="CN36" s="357"/>
      <c r="CO36" s="357"/>
      <c r="CP36" s="357"/>
      <c r="CQ36" s="569"/>
      <c r="CR36" s="570">
        <v>2849097</v>
      </c>
      <c r="CS36" s="454"/>
      <c r="CT36" s="454"/>
      <c r="CU36" s="454"/>
      <c r="CV36" s="454"/>
      <c r="CW36" s="454"/>
      <c r="CX36" s="454"/>
      <c r="CY36" s="583"/>
      <c r="CZ36" s="573">
        <v>17.100000000000001</v>
      </c>
      <c r="DA36" s="574"/>
      <c r="DB36" s="574"/>
      <c r="DC36" s="575"/>
      <c r="DD36" s="576">
        <v>2423593</v>
      </c>
      <c r="DE36" s="454"/>
      <c r="DF36" s="454"/>
      <c r="DG36" s="454"/>
      <c r="DH36" s="454"/>
      <c r="DI36" s="454"/>
      <c r="DJ36" s="454"/>
      <c r="DK36" s="583"/>
      <c r="DL36" s="576">
        <v>1824805</v>
      </c>
      <c r="DM36" s="454"/>
      <c r="DN36" s="454"/>
      <c r="DO36" s="454"/>
      <c r="DP36" s="454"/>
      <c r="DQ36" s="454"/>
      <c r="DR36" s="454"/>
      <c r="DS36" s="454"/>
      <c r="DT36" s="454"/>
      <c r="DU36" s="454"/>
      <c r="DV36" s="583"/>
      <c r="DW36" s="573">
        <v>17.899999999999999</v>
      </c>
      <c r="DX36" s="574"/>
      <c r="DY36" s="574"/>
      <c r="DZ36" s="574"/>
      <c r="EA36" s="574"/>
      <c r="EB36" s="574"/>
      <c r="EC36" s="602"/>
    </row>
    <row r="37" spans="2:133" ht="11.25" customHeight="1" x14ac:dyDescent="0.15">
      <c r="B37" s="568" t="s">
        <v>400</v>
      </c>
      <c r="C37" s="357"/>
      <c r="D37" s="357"/>
      <c r="E37" s="357"/>
      <c r="F37" s="357"/>
      <c r="G37" s="357"/>
      <c r="H37" s="357"/>
      <c r="I37" s="357"/>
      <c r="J37" s="357"/>
      <c r="K37" s="357"/>
      <c r="L37" s="357"/>
      <c r="M37" s="357"/>
      <c r="N37" s="357"/>
      <c r="O37" s="357"/>
      <c r="P37" s="357"/>
      <c r="Q37" s="569"/>
      <c r="R37" s="570">
        <v>388338</v>
      </c>
      <c r="S37" s="454"/>
      <c r="T37" s="454"/>
      <c r="U37" s="454"/>
      <c r="V37" s="454"/>
      <c r="W37" s="454"/>
      <c r="X37" s="454"/>
      <c r="Y37" s="583"/>
      <c r="Z37" s="603">
        <v>2.2000000000000002</v>
      </c>
      <c r="AA37" s="603"/>
      <c r="AB37" s="603"/>
      <c r="AC37" s="603"/>
      <c r="AD37" s="604">
        <v>5423</v>
      </c>
      <c r="AE37" s="604"/>
      <c r="AF37" s="604"/>
      <c r="AG37" s="604"/>
      <c r="AH37" s="604"/>
      <c r="AI37" s="604"/>
      <c r="AJ37" s="604"/>
      <c r="AK37" s="604"/>
      <c r="AL37" s="573">
        <v>0.1</v>
      </c>
      <c r="AM37" s="317"/>
      <c r="AN37" s="317"/>
      <c r="AO37" s="605"/>
      <c r="AQ37" s="598" t="s">
        <v>412</v>
      </c>
      <c r="AR37" s="415"/>
      <c r="AS37" s="415"/>
      <c r="AT37" s="415"/>
      <c r="AU37" s="415"/>
      <c r="AV37" s="415"/>
      <c r="AW37" s="415"/>
      <c r="AX37" s="415"/>
      <c r="AY37" s="599"/>
      <c r="AZ37" s="570">
        <v>761856</v>
      </c>
      <c r="BA37" s="454"/>
      <c r="BB37" s="454"/>
      <c r="BC37" s="454"/>
      <c r="BD37" s="571"/>
      <c r="BE37" s="571"/>
      <c r="BF37" s="600"/>
      <c r="BG37" s="568" t="s">
        <v>414</v>
      </c>
      <c r="BH37" s="357"/>
      <c r="BI37" s="357"/>
      <c r="BJ37" s="357"/>
      <c r="BK37" s="357"/>
      <c r="BL37" s="357"/>
      <c r="BM37" s="357"/>
      <c r="BN37" s="357"/>
      <c r="BO37" s="357"/>
      <c r="BP37" s="357"/>
      <c r="BQ37" s="357"/>
      <c r="BR37" s="357"/>
      <c r="BS37" s="357"/>
      <c r="BT37" s="357"/>
      <c r="BU37" s="569"/>
      <c r="BV37" s="570">
        <v>111544</v>
      </c>
      <c r="BW37" s="454"/>
      <c r="BX37" s="454"/>
      <c r="BY37" s="454"/>
      <c r="BZ37" s="454"/>
      <c r="CA37" s="454"/>
      <c r="CB37" s="601"/>
      <c r="CD37" s="568" t="s">
        <v>158</v>
      </c>
      <c r="CE37" s="357"/>
      <c r="CF37" s="357"/>
      <c r="CG37" s="357"/>
      <c r="CH37" s="357"/>
      <c r="CI37" s="357"/>
      <c r="CJ37" s="357"/>
      <c r="CK37" s="357"/>
      <c r="CL37" s="357"/>
      <c r="CM37" s="357"/>
      <c r="CN37" s="357"/>
      <c r="CO37" s="357"/>
      <c r="CP37" s="357"/>
      <c r="CQ37" s="569"/>
      <c r="CR37" s="570">
        <v>1215238</v>
      </c>
      <c r="CS37" s="571"/>
      <c r="CT37" s="571"/>
      <c r="CU37" s="571"/>
      <c r="CV37" s="571"/>
      <c r="CW37" s="571"/>
      <c r="CX37" s="571"/>
      <c r="CY37" s="572"/>
      <c r="CZ37" s="573">
        <v>7.3</v>
      </c>
      <c r="DA37" s="574"/>
      <c r="DB37" s="574"/>
      <c r="DC37" s="575"/>
      <c r="DD37" s="576">
        <v>1140138</v>
      </c>
      <c r="DE37" s="571"/>
      <c r="DF37" s="571"/>
      <c r="DG37" s="571"/>
      <c r="DH37" s="571"/>
      <c r="DI37" s="571"/>
      <c r="DJ37" s="571"/>
      <c r="DK37" s="572"/>
      <c r="DL37" s="576">
        <v>1054221</v>
      </c>
      <c r="DM37" s="571"/>
      <c r="DN37" s="571"/>
      <c r="DO37" s="571"/>
      <c r="DP37" s="571"/>
      <c r="DQ37" s="571"/>
      <c r="DR37" s="571"/>
      <c r="DS37" s="571"/>
      <c r="DT37" s="571"/>
      <c r="DU37" s="571"/>
      <c r="DV37" s="572"/>
      <c r="DW37" s="573">
        <v>10.3</v>
      </c>
      <c r="DX37" s="574"/>
      <c r="DY37" s="574"/>
      <c r="DZ37" s="574"/>
      <c r="EA37" s="574"/>
      <c r="EB37" s="574"/>
      <c r="EC37" s="602"/>
    </row>
    <row r="38" spans="2:133" ht="11.25" customHeight="1" x14ac:dyDescent="0.15">
      <c r="B38" s="568" t="s">
        <v>416</v>
      </c>
      <c r="C38" s="357"/>
      <c r="D38" s="357"/>
      <c r="E38" s="357"/>
      <c r="F38" s="357"/>
      <c r="G38" s="357"/>
      <c r="H38" s="357"/>
      <c r="I38" s="357"/>
      <c r="J38" s="357"/>
      <c r="K38" s="357"/>
      <c r="L38" s="357"/>
      <c r="M38" s="357"/>
      <c r="N38" s="357"/>
      <c r="O38" s="357"/>
      <c r="P38" s="357"/>
      <c r="Q38" s="569"/>
      <c r="R38" s="570">
        <v>683444</v>
      </c>
      <c r="S38" s="454"/>
      <c r="T38" s="454"/>
      <c r="U38" s="454"/>
      <c r="V38" s="454"/>
      <c r="W38" s="454"/>
      <c r="X38" s="454"/>
      <c r="Y38" s="583"/>
      <c r="Z38" s="603">
        <v>3.9</v>
      </c>
      <c r="AA38" s="603"/>
      <c r="AB38" s="603"/>
      <c r="AC38" s="603"/>
      <c r="AD38" s="604" t="s">
        <v>199</v>
      </c>
      <c r="AE38" s="604"/>
      <c r="AF38" s="604"/>
      <c r="AG38" s="604"/>
      <c r="AH38" s="604"/>
      <c r="AI38" s="604"/>
      <c r="AJ38" s="604"/>
      <c r="AK38" s="604"/>
      <c r="AL38" s="573" t="s">
        <v>199</v>
      </c>
      <c r="AM38" s="317"/>
      <c r="AN38" s="317"/>
      <c r="AO38" s="605"/>
      <c r="AQ38" s="598" t="s">
        <v>307</v>
      </c>
      <c r="AR38" s="415"/>
      <c r="AS38" s="415"/>
      <c r="AT38" s="415"/>
      <c r="AU38" s="415"/>
      <c r="AV38" s="415"/>
      <c r="AW38" s="415"/>
      <c r="AX38" s="415"/>
      <c r="AY38" s="599"/>
      <c r="AZ38" s="570">
        <v>124767</v>
      </c>
      <c r="BA38" s="454"/>
      <c r="BB38" s="454"/>
      <c r="BC38" s="454"/>
      <c r="BD38" s="571"/>
      <c r="BE38" s="571"/>
      <c r="BF38" s="600"/>
      <c r="BG38" s="568" t="s">
        <v>417</v>
      </c>
      <c r="BH38" s="357"/>
      <c r="BI38" s="357"/>
      <c r="BJ38" s="357"/>
      <c r="BK38" s="357"/>
      <c r="BL38" s="357"/>
      <c r="BM38" s="357"/>
      <c r="BN38" s="357"/>
      <c r="BO38" s="357"/>
      <c r="BP38" s="357"/>
      <c r="BQ38" s="357"/>
      <c r="BR38" s="357"/>
      <c r="BS38" s="357"/>
      <c r="BT38" s="357"/>
      <c r="BU38" s="569"/>
      <c r="BV38" s="570">
        <v>5272</v>
      </c>
      <c r="BW38" s="454"/>
      <c r="BX38" s="454"/>
      <c r="BY38" s="454"/>
      <c r="BZ38" s="454"/>
      <c r="CA38" s="454"/>
      <c r="CB38" s="601"/>
      <c r="CD38" s="568" t="s">
        <v>418</v>
      </c>
      <c r="CE38" s="357"/>
      <c r="CF38" s="357"/>
      <c r="CG38" s="357"/>
      <c r="CH38" s="357"/>
      <c r="CI38" s="357"/>
      <c r="CJ38" s="357"/>
      <c r="CK38" s="357"/>
      <c r="CL38" s="357"/>
      <c r="CM38" s="357"/>
      <c r="CN38" s="357"/>
      <c r="CO38" s="357"/>
      <c r="CP38" s="357"/>
      <c r="CQ38" s="569"/>
      <c r="CR38" s="570">
        <v>1525396</v>
      </c>
      <c r="CS38" s="454"/>
      <c r="CT38" s="454"/>
      <c r="CU38" s="454"/>
      <c r="CV38" s="454"/>
      <c r="CW38" s="454"/>
      <c r="CX38" s="454"/>
      <c r="CY38" s="583"/>
      <c r="CZ38" s="573">
        <v>9.1</v>
      </c>
      <c r="DA38" s="574"/>
      <c r="DB38" s="574"/>
      <c r="DC38" s="575"/>
      <c r="DD38" s="576">
        <v>1246138</v>
      </c>
      <c r="DE38" s="454"/>
      <c r="DF38" s="454"/>
      <c r="DG38" s="454"/>
      <c r="DH38" s="454"/>
      <c r="DI38" s="454"/>
      <c r="DJ38" s="454"/>
      <c r="DK38" s="583"/>
      <c r="DL38" s="576">
        <v>1229119</v>
      </c>
      <c r="DM38" s="454"/>
      <c r="DN38" s="454"/>
      <c r="DO38" s="454"/>
      <c r="DP38" s="454"/>
      <c r="DQ38" s="454"/>
      <c r="DR38" s="454"/>
      <c r="DS38" s="454"/>
      <c r="DT38" s="454"/>
      <c r="DU38" s="454"/>
      <c r="DV38" s="583"/>
      <c r="DW38" s="573">
        <v>12</v>
      </c>
      <c r="DX38" s="574"/>
      <c r="DY38" s="574"/>
      <c r="DZ38" s="574"/>
      <c r="EA38" s="574"/>
      <c r="EB38" s="574"/>
      <c r="EC38" s="602"/>
    </row>
    <row r="39" spans="2:133" ht="11.25" customHeight="1" x14ac:dyDescent="0.15">
      <c r="B39" s="568" t="s">
        <v>419</v>
      </c>
      <c r="C39" s="357"/>
      <c r="D39" s="357"/>
      <c r="E39" s="357"/>
      <c r="F39" s="357"/>
      <c r="G39" s="357"/>
      <c r="H39" s="357"/>
      <c r="I39" s="357"/>
      <c r="J39" s="357"/>
      <c r="K39" s="357"/>
      <c r="L39" s="357"/>
      <c r="M39" s="357"/>
      <c r="N39" s="357"/>
      <c r="O39" s="357"/>
      <c r="P39" s="357"/>
      <c r="Q39" s="569"/>
      <c r="R39" s="570" t="s">
        <v>199</v>
      </c>
      <c r="S39" s="454"/>
      <c r="T39" s="454"/>
      <c r="U39" s="454"/>
      <c r="V39" s="454"/>
      <c r="W39" s="454"/>
      <c r="X39" s="454"/>
      <c r="Y39" s="583"/>
      <c r="Z39" s="603" t="s">
        <v>199</v>
      </c>
      <c r="AA39" s="603"/>
      <c r="AB39" s="603"/>
      <c r="AC39" s="603"/>
      <c r="AD39" s="604" t="s">
        <v>199</v>
      </c>
      <c r="AE39" s="604"/>
      <c r="AF39" s="604"/>
      <c r="AG39" s="604"/>
      <c r="AH39" s="604"/>
      <c r="AI39" s="604"/>
      <c r="AJ39" s="604"/>
      <c r="AK39" s="604"/>
      <c r="AL39" s="573" t="s">
        <v>199</v>
      </c>
      <c r="AM39" s="317"/>
      <c r="AN39" s="317"/>
      <c r="AO39" s="605"/>
      <c r="AQ39" s="598" t="s">
        <v>420</v>
      </c>
      <c r="AR39" s="415"/>
      <c r="AS39" s="415"/>
      <c r="AT39" s="415"/>
      <c r="AU39" s="415"/>
      <c r="AV39" s="415"/>
      <c r="AW39" s="415"/>
      <c r="AX39" s="415"/>
      <c r="AY39" s="599"/>
      <c r="AZ39" s="570" t="s">
        <v>199</v>
      </c>
      <c r="BA39" s="454"/>
      <c r="BB39" s="454"/>
      <c r="BC39" s="454"/>
      <c r="BD39" s="571"/>
      <c r="BE39" s="571"/>
      <c r="BF39" s="600"/>
      <c r="BG39" s="568" t="s">
        <v>336</v>
      </c>
      <c r="BH39" s="357"/>
      <c r="BI39" s="357"/>
      <c r="BJ39" s="357"/>
      <c r="BK39" s="357"/>
      <c r="BL39" s="357"/>
      <c r="BM39" s="357"/>
      <c r="BN39" s="357"/>
      <c r="BO39" s="357"/>
      <c r="BP39" s="357"/>
      <c r="BQ39" s="357"/>
      <c r="BR39" s="357"/>
      <c r="BS39" s="357"/>
      <c r="BT39" s="357"/>
      <c r="BU39" s="569"/>
      <c r="BV39" s="570">
        <v>8188</v>
      </c>
      <c r="BW39" s="454"/>
      <c r="BX39" s="454"/>
      <c r="BY39" s="454"/>
      <c r="BZ39" s="454"/>
      <c r="CA39" s="454"/>
      <c r="CB39" s="601"/>
      <c r="CD39" s="568" t="s">
        <v>421</v>
      </c>
      <c r="CE39" s="357"/>
      <c r="CF39" s="357"/>
      <c r="CG39" s="357"/>
      <c r="CH39" s="357"/>
      <c r="CI39" s="357"/>
      <c r="CJ39" s="357"/>
      <c r="CK39" s="357"/>
      <c r="CL39" s="357"/>
      <c r="CM39" s="357"/>
      <c r="CN39" s="357"/>
      <c r="CO39" s="357"/>
      <c r="CP39" s="357"/>
      <c r="CQ39" s="569"/>
      <c r="CR39" s="570">
        <v>107559</v>
      </c>
      <c r="CS39" s="571"/>
      <c r="CT39" s="571"/>
      <c r="CU39" s="571"/>
      <c r="CV39" s="571"/>
      <c r="CW39" s="571"/>
      <c r="CX39" s="571"/>
      <c r="CY39" s="572"/>
      <c r="CZ39" s="573">
        <v>0.6</v>
      </c>
      <c r="DA39" s="574"/>
      <c r="DB39" s="574"/>
      <c r="DC39" s="575"/>
      <c r="DD39" s="576">
        <v>60545</v>
      </c>
      <c r="DE39" s="571"/>
      <c r="DF39" s="571"/>
      <c r="DG39" s="571"/>
      <c r="DH39" s="571"/>
      <c r="DI39" s="571"/>
      <c r="DJ39" s="571"/>
      <c r="DK39" s="572"/>
      <c r="DL39" s="576" t="s">
        <v>199</v>
      </c>
      <c r="DM39" s="571"/>
      <c r="DN39" s="571"/>
      <c r="DO39" s="571"/>
      <c r="DP39" s="571"/>
      <c r="DQ39" s="571"/>
      <c r="DR39" s="571"/>
      <c r="DS39" s="571"/>
      <c r="DT39" s="571"/>
      <c r="DU39" s="571"/>
      <c r="DV39" s="572"/>
      <c r="DW39" s="573" t="s">
        <v>199</v>
      </c>
      <c r="DX39" s="574"/>
      <c r="DY39" s="574"/>
      <c r="DZ39" s="574"/>
      <c r="EA39" s="574"/>
      <c r="EB39" s="574"/>
      <c r="EC39" s="602"/>
    </row>
    <row r="40" spans="2:133" ht="11.25" customHeight="1" x14ac:dyDescent="0.15">
      <c r="B40" s="568" t="s">
        <v>425</v>
      </c>
      <c r="C40" s="357"/>
      <c r="D40" s="357"/>
      <c r="E40" s="357"/>
      <c r="F40" s="357"/>
      <c r="G40" s="357"/>
      <c r="H40" s="357"/>
      <c r="I40" s="357"/>
      <c r="J40" s="357"/>
      <c r="K40" s="357"/>
      <c r="L40" s="357"/>
      <c r="M40" s="357"/>
      <c r="N40" s="357"/>
      <c r="O40" s="357"/>
      <c r="P40" s="357"/>
      <c r="Q40" s="569"/>
      <c r="R40" s="570">
        <v>33144</v>
      </c>
      <c r="S40" s="454"/>
      <c r="T40" s="454"/>
      <c r="U40" s="454"/>
      <c r="V40" s="454"/>
      <c r="W40" s="454"/>
      <c r="X40" s="454"/>
      <c r="Y40" s="583"/>
      <c r="Z40" s="603">
        <v>0.2</v>
      </c>
      <c r="AA40" s="603"/>
      <c r="AB40" s="603"/>
      <c r="AC40" s="603"/>
      <c r="AD40" s="604" t="s">
        <v>199</v>
      </c>
      <c r="AE40" s="604"/>
      <c r="AF40" s="604"/>
      <c r="AG40" s="604"/>
      <c r="AH40" s="604"/>
      <c r="AI40" s="604"/>
      <c r="AJ40" s="604"/>
      <c r="AK40" s="604"/>
      <c r="AL40" s="573" t="s">
        <v>199</v>
      </c>
      <c r="AM40" s="317"/>
      <c r="AN40" s="317"/>
      <c r="AO40" s="605"/>
      <c r="AQ40" s="598" t="s">
        <v>427</v>
      </c>
      <c r="AR40" s="415"/>
      <c r="AS40" s="415"/>
      <c r="AT40" s="415"/>
      <c r="AU40" s="415"/>
      <c r="AV40" s="415"/>
      <c r="AW40" s="415"/>
      <c r="AX40" s="415"/>
      <c r="AY40" s="599"/>
      <c r="AZ40" s="570" t="s">
        <v>199</v>
      </c>
      <c r="BA40" s="454"/>
      <c r="BB40" s="454"/>
      <c r="BC40" s="454"/>
      <c r="BD40" s="571"/>
      <c r="BE40" s="571"/>
      <c r="BF40" s="600"/>
      <c r="BG40" s="564" t="s">
        <v>429</v>
      </c>
      <c r="BH40" s="406"/>
      <c r="BI40" s="406"/>
      <c r="BJ40" s="406"/>
      <c r="BK40" s="406"/>
      <c r="BL40" s="7"/>
      <c r="BM40" s="357" t="s">
        <v>430</v>
      </c>
      <c r="BN40" s="357"/>
      <c r="BO40" s="357"/>
      <c r="BP40" s="357"/>
      <c r="BQ40" s="357"/>
      <c r="BR40" s="357"/>
      <c r="BS40" s="357"/>
      <c r="BT40" s="357"/>
      <c r="BU40" s="569"/>
      <c r="BV40" s="570">
        <v>100</v>
      </c>
      <c r="BW40" s="454"/>
      <c r="BX40" s="454"/>
      <c r="BY40" s="454"/>
      <c r="BZ40" s="454"/>
      <c r="CA40" s="454"/>
      <c r="CB40" s="601"/>
      <c r="CD40" s="568" t="s">
        <v>370</v>
      </c>
      <c r="CE40" s="357"/>
      <c r="CF40" s="357"/>
      <c r="CG40" s="357"/>
      <c r="CH40" s="357"/>
      <c r="CI40" s="357"/>
      <c r="CJ40" s="357"/>
      <c r="CK40" s="357"/>
      <c r="CL40" s="357"/>
      <c r="CM40" s="357"/>
      <c r="CN40" s="357"/>
      <c r="CO40" s="357"/>
      <c r="CP40" s="357"/>
      <c r="CQ40" s="569"/>
      <c r="CR40" s="570">
        <v>278990</v>
      </c>
      <c r="CS40" s="454"/>
      <c r="CT40" s="454"/>
      <c r="CU40" s="454"/>
      <c r="CV40" s="454"/>
      <c r="CW40" s="454"/>
      <c r="CX40" s="454"/>
      <c r="CY40" s="583"/>
      <c r="CZ40" s="573">
        <v>1.7</v>
      </c>
      <c r="DA40" s="574"/>
      <c r="DB40" s="574"/>
      <c r="DC40" s="575"/>
      <c r="DD40" s="576">
        <v>187990</v>
      </c>
      <c r="DE40" s="454"/>
      <c r="DF40" s="454"/>
      <c r="DG40" s="454"/>
      <c r="DH40" s="454"/>
      <c r="DI40" s="454"/>
      <c r="DJ40" s="454"/>
      <c r="DK40" s="583"/>
      <c r="DL40" s="576" t="s">
        <v>199</v>
      </c>
      <c r="DM40" s="454"/>
      <c r="DN40" s="454"/>
      <c r="DO40" s="454"/>
      <c r="DP40" s="454"/>
      <c r="DQ40" s="454"/>
      <c r="DR40" s="454"/>
      <c r="DS40" s="454"/>
      <c r="DT40" s="454"/>
      <c r="DU40" s="454"/>
      <c r="DV40" s="583"/>
      <c r="DW40" s="573" t="s">
        <v>199</v>
      </c>
      <c r="DX40" s="574"/>
      <c r="DY40" s="574"/>
      <c r="DZ40" s="574"/>
      <c r="EA40" s="574"/>
      <c r="EB40" s="574"/>
      <c r="EC40" s="602"/>
    </row>
    <row r="41" spans="2:133" ht="11.25" customHeight="1" x14ac:dyDescent="0.15">
      <c r="B41" s="548" t="s">
        <v>426</v>
      </c>
      <c r="C41" s="549"/>
      <c r="D41" s="549"/>
      <c r="E41" s="549"/>
      <c r="F41" s="549"/>
      <c r="G41" s="549"/>
      <c r="H41" s="549"/>
      <c r="I41" s="549"/>
      <c r="J41" s="549"/>
      <c r="K41" s="549"/>
      <c r="L41" s="549"/>
      <c r="M41" s="549"/>
      <c r="N41" s="549"/>
      <c r="O41" s="549"/>
      <c r="P41" s="549"/>
      <c r="Q41" s="550"/>
      <c r="R41" s="551">
        <v>17599909</v>
      </c>
      <c r="S41" s="590"/>
      <c r="T41" s="590"/>
      <c r="U41" s="590"/>
      <c r="V41" s="590"/>
      <c r="W41" s="590"/>
      <c r="X41" s="590"/>
      <c r="Y41" s="593"/>
      <c r="Z41" s="594">
        <v>100</v>
      </c>
      <c r="AA41" s="594"/>
      <c r="AB41" s="594"/>
      <c r="AC41" s="594"/>
      <c r="AD41" s="595">
        <v>10172468</v>
      </c>
      <c r="AE41" s="595"/>
      <c r="AF41" s="595"/>
      <c r="AG41" s="595"/>
      <c r="AH41" s="595"/>
      <c r="AI41" s="595"/>
      <c r="AJ41" s="595"/>
      <c r="AK41" s="595"/>
      <c r="AL41" s="554">
        <v>100</v>
      </c>
      <c r="AM41" s="596"/>
      <c r="AN41" s="596"/>
      <c r="AO41" s="597"/>
      <c r="AQ41" s="598" t="s">
        <v>431</v>
      </c>
      <c r="AR41" s="415"/>
      <c r="AS41" s="415"/>
      <c r="AT41" s="415"/>
      <c r="AU41" s="415"/>
      <c r="AV41" s="415"/>
      <c r="AW41" s="415"/>
      <c r="AX41" s="415"/>
      <c r="AY41" s="599"/>
      <c r="AZ41" s="570">
        <v>296814</v>
      </c>
      <c r="BA41" s="454"/>
      <c r="BB41" s="454"/>
      <c r="BC41" s="454"/>
      <c r="BD41" s="571"/>
      <c r="BE41" s="571"/>
      <c r="BF41" s="600"/>
      <c r="BG41" s="564"/>
      <c r="BH41" s="406"/>
      <c r="BI41" s="406"/>
      <c r="BJ41" s="406"/>
      <c r="BK41" s="406"/>
      <c r="BL41" s="7"/>
      <c r="BM41" s="357" t="s">
        <v>343</v>
      </c>
      <c r="BN41" s="357"/>
      <c r="BO41" s="357"/>
      <c r="BP41" s="357"/>
      <c r="BQ41" s="357"/>
      <c r="BR41" s="357"/>
      <c r="BS41" s="357"/>
      <c r="BT41" s="357"/>
      <c r="BU41" s="569"/>
      <c r="BV41" s="570">
        <v>1</v>
      </c>
      <c r="BW41" s="454"/>
      <c r="BX41" s="454"/>
      <c r="BY41" s="454"/>
      <c r="BZ41" s="454"/>
      <c r="CA41" s="454"/>
      <c r="CB41" s="601"/>
      <c r="CD41" s="568" t="s">
        <v>286</v>
      </c>
      <c r="CE41" s="357"/>
      <c r="CF41" s="357"/>
      <c r="CG41" s="357"/>
      <c r="CH41" s="357"/>
      <c r="CI41" s="357"/>
      <c r="CJ41" s="357"/>
      <c r="CK41" s="357"/>
      <c r="CL41" s="357"/>
      <c r="CM41" s="357"/>
      <c r="CN41" s="357"/>
      <c r="CO41" s="357"/>
      <c r="CP41" s="357"/>
      <c r="CQ41" s="569"/>
      <c r="CR41" s="570" t="s">
        <v>199</v>
      </c>
      <c r="CS41" s="571"/>
      <c r="CT41" s="571"/>
      <c r="CU41" s="571"/>
      <c r="CV41" s="571"/>
      <c r="CW41" s="571"/>
      <c r="CX41" s="571"/>
      <c r="CY41" s="572"/>
      <c r="CZ41" s="573" t="s">
        <v>199</v>
      </c>
      <c r="DA41" s="574"/>
      <c r="DB41" s="574"/>
      <c r="DC41" s="575"/>
      <c r="DD41" s="576" t="s">
        <v>199</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432</v>
      </c>
      <c r="AR42" s="588"/>
      <c r="AS42" s="588"/>
      <c r="AT42" s="588"/>
      <c r="AU42" s="588"/>
      <c r="AV42" s="588"/>
      <c r="AW42" s="588"/>
      <c r="AX42" s="588"/>
      <c r="AY42" s="589"/>
      <c r="AZ42" s="551">
        <v>1228582</v>
      </c>
      <c r="BA42" s="590"/>
      <c r="BB42" s="590"/>
      <c r="BC42" s="590"/>
      <c r="BD42" s="552"/>
      <c r="BE42" s="552"/>
      <c r="BF42" s="591"/>
      <c r="BG42" s="343"/>
      <c r="BH42" s="344"/>
      <c r="BI42" s="344"/>
      <c r="BJ42" s="344"/>
      <c r="BK42" s="344"/>
      <c r="BL42" s="20"/>
      <c r="BM42" s="549" t="s">
        <v>433</v>
      </c>
      <c r="BN42" s="549"/>
      <c r="BO42" s="549"/>
      <c r="BP42" s="549"/>
      <c r="BQ42" s="549"/>
      <c r="BR42" s="549"/>
      <c r="BS42" s="549"/>
      <c r="BT42" s="549"/>
      <c r="BU42" s="550"/>
      <c r="BV42" s="551">
        <v>340</v>
      </c>
      <c r="BW42" s="590"/>
      <c r="BX42" s="590"/>
      <c r="BY42" s="590"/>
      <c r="BZ42" s="590"/>
      <c r="CA42" s="590"/>
      <c r="CB42" s="592"/>
      <c r="CD42" s="568" t="s">
        <v>277</v>
      </c>
      <c r="CE42" s="357"/>
      <c r="CF42" s="357"/>
      <c r="CG42" s="357"/>
      <c r="CH42" s="357"/>
      <c r="CI42" s="357"/>
      <c r="CJ42" s="357"/>
      <c r="CK42" s="357"/>
      <c r="CL42" s="357"/>
      <c r="CM42" s="357"/>
      <c r="CN42" s="357"/>
      <c r="CO42" s="357"/>
      <c r="CP42" s="357"/>
      <c r="CQ42" s="569"/>
      <c r="CR42" s="570">
        <v>1247532</v>
      </c>
      <c r="CS42" s="571"/>
      <c r="CT42" s="571"/>
      <c r="CU42" s="571"/>
      <c r="CV42" s="571"/>
      <c r="CW42" s="571"/>
      <c r="CX42" s="571"/>
      <c r="CY42" s="572"/>
      <c r="CZ42" s="573">
        <v>7.5</v>
      </c>
      <c r="DA42" s="574"/>
      <c r="DB42" s="574"/>
      <c r="DC42" s="575"/>
      <c r="DD42" s="576">
        <v>581973</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1" t="s">
        <v>49</v>
      </c>
      <c r="CD43" s="568" t="s">
        <v>81</v>
      </c>
      <c r="CE43" s="357"/>
      <c r="CF43" s="357"/>
      <c r="CG43" s="357"/>
      <c r="CH43" s="357"/>
      <c r="CI43" s="357"/>
      <c r="CJ43" s="357"/>
      <c r="CK43" s="357"/>
      <c r="CL43" s="357"/>
      <c r="CM43" s="357"/>
      <c r="CN43" s="357"/>
      <c r="CO43" s="357"/>
      <c r="CP43" s="357"/>
      <c r="CQ43" s="569"/>
      <c r="CR43" s="570">
        <v>26857</v>
      </c>
      <c r="CS43" s="571"/>
      <c r="CT43" s="571"/>
      <c r="CU43" s="571"/>
      <c r="CV43" s="571"/>
      <c r="CW43" s="571"/>
      <c r="CX43" s="571"/>
      <c r="CY43" s="572"/>
      <c r="CZ43" s="573">
        <v>0.2</v>
      </c>
      <c r="DA43" s="574"/>
      <c r="DB43" s="574"/>
      <c r="DC43" s="575"/>
      <c r="DD43" s="576">
        <v>26857</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406</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170</v>
      </c>
      <c r="CE44" s="350"/>
      <c r="CF44" s="568" t="s">
        <v>434</v>
      </c>
      <c r="CG44" s="357"/>
      <c r="CH44" s="357"/>
      <c r="CI44" s="357"/>
      <c r="CJ44" s="357"/>
      <c r="CK44" s="357"/>
      <c r="CL44" s="357"/>
      <c r="CM44" s="357"/>
      <c r="CN44" s="357"/>
      <c r="CO44" s="357"/>
      <c r="CP44" s="357"/>
      <c r="CQ44" s="569"/>
      <c r="CR44" s="570">
        <v>1247532</v>
      </c>
      <c r="CS44" s="454"/>
      <c r="CT44" s="454"/>
      <c r="CU44" s="454"/>
      <c r="CV44" s="454"/>
      <c r="CW44" s="454"/>
      <c r="CX44" s="454"/>
      <c r="CY44" s="583"/>
      <c r="CZ44" s="573">
        <v>7.5</v>
      </c>
      <c r="DA44" s="317"/>
      <c r="DB44" s="317"/>
      <c r="DC44" s="584"/>
      <c r="DD44" s="576">
        <v>581973</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264</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435</v>
      </c>
      <c r="CG45" s="357"/>
      <c r="CH45" s="357"/>
      <c r="CI45" s="357"/>
      <c r="CJ45" s="357"/>
      <c r="CK45" s="357"/>
      <c r="CL45" s="357"/>
      <c r="CM45" s="357"/>
      <c r="CN45" s="357"/>
      <c r="CO45" s="357"/>
      <c r="CP45" s="357"/>
      <c r="CQ45" s="569"/>
      <c r="CR45" s="570">
        <v>248461</v>
      </c>
      <c r="CS45" s="571"/>
      <c r="CT45" s="571"/>
      <c r="CU45" s="571"/>
      <c r="CV45" s="571"/>
      <c r="CW45" s="571"/>
      <c r="CX45" s="571"/>
      <c r="CY45" s="572"/>
      <c r="CZ45" s="573">
        <v>1.5</v>
      </c>
      <c r="DA45" s="574"/>
      <c r="DB45" s="574"/>
      <c r="DC45" s="575"/>
      <c r="DD45" s="576">
        <v>30946</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1"/>
      <c r="CD46" s="351"/>
      <c r="CE46" s="353"/>
      <c r="CF46" s="568" t="s">
        <v>436</v>
      </c>
      <c r="CG46" s="357"/>
      <c r="CH46" s="357"/>
      <c r="CI46" s="357"/>
      <c r="CJ46" s="357"/>
      <c r="CK46" s="357"/>
      <c r="CL46" s="357"/>
      <c r="CM46" s="357"/>
      <c r="CN46" s="357"/>
      <c r="CO46" s="357"/>
      <c r="CP46" s="357"/>
      <c r="CQ46" s="569"/>
      <c r="CR46" s="570">
        <v>899103</v>
      </c>
      <c r="CS46" s="454"/>
      <c r="CT46" s="454"/>
      <c r="CU46" s="454"/>
      <c r="CV46" s="454"/>
      <c r="CW46" s="454"/>
      <c r="CX46" s="454"/>
      <c r="CY46" s="583"/>
      <c r="CZ46" s="573">
        <v>5.4</v>
      </c>
      <c r="DA46" s="317"/>
      <c r="DB46" s="317"/>
      <c r="DC46" s="584"/>
      <c r="DD46" s="576">
        <v>506195</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1"/>
      <c r="CD47" s="351"/>
      <c r="CE47" s="353"/>
      <c r="CF47" s="568" t="s">
        <v>437</v>
      </c>
      <c r="CG47" s="357"/>
      <c r="CH47" s="357"/>
      <c r="CI47" s="357"/>
      <c r="CJ47" s="357"/>
      <c r="CK47" s="357"/>
      <c r="CL47" s="357"/>
      <c r="CM47" s="357"/>
      <c r="CN47" s="357"/>
      <c r="CO47" s="357"/>
      <c r="CP47" s="357"/>
      <c r="CQ47" s="569"/>
      <c r="CR47" s="570" t="s">
        <v>199</v>
      </c>
      <c r="CS47" s="571"/>
      <c r="CT47" s="571"/>
      <c r="CU47" s="571"/>
      <c r="CV47" s="571"/>
      <c r="CW47" s="571"/>
      <c r="CX47" s="571"/>
      <c r="CY47" s="572"/>
      <c r="CZ47" s="573" t="s">
        <v>199</v>
      </c>
      <c r="DA47" s="574"/>
      <c r="DB47" s="574"/>
      <c r="DC47" s="575"/>
      <c r="DD47" s="576" t="s">
        <v>199</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1"/>
      <c r="CD48" s="354"/>
      <c r="CE48" s="356"/>
      <c r="CF48" s="568" t="s">
        <v>363</v>
      </c>
      <c r="CG48" s="357"/>
      <c r="CH48" s="357"/>
      <c r="CI48" s="357"/>
      <c r="CJ48" s="357"/>
      <c r="CK48" s="357"/>
      <c r="CL48" s="357"/>
      <c r="CM48" s="357"/>
      <c r="CN48" s="357"/>
      <c r="CO48" s="357"/>
      <c r="CP48" s="357"/>
      <c r="CQ48" s="569"/>
      <c r="CR48" s="570" t="s">
        <v>199</v>
      </c>
      <c r="CS48" s="454"/>
      <c r="CT48" s="454"/>
      <c r="CU48" s="454"/>
      <c r="CV48" s="454"/>
      <c r="CW48" s="454"/>
      <c r="CX48" s="454"/>
      <c r="CY48" s="583"/>
      <c r="CZ48" s="573" t="s">
        <v>199</v>
      </c>
      <c r="DA48" s="317"/>
      <c r="DB48" s="317"/>
      <c r="DC48" s="584"/>
      <c r="DD48" s="576" t="s">
        <v>199</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1"/>
      <c r="CD49" s="548" t="s">
        <v>190</v>
      </c>
      <c r="CE49" s="549"/>
      <c r="CF49" s="549"/>
      <c r="CG49" s="549"/>
      <c r="CH49" s="549"/>
      <c r="CI49" s="549"/>
      <c r="CJ49" s="549"/>
      <c r="CK49" s="549"/>
      <c r="CL49" s="549"/>
      <c r="CM49" s="549"/>
      <c r="CN49" s="549"/>
      <c r="CO49" s="549"/>
      <c r="CP49" s="549"/>
      <c r="CQ49" s="550"/>
      <c r="CR49" s="551">
        <v>16701625</v>
      </c>
      <c r="CS49" s="552"/>
      <c r="CT49" s="552"/>
      <c r="CU49" s="552"/>
      <c r="CV49" s="552"/>
      <c r="CW49" s="552"/>
      <c r="CX49" s="552"/>
      <c r="CY49" s="553"/>
      <c r="CZ49" s="554">
        <v>100</v>
      </c>
      <c r="DA49" s="555"/>
      <c r="DB49" s="555"/>
      <c r="DC49" s="556"/>
      <c r="DD49" s="557">
        <v>12190144</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Sk8T+PSgs4E1ALz/R4ajwm78f6wTGLDxlzMMv9zsagzdr/Klx3Q8qERGTnV/Bu6pVQeaEFB24KysbqWL46KOPA==" saltValue="X0917R0Dq9LZ14XZZSFS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8" t="s">
        <v>296</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300</v>
      </c>
      <c r="DK2" s="970"/>
      <c r="DL2" s="970"/>
      <c r="DM2" s="970"/>
      <c r="DN2" s="970"/>
      <c r="DO2" s="971"/>
      <c r="DP2" s="50"/>
      <c r="DQ2" s="969" t="s">
        <v>141</v>
      </c>
      <c r="DR2" s="970"/>
      <c r="DS2" s="970"/>
      <c r="DT2" s="970"/>
      <c r="DU2" s="970"/>
      <c r="DV2" s="970"/>
      <c r="DW2" s="970"/>
      <c r="DX2" s="970"/>
      <c r="DY2" s="970"/>
      <c r="DZ2" s="97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59" t="s">
        <v>439</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440</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15">
      <c r="A5" s="657" t="s">
        <v>441</v>
      </c>
      <c r="B5" s="658"/>
      <c r="C5" s="658"/>
      <c r="D5" s="658"/>
      <c r="E5" s="658"/>
      <c r="F5" s="658"/>
      <c r="G5" s="658"/>
      <c r="H5" s="658"/>
      <c r="I5" s="658"/>
      <c r="J5" s="658"/>
      <c r="K5" s="658"/>
      <c r="L5" s="658"/>
      <c r="M5" s="658"/>
      <c r="N5" s="658"/>
      <c r="O5" s="658"/>
      <c r="P5" s="659"/>
      <c r="Q5" s="649" t="s">
        <v>176</v>
      </c>
      <c r="R5" s="650"/>
      <c r="S5" s="650"/>
      <c r="T5" s="650"/>
      <c r="U5" s="651"/>
      <c r="V5" s="649" t="s">
        <v>442</v>
      </c>
      <c r="W5" s="650"/>
      <c r="X5" s="650"/>
      <c r="Y5" s="650"/>
      <c r="Z5" s="651"/>
      <c r="AA5" s="649" t="s">
        <v>193</v>
      </c>
      <c r="AB5" s="650"/>
      <c r="AC5" s="650"/>
      <c r="AD5" s="650"/>
      <c r="AE5" s="650"/>
      <c r="AF5" s="691" t="s">
        <v>173</v>
      </c>
      <c r="AG5" s="650"/>
      <c r="AH5" s="650"/>
      <c r="AI5" s="650"/>
      <c r="AJ5" s="655"/>
      <c r="AK5" s="650" t="s">
        <v>443</v>
      </c>
      <c r="AL5" s="650"/>
      <c r="AM5" s="650"/>
      <c r="AN5" s="650"/>
      <c r="AO5" s="651"/>
      <c r="AP5" s="649" t="s">
        <v>444</v>
      </c>
      <c r="AQ5" s="650"/>
      <c r="AR5" s="650"/>
      <c r="AS5" s="650"/>
      <c r="AT5" s="651"/>
      <c r="AU5" s="649" t="s">
        <v>446</v>
      </c>
      <c r="AV5" s="650"/>
      <c r="AW5" s="650"/>
      <c r="AX5" s="650"/>
      <c r="AY5" s="655"/>
      <c r="AZ5" s="56"/>
      <c r="BA5" s="56"/>
      <c r="BB5" s="56"/>
      <c r="BC5" s="56"/>
      <c r="BD5" s="56"/>
      <c r="BE5" s="67"/>
      <c r="BF5" s="67"/>
      <c r="BG5" s="67"/>
      <c r="BH5" s="67"/>
      <c r="BI5" s="67"/>
      <c r="BJ5" s="67"/>
      <c r="BK5" s="67"/>
      <c r="BL5" s="67"/>
      <c r="BM5" s="67"/>
      <c r="BN5" s="67"/>
      <c r="BO5" s="67"/>
      <c r="BP5" s="67"/>
      <c r="BQ5" s="657" t="s">
        <v>447</v>
      </c>
      <c r="BR5" s="658"/>
      <c r="BS5" s="658"/>
      <c r="BT5" s="658"/>
      <c r="BU5" s="658"/>
      <c r="BV5" s="658"/>
      <c r="BW5" s="658"/>
      <c r="BX5" s="658"/>
      <c r="BY5" s="658"/>
      <c r="BZ5" s="658"/>
      <c r="CA5" s="658"/>
      <c r="CB5" s="658"/>
      <c r="CC5" s="658"/>
      <c r="CD5" s="658"/>
      <c r="CE5" s="658"/>
      <c r="CF5" s="658"/>
      <c r="CG5" s="659"/>
      <c r="CH5" s="649" t="s">
        <v>367</v>
      </c>
      <c r="CI5" s="650"/>
      <c r="CJ5" s="650"/>
      <c r="CK5" s="650"/>
      <c r="CL5" s="651"/>
      <c r="CM5" s="649" t="s">
        <v>322</v>
      </c>
      <c r="CN5" s="650"/>
      <c r="CO5" s="650"/>
      <c r="CP5" s="650"/>
      <c r="CQ5" s="651"/>
      <c r="CR5" s="649" t="s">
        <v>247</v>
      </c>
      <c r="CS5" s="650"/>
      <c r="CT5" s="650"/>
      <c r="CU5" s="650"/>
      <c r="CV5" s="651"/>
      <c r="CW5" s="649" t="s">
        <v>51</v>
      </c>
      <c r="CX5" s="650"/>
      <c r="CY5" s="650"/>
      <c r="CZ5" s="650"/>
      <c r="DA5" s="651"/>
      <c r="DB5" s="649" t="s">
        <v>410</v>
      </c>
      <c r="DC5" s="650"/>
      <c r="DD5" s="650"/>
      <c r="DE5" s="650"/>
      <c r="DF5" s="651"/>
      <c r="DG5" s="981" t="s">
        <v>244</v>
      </c>
      <c r="DH5" s="982"/>
      <c r="DI5" s="982"/>
      <c r="DJ5" s="982"/>
      <c r="DK5" s="983"/>
      <c r="DL5" s="981" t="s">
        <v>448</v>
      </c>
      <c r="DM5" s="982"/>
      <c r="DN5" s="982"/>
      <c r="DO5" s="982"/>
      <c r="DP5" s="983"/>
      <c r="DQ5" s="649" t="s">
        <v>449</v>
      </c>
      <c r="DR5" s="650"/>
      <c r="DS5" s="650"/>
      <c r="DT5" s="650"/>
      <c r="DU5" s="651"/>
      <c r="DV5" s="649" t="s">
        <v>446</v>
      </c>
      <c r="DW5" s="650"/>
      <c r="DX5" s="650"/>
      <c r="DY5" s="650"/>
      <c r="DZ5" s="655"/>
      <c r="EA5" s="67"/>
    </row>
    <row r="6" spans="1:131" s="47"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15">
      <c r="A7" s="51">
        <v>1</v>
      </c>
      <c r="B7" s="922" t="s">
        <v>451</v>
      </c>
      <c r="C7" s="923"/>
      <c r="D7" s="923"/>
      <c r="E7" s="923"/>
      <c r="F7" s="923"/>
      <c r="G7" s="923"/>
      <c r="H7" s="923"/>
      <c r="I7" s="923"/>
      <c r="J7" s="923"/>
      <c r="K7" s="923"/>
      <c r="L7" s="923"/>
      <c r="M7" s="923"/>
      <c r="N7" s="923"/>
      <c r="O7" s="923"/>
      <c r="P7" s="924"/>
      <c r="Q7" s="925">
        <v>17626</v>
      </c>
      <c r="R7" s="926"/>
      <c r="S7" s="926"/>
      <c r="T7" s="926"/>
      <c r="U7" s="926"/>
      <c r="V7" s="926">
        <v>16728</v>
      </c>
      <c r="W7" s="926"/>
      <c r="X7" s="926"/>
      <c r="Y7" s="926"/>
      <c r="Z7" s="926"/>
      <c r="AA7" s="926">
        <v>898</v>
      </c>
      <c r="AB7" s="926"/>
      <c r="AC7" s="926"/>
      <c r="AD7" s="926"/>
      <c r="AE7" s="972"/>
      <c r="AF7" s="973">
        <v>860</v>
      </c>
      <c r="AG7" s="974"/>
      <c r="AH7" s="974"/>
      <c r="AI7" s="974"/>
      <c r="AJ7" s="975"/>
      <c r="AK7" s="976">
        <v>1310</v>
      </c>
      <c r="AL7" s="926"/>
      <c r="AM7" s="926"/>
      <c r="AN7" s="926"/>
      <c r="AO7" s="926"/>
      <c r="AP7" s="926">
        <v>11772</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t="s">
        <v>533</v>
      </c>
      <c r="BT7" s="923"/>
      <c r="BU7" s="923"/>
      <c r="BV7" s="923"/>
      <c r="BW7" s="923"/>
      <c r="BX7" s="923"/>
      <c r="BY7" s="923"/>
      <c r="BZ7" s="923"/>
      <c r="CA7" s="923"/>
      <c r="CB7" s="923"/>
      <c r="CC7" s="923"/>
      <c r="CD7" s="923"/>
      <c r="CE7" s="923"/>
      <c r="CF7" s="923"/>
      <c r="CG7" s="924"/>
      <c r="CH7" s="977">
        <v>8</v>
      </c>
      <c r="CI7" s="978"/>
      <c r="CJ7" s="978"/>
      <c r="CK7" s="978"/>
      <c r="CL7" s="979"/>
      <c r="CM7" s="977">
        <v>95</v>
      </c>
      <c r="CN7" s="978"/>
      <c r="CO7" s="978"/>
      <c r="CP7" s="978"/>
      <c r="CQ7" s="979"/>
      <c r="CR7" s="977">
        <v>2</v>
      </c>
      <c r="CS7" s="978"/>
      <c r="CT7" s="978"/>
      <c r="CU7" s="978"/>
      <c r="CV7" s="979"/>
      <c r="CW7" s="977" t="s">
        <v>199</v>
      </c>
      <c r="CX7" s="978"/>
      <c r="CY7" s="978"/>
      <c r="CZ7" s="978"/>
      <c r="DA7" s="979"/>
      <c r="DB7" s="977" t="s">
        <v>199</v>
      </c>
      <c r="DC7" s="978"/>
      <c r="DD7" s="978"/>
      <c r="DE7" s="978"/>
      <c r="DF7" s="979"/>
      <c r="DG7" s="977" t="s">
        <v>199</v>
      </c>
      <c r="DH7" s="978"/>
      <c r="DI7" s="978"/>
      <c r="DJ7" s="978"/>
      <c r="DK7" s="979"/>
      <c r="DL7" s="977" t="s">
        <v>199</v>
      </c>
      <c r="DM7" s="978"/>
      <c r="DN7" s="978"/>
      <c r="DO7" s="978"/>
      <c r="DP7" s="979"/>
      <c r="DQ7" s="977" t="s">
        <v>199</v>
      </c>
      <c r="DR7" s="978"/>
      <c r="DS7" s="978"/>
      <c r="DT7" s="978"/>
      <c r="DU7" s="979"/>
      <c r="DV7" s="922"/>
      <c r="DW7" s="923"/>
      <c r="DX7" s="923"/>
      <c r="DY7" s="923"/>
      <c r="DZ7" s="980"/>
      <c r="EA7" s="67"/>
    </row>
    <row r="8" spans="1:131" s="47" customFormat="1" ht="26.25" customHeight="1" x14ac:dyDescent="0.15">
      <c r="A8" s="52">
        <v>2</v>
      </c>
      <c r="B8" s="911"/>
      <c r="C8" s="912"/>
      <c r="D8" s="912"/>
      <c r="E8" s="912"/>
      <c r="F8" s="912"/>
      <c r="G8" s="912"/>
      <c r="H8" s="912"/>
      <c r="I8" s="912"/>
      <c r="J8" s="912"/>
      <c r="K8" s="912"/>
      <c r="L8" s="912"/>
      <c r="M8" s="912"/>
      <c r="N8" s="912"/>
      <c r="O8" s="912"/>
      <c r="P8" s="913"/>
      <c r="Q8" s="914"/>
      <c r="R8" s="915"/>
      <c r="S8" s="915"/>
      <c r="T8" s="915"/>
      <c r="U8" s="915"/>
      <c r="V8" s="915"/>
      <c r="W8" s="915"/>
      <c r="X8" s="915"/>
      <c r="Y8" s="915"/>
      <c r="Z8" s="915"/>
      <c r="AA8" s="915"/>
      <c r="AB8" s="915"/>
      <c r="AC8" s="915"/>
      <c r="AD8" s="915"/>
      <c r="AE8" s="921"/>
      <c r="AF8" s="941"/>
      <c r="AG8" s="919"/>
      <c r="AH8" s="919"/>
      <c r="AI8" s="919"/>
      <c r="AJ8" s="942"/>
      <c r="AK8" s="920"/>
      <c r="AL8" s="915"/>
      <c r="AM8" s="915"/>
      <c r="AN8" s="915"/>
      <c r="AO8" s="915"/>
      <c r="AP8" s="915"/>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t="s">
        <v>534</v>
      </c>
      <c r="BT8" s="912"/>
      <c r="BU8" s="912"/>
      <c r="BV8" s="912"/>
      <c r="BW8" s="912"/>
      <c r="BX8" s="912"/>
      <c r="BY8" s="912"/>
      <c r="BZ8" s="912"/>
      <c r="CA8" s="912"/>
      <c r="CB8" s="912"/>
      <c r="CC8" s="912"/>
      <c r="CD8" s="912"/>
      <c r="CE8" s="912"/>
      <c r="CF8" s="912"/>
      <c r="CG8" s="913"/>
      <c r="CH8" s="918">
        <v>-41</v>
      </c>
      <c r="CI8" s="919"/>
      <c r="CJ8" s="919"/>
      <c r="CK8" s="919"/>
      <c r="CL8" s="929"/>
      <c r="CM8" s="918">
        <v>25</v>
      </c>
      <c r="CN8" s="919"/>
      <c r="CO8" s="919"/>
      <c r="CP8" s="919"/>
      <c r="CQ8" s="929"/>
      <c r="CR8" s="918">
        <v>3</v>
      </c>
      <c r="CS8" s="919"/>
      <c r="CT8" s="919"/>
      <c r="CU8" s="919"/>
      <c r="CV8" s="929"/>
      <c r="CW8" s="918">
        <v>140</v>
      </c>
      <c r="CX8" s="919"/>
      <c r="CY8" s="919"/>
      <c r="CZ8" s="919"/>
      <c r="DA8" s="929"/>
      <c r="DB8" s="918" t="s">
        <v>199</v>
      </c>
      <c r="DC8" s="919"/>
      <c r="DD8" s="919"/>
      <c r="DE8" s="919"/>
      <c r="DF8" s="929"/>
      <c r="DG8" s="918" t="s">
        <v>199</v>
      </c>
      <c r="DH8" s="919"/>
      <c r="DI8" s="919"/>
      <c r="DJ8" s="919"/>
      <c r="DK8" s="929"/>
      <c r="DL8" s="918" t="s">
        <v>199</v>
      </c>
      <c r="DM8" s="919"/>
      <c r="DN8" s="919"/>
      <c r="DO8" s="919"/>
      <c r="DP8" s="929"/>
      <c r="DQ8" s="918" t="s">
        <v>199</v>
      </c>
      <c r="DR8" s="919"/>
      <c r="DS8" s="919"/>
      <c r="DT8" s="919"/>
      <c r="DU8" s="929"/>
      <c r="DV8" s="911"/>
      <c r="DW8" s="912"/>
      <c r="DX8" s="912"/>
      <c r="DY8" s="912"/>
      <c r="DZ8" s="930"/>
      <c r="EA8" s="67"/>
    </row>
    <row r="9" spans="1:131" s="47" customFormat="1" ht="26.25" customHeight="1" x14ac:dyDescent="0.15">
      <c r="A9" s="52">
        <v>3</v>
      </c>
      <c r="B9" s="911"/>
      <c r="C9" s="912"/>
      <c r="D9" s="912"/>
      <c r="E9" s="912"/>
      <c r="F9" s="912"/>
      <c r="G9" s="912"/>
      <c r="H9" s="912"/>
      <c r="I9" s="912"/>
      <c r="J9" s="912"/>
      <c r="K9" s="912"/>
      <c r="L9" s="912"/>
      <c r="M9" s="912"/>
      <c r="N9" s="912"/>
      <c r="O9" s="912"/>
      <c r="P9" s="913"/>
      <c r="Q9" s="914"/>
      <c r="R9" s="915"/>
      <c r="S9" s="915"/>
      <c r="T9" s="915"/>
      <c r="U9" s="915"/>
      <c r="V9" s="915"/>
      <c r="W9" s="915"/>
      <c r="X9" s="915"/>
      <c r="Y9" s="915"/>
      <c r="Z9" s="915"/>
      <c r="AA9" s="915"/>
      <c r="AB9" s="915"/>
      <c r="AC9" s="915"/>
      <c r="AD9" s="915"/>
      <c r="AE9" s="921"/>
      <c r="AF9" s="941"/>
      <c r="AG9" s="919"/>
      <c r="AH9" s="919"/>
      <c r="AI9" s="919"/>
      <c r="AJ9" s="942"/>
      <c r="AK9" s="920"/>
      <c r="AL9" s="915"/>
      <c r="AM9" s="915"/>
      <c r="AN9" s="915"/>
      <c r="AO9" s="915"/>
      <c r="AP9" s="915"/>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c r="BT9" s="912"/>
      <c r="BU9" s="912"/>
      <c r="BV9" s="912"/>
      <c r="BW9" s="912"/>
      <c r="BX9" s="912"/>
      <c r="BY9" s="912"/>
      <c r="BZ9" s="912"/>
      <c r="CA9" s="912"/>
      <c r="CB9" s="912"/>
      <c r="CC9" s="912"/>
      <c r="CD9" s="912"/>
      <c r="CE9" s="912"/>
      <c r="CF9" s="912"/>
      <c r="CG9" s="913"/>
      <c r="CH9" s="918"/>
      <c r="CI9" s="919"/>
      <c r="CJ9" s="919"/>
      <c r="CK9" s="919"/>
      <c r="CL9" s="929"/>
      <c r="CM9" s="918"/>
      <c r="CN9" s="919"/>
      <c r="CO9" s="919"/>
      <c r="CP9" s="919"/>
      <c r="CQ9" s="929"/>
      <c r="CR9" s="918"/>
      <c r="CS9" s="919"/>
      <c r="CT9" s="919"/>
      <c r="CU9" s="919"/>
      <c r="CV9" s="929"/>
      <c r="CW9" s="918"/>
      <c r="CX9" s="919"/>
      <c r="CY9" s="919"/>
      <c r="CZ9" s="919"/>
      <c r="DA9" s="929"/>
      <c r="DB9" s="918"/>
      <c r="DC9" s="919"/>
      <c r="DD9" s="919"/>
      <c r="DE9" s="919"/>
      <c r="DF9" s="929"/>
      <c r="DG9" s="918"/>
      <c r="DH9" s="919"/>
      <c r="DI9" s="919"/>
      <c r="DJ9" s="919"/>
      <c r="DK9" s="929"/>
      <c r="DL9" s="918"/>
      <c r="DM9" s="919"/>
      <c r="DN9" s="919"/>
      <c r="DO9" s="919"/>
      <c r="DP9" s="929"/>
      <c r="DQ9" s="918"/>
      <c r="DR9" s="919"/>
      <c r="DS9" s="919"/>
      <c r="DT9" s="919"/>
      <c r="DU9" s="929"/>
      <c r="DV9" s="911"/>
      <c r="DW9" s="912"/>
      <c r="DX9" s="912"/>
      <c r="DY9" s="912"/>
      <c r="DZ9" s="930"/>
      <c r="EA9" s="67"/>
    </row>
    <row r="10" spans="1:131" s="47" customFormat="1" ht="26.25" customHeight="1" x14ac:dyDescent="0.15">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c r="BT10" s="912"/>
      <c r="BU10" s="912"/>
      <c r="BV10" s="912"/>
      <c r="BW10" s="912"/>
      <c r="BX10" s="912"/>
      <c r="BY10" s="912"/>
      <c r="BZ10" s="912"/>
      <c r="CA10" s="912"/>
      <c r="CB10" s="912"/>
      <c r="CC10" s="912"/>
      <c r="CD10" s="912"/>
      <c r="CE10" s="912"/>
      <c r="CF10" s="912"/>
      <c r="CG10" s="913"/>
      <c r="CH10" s="918"/>
      <c r="CI10" s="919"/>
      <c r="CJ10" s="919"/>
      <c r="CK10" s="919"/>
      <c r="CL10" s="929"/>
      <c r="CM10" s="918"/>
      <c r="CN10" s="919"/>
      <c r="CO10" s="919"/>
      <c r="CP10" s="919"/>
      <c r="CQ10" s="929"/>
      <c r="CR10" s="918"/>
      <c r="CS10" s="919"/>
      <c r="CT10" s="919"/>
      <c r="CU10" s="919"/>
      <c r="CV10" s="929"/>
      <c r="CW10" s="918"/>
      <c r="CX10" s="919"/>
      <c r="CY10" s="919"/>
      <c r="CZ10" s="919"/>
      <c r="DA10" s="929"/>
      <c r="DB10" s="918"/>
      <c r="DC10" s="919"/>
      <c r="DD10" s="919"/>
      <c r="DE10" s="919"/>
      <c r="DF10" s="929"/>
      <c r="DG10" s="918"/>
      <c r="DH10" s="919"/>
      <c r="DI10" s="919"/>
      <c r="DJ10" s="919"/>
      <c r="DK10" s="929"/>
      <c r="DL10" s="918"/>
      <c r="DM10" s="919"/>
      <c r="DN10" s="919"/>
      <c r="DO10" s="919"/>
      <c r="DP10" s="929"/>
      <c r="DQ10" s="918"/>
      <c r="DR10" s="919"/>
      <c r="DS10" s="919"/>
      <c r="DT10" s="919"/>
      <c r="DU10" s="929"/>
      <c r="DV10" s="911"/>
      <c r="DW10" s="912"/>
      <c r="DX10" s="912"/>
      <c r="DY10" s="912"/>
      <c r="DZ10" s="930"/>
      <c r="EA10" s="67"/>
    </row>
    <row r="11" spans="1:131" s="47" customFormat="1" ht="26.25" customHeight="1" x14ac:dyDescent="0.15">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c r="BT11" s="912"/>
      <c r="BU11" s="912"/>
      <c r="BV11" s="912"/>
      <c r="BW11" s="912"/>
      <c r="BX11" s="912"/>
      <c r="BY11" s="912"/>
      <c r="BZ11" s="912"/>
      <c r="CA11" s="912"/>
      <c r="CB11" s="912"/>
      <c r="CC11" s="912"/>
      <c r="CD11" s="912"/>
      <c r="CE11" s="912"/>
      <c r="CF11" s="912"/>
      <c r="CG11" s="913"/>
      <c r="CH11" s="918"/>
      <c r="CI11" s="919"/>
      <c r="CJ11" s="919"/>
      <c r="CK11" s="919"/>
      <c r="CL11" s="929"/>
      <c r="CM11" s="918"/>
      <c r="CN11" s="919"/>
      <c r="CO11" s="919"/>
      <c r="CP11" s="919"/>
      <c r="CQ11" s="929"/>
      <c r="CR11" s="918"/>
      <c r="CS11" s="919"/>
      <c r="CT11" s="919"/>
      <c r="CU11" s="919"/>
      <c r="CV11" s="929"/>
      <c r="CW11" s="918"/>
      <c r="CX11" s="919"/>
      <c r="CY11" s="919"/>
      <c r="CZ11" s="919"/>
      <c r="DA11" s="929"/>
      <c r="DB11" s="918"/>
      <c r="DC11" s="919"/>
      <c r="DD11" s="919"/>
      <c r="DE11" s="919"/>
      <c r="DF11" s="929"/>
      <c r="DG11" s="918"/>
      <c r="DH11" s="919"/>
      <c r="DI11" s="919"/>
      <c r="DJ11" s="919"/>
      <c r="DK11" s="929"/>
      <c r="DL11" s="918"/>
      <c r="DM11" s="919"/>
      <c r="DN11" s="919"/>
      <c r="DO11" s="919"/>
      <c r="DP11" s="929"/>
      <c r="DQ11" s="918"/>
      <c r="DR11" s="919"/>
      <c r="DS11" s="919"/>
      <c r="DT11" s="919"/>
      <c r="DU11" s="929"/>
      <c r="DV11" s="911"/>
      <c r="DW11" s="912"/>
      <c r="DX11" s="912"/>
      <c r="DY11" s="912"/>
      <c r="DZ11" s="930"/>
      <c r="EA11" s="67"/>
    </row>
    <row r="12" spans="1:131" s="47" customFormat="1" ht="26.25" customHeight="1" x14ac:dyDescent="0.15">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67"/>
    </row>
    <row r="13" spans="1:131" s="47" customFormat="1" ht="26.25" customHeight="1" x14ac:dyDescent="0.15">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67"/>
    </row>
    <row r="14" spans="1:131" s="47" customFormat="1" ht="26.25" customHeight="1" x14ac:dyDescent="0.15">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67"/>
    </row>
    <row r="15" spans="1:131" s="47" customFormat="1" ht="26.25" customHeight="1" x14ac:dyDescent="0.15">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15">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15">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15">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15">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15">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15">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15">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453</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15">
      <c r="A23" s="53" t="s">
        <v>254</v>
      </c>
      <c r="B23" s="889" t="s">
        <v>304</v>
      </c>
      <c r="C23" s="890"/>
      <c r="D23" s="890"/>
      <c r="E23" s="890"/>
      <c r="F23" s="890"/>
      <c r="G23" s="890"/>
      <c r="H23" s="890"/>
      <c r="I23" s="890"/>
      <c r="J23" s="890"/>
      <c r="K23" s="890"/>
      <c r="L23" s="890"/>
      <c r="M23" s="890"/>
      <c r="N23" s="890"/>
      <c r="O23" s="890"/>
      <c r="P23" s="891"/>
      <c r="Q23" s="960">
        <v>17626</v>
      </c>
      <c r="R23" s="901"/>
      <c r="S23" s="901"/>
      <c r="T23" s="901"/>
      <c r="U23" s="901"/>
      <c r="V23" s="901">
        <v>16728</v>
      </c>
      <c r="W23" s="901"/>
      <c r="X23" s="901"/>
      <c r="Y23" s="901"/>
      <c r="Z23" s="901"/>
      <c r="AA23" s="901">
        <v>898</v>
      </c>
      <c r="AB23" s="901"/>
      <c r="AC23" s="901"/>
      <c r="AD23" s="901"/>
      <c r="AE23" s="961"/>
      <c r="AF23" s="932">
        <v>860</v>
      </c>
      <c r="AG23" s="901"/>
      <c r="AH23" s="901"/>
      <c r="AI23" s="901"/>
      <c r="AJ23" s="933"/>
      <c r="AK23" s="934"/>
      <c r="AL23" s="900"/>
      <c r="AM23" s="900"/>
      <c r="AN23" s="900"/>
      <c r="AO23" s="900"/>
      <c r="AP23" s="901">
        <v>11772</v>
      </c>
      <c r="AQ23" s="901"/>
      <c r="AR23" s="901"/>
      <c r="AS23" s="901"/>
      <c r="AT23" s="901"/>
      <c r="AU23" s="902"/>
      <c r="AV23" s="902"/>
      <c r="AW23" s="902"/>
      <c r="AX23" s="902"/>
      <c r="AY23" s="903"/>
      <c r="AZ23" s="936" t="s">
        <v>199</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15">
      <c r="A24" s="958" t="s">
        <v>386</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15">
      <c r="A25" s="959" t="s">
        <v>422</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15">
      <c r="A26" s="657" t="s">
        <v>441</v>
      </c>
      <c r="B26" s="658"/>
      <c r="C26" s="658"/>
      <c r="D26" s="658"/>
      <c r="E26" s="658"/>
      <c r="F26" s="658"/>
      <c r="G26" s="658"/>
      <c r="H26" s="658"/>
      <c r="I26" s="658"/>
      <c r="J26" s="658"/>
      <c r="K26" s="658"/>
      <c r="L26" s="658"/>
      <c r="M26" s="658"/>
      <c r="N26" s="658"/>
      <c r="O26" s="658"/>
      <c r="P26" s="659"/>
      <c r="Q26" s="649" t="s">
        <v>455</v>
      </c>
      <c r="R26" s="650"/>
      <c r="S26" s="650"/>
      <c r="T26" s="650"/>
      <c r="U26" s="651"/>
      <c r="V26" s="649" t="s">
        <v>456</v>
      </c>
      <c r="W26" s="650"/>
      <c r="X26" s="650"/>
      <c r="Y26" s="650"/>
      <c r="Z26" s="651"/>
      <c r="AA26" s="649" t="s">
        <v>457</v>
      </c>
      <c r="AB26" s="650"/>
      <c r="AC26" s="650"/>
      <c r="AD26" s="650"/>
      <c r="AE26" s="650"/>
      <c r="AF26" s="663" t="s">
        <v>251</v>
      </c>
      <c r="AG26" s="664"/>
      <c r="AH26" s="664"/>
      <c r="AI26" s="664"/>
      <c r="AJ26" s="665"/>
      <c r="AK26" s="650" t="s">
        <v>390</v>
      </c>
      <c r="AL26" s="650"/>
      <c r="AM26" s="650"/>
      <c r="AN26" s="650"/>
      <c r="AO26" s="651"/>
      <c r="AP26" s="649" t="s">
        <v>359</v>
      </c>
      <c r="AQ26" s="650"/>
      <c r="AR26" s="650"/>
      <c r="AS26" s="650"/>
      <c r="AT26" s="651"/>
      <c r="AU26" s="649" t="s">
        <v>458</v>
      </c>
      <c r="AV26" s="650"/>
      <c r="AW26" s="650"/>
      <c r="AX26" s="650"/>
      <c r="AY26" s="651"/>
      <c r="AZ26" s="649" t="s">
        <v>459</v>
      </c>
      <c r="BA26" s="650"/>
      <c r="BB26" s="650"/>
      <c r="BC26" s="650"/>
      <c r="BD26" s="651"/>
      <c r="BE26" s="649" t="s">
        <v>446</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15">
      <c r="A28" s="54">
        <v>1</v>
      </c>
      <c r="B28" s="922" t="s">
        <v>460</v>
      </c>
      <c r="C28" s="923"/>
      <c r="D28" s="923"/>
      <c r="E28" s="923"/>
      <c r="F28" s="923"/>
      <c r="G28" s="923"/>
      <c r="H28" s="923"/>
      <c r="I28" s="923"/>
      <c r="J28" s="923"/>
      <c r="K28" s="923"/>
      <c r="L28" s="923"/>
      <c r="M28" s="923"/>
      <c r="N28" s="923"/>
      <c r="O28" s="923"/>
      <c r="P28" s="924"/>
      <c r="Q28" s="949">
        <v>4230</v>
      </c>
      <c r="R28" s="950"/>
      <c r="S28" s="950"/>
      <c r="T28" s="950"/>
      <c r="U28" s="950"/>
      <c r="V28" s="950">
        <v>4113</v>
      </c>
      <c r="W28" s="950"/>
      <c r="X28" s="950"/>
      <c r="Y28" s="950"/>
      <c r="Z28" s="950"/>
      <c r="AA28" s="950">
        <v>117</v>
      </c>
      <c r="AB28" s="950"/>
      <c r="AC28" s="950"/>
      <c r="AD28" s="950"/>
      <c r="AE28" s="951"/>
      <c r="AF28" s="952">
        <v>117</v>
      </c>
      <c r="AG28" s="950"/>
      <c r="AH28" s="950"/>
      <c r="AI28" s="950"/>
      <c r="AJ28" s="953"/>
      <c r="AK28" s="954">
        <v>497</v>
      </c>
      <c r="AL28" s="950"/>
      <c r="AM28" s="950"/>
      <c r="AN28" s="950"/>
      <c r="AO28" s="950"/>
      <c r="AP28" s="950" t="s">
        <v>199</v>
      </c>
      <c r="AQ28" s="950"/>
      <c r="AR28" s="950"/>
      <c r="AS28" s="950"/>
      <c r="AT28" s="950"/>
      <c r="AU28" s="950" t="s">
        <v>199</v>
      </c>
      <c r="AV28" s="950"/>
      <c r="AW28" s="950"/>
      <c r="AX28" s="950"/>
      <c r="AY28" s="950"/>
      <c r="AZ28" s="955" t="s">
        <v>199</v>
      </c>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15">
      <c r="A29" s="54">
        <v>2</v>
      </c>
      <c r="B29" s="911" t="s">
        <v>24</v>
      </c>
      <c r="C29" s="912"/>
      <c r="D29" s="912"/>
      <c r="E29" s="912"/>
      <c r="F29" s="912"/>
      <c r="G29" s="912"/>
      <c r="H29" s="912"/>
      <c r="I29" s="912"/>
      <c r="J29" s="912"/>
      <c r="K29" s="912"/>
      <c r="L29" s="912"/>
      <c r="M29" s="912"/>
      <c r="N29" s="912"/>
      <c r="O29" s="912"/>
      <c r="P29" s="913"/>
      <c r="Q29" s="914">
        <v>4148</v>
      </c>
      <c r="R29" s="915"/>
      <c r="S29" s="915"/>
      <c r="T29" s="915"/>
      <c r="U29" s="915"/>
      <c r="V29" s="915">
        <v>3969</v>
      </c>
      <c r="W29" s="915"/>
      <c r="X29" s="915"/>
      <c r="Y29" s="915"/>
      <c r="Z29" s="915"/>
      <c r="AA29" s="915">
        <v>179</v>
      </c>
      <c r="AB29" s="915"/>
      <c r="AC29" s="915"/>
      <c r="AD29" s="915"/>
      <c r="AE29" s="921"/>
      <c r="AF29" s="941">
        <v>179</v>
      </c>
      <c r="AG29" s="919"/>
      <c r="AH29" s="919"/>
      <c r="AI29" s="919"/>
      <c r="AJ29" s="942"/>
      <c r="AK29" s="920">
        <v>700</v>
      </c>
      <c r="AL29" s="915"/>
      <c r="AM29" s="915"/>
      <c r="AN29" s="915"/>
      <c r="AO29" s="915"/>
      <c r="AP29" s="915" t="s">
        <v>199</v>
      </c>
      <c r="AQ29" s="915"/>
      <c r="AR29" s="915"/>
      <c r="AS29" s="915"/>
      <c r="AT29" s="915"/>
      <c r="AU29" s="915" t="s">
        <v>199</v>
      </c>
      <c r="AV29" s="915"/>
      <c r="AW29" s="915"/>
      <c r="AX29" s="915"/>
      <c r="AY29" s="915"/>
      <c r="AZ29" s="948" t="s">
        <v>199</v>
      </c>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15">
      <c r="A30" s="54">
        <v>3</v>
      </c>
      <c r="B30" s="911" t="s">
        <v>224</v>
      </c>
      <c r="C30" s="912"/>
      <c r="D30" s="912"/>
      <c r="E30" s="912"/>
      <c r="F30" s="912"/>
      <c r="G30" s="912"/>
      <c r="H30" s="912"/>
      <c r="I30" s="912"/>
      <c r="J30" s="912"/>
      <c r="K30" s="912"/>
      <c r="L30" s="912"/>
      <c r="M30" s="912"/>
      <c r="N30" s="912"/>
      <c r="O30" s="912"/>
      <c r="P30" s="913"/>
      <c r="Q30" s="914">
        <v>567</v>
      </c>
      <c r="R30" s="915"/>
      <c r="S30" s="915"/>
      <c r="T30" s="915"/>
      <c r="U30" s="915"/>
      <c r="V30" s="915">
        <v>558</v>
      </c>
      <c r="W30" s="915"/>
      <c r="X30" s="915"/>
      <c r="Y30" s="915"/>
      <c r="Z30" s="915"/>
      <c r="AA30" s="915">
        <v>9</v>
      </c>
      <c r="AB30" s="915"/>
      <c r="AC30" s="915"/>
      <c r="AD30" s="915"/>
      <c r="AE30" s="921"/>
      <c r="AF30" s="941">
        <v>9</v>
      </c>
      <c r="AG30" s="919"/>
      <c r="AH30" s="919"/>
      <c r="AI30" s="919"/>
      <c r="AJ30" s="942"/>
      <c r="AK30" s="920">
        <v>144</v>
      </c>
      <c r="AL30" s="915"/>
      <c r="AM30" s="915"/>
      <c r="AN30" s="915"/>
      <c r="AO30" s="915"/>
      <c r="AP30" s="915" t="s">
        <v>199</v>
      </c>
      <c r="AQ30" s="915"/>
      <c r="AR30" s="915"/>
      <c r="AS30" s="915"/>
      <c r="AT30" s="915"/>
      <c r="AU30" s="915" t="s">
        <v>199</v>
      </c>
      <c r="AV30" s="915"/>
      <c r="AW30" s="915"/>
      <c r="AX30" s="915"/>
      <c r="AY30" s="915"/>
      <c r="AZ30" s="948" t="s">
        <v>199</v>
      </c>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15">
      <c r="A31" s="54">
        <v>4</v>
      </c>
      <c r="B31" s="911" t="s">
        <v>461</v>
      </c>
      <c r="C31" s="912"/>
      <c r="D31" s="912"/>
      <c r="E31" s="912"/>
      <c r="F31" s="912"/>
      <c r="G31" s="912"/>
      <c r="H31" s="912"/>
      <c r="I31" s="912"/>
      <c r="J31" s="912"/>
      <c r="K31" s="912"/>
      <c r="L31" s="912"/>
      <c r="M31" s="912"/>
      <c r="N31" s="912"/>
      <c r="O31" s="912"/>
      <c r="P31" s="913"/>
      <c r="Q31" s="914">
        <v>2768</v>
      </c>
      <c r="R31" s="915"/>
      <c r="S31" s="915"/>
      <c r="T31" s="915"/>
      <c r="U31" s="915"/>
      <c r="V31" s="915">
        <v>2972</v>
      </c>
      <c r="W31" s="915"/>
      <c r="X31" s="915"/>
      <c r="Y31" s="915"/>
      <c r="Z31" s="915"/>
      <c r="AA31" s="915">
        <v>-205</v>
      </c>
      <c r="AB31" s="915"/>
      <c r="AC31" s="915"/>
      <c r="AD31" s="915"/>
      <c r="AE31" s="921"/>
      <c r="AF31" s="941">
        <v>173</v>
      </c>
      <c r="AG31" s="919"/>
      <c r="AH31" s="919"/>
      <c r="AI31" s="919"/>
      <c r="AJ31" s="942"/>
      <c r="AK31" s="920">
        <v>762</v>
      </c>
      <c r="AL31" s="915"/>
      <c r="AM31" s="915"/>
      <c r="AN31" s="915"/>
      <c r="AO31" s="915"/>
      <c r="AP31" s="915">
        <v>650</v>
      </c>
      <c r="AQ31" s="915"/>
      <c r="AR31" s="915"/>
      <c r="AS31" s="915"/>
      <c r="AT31" s="915"/>
      <c r="AU31" s="915">
        <v>378</v>
      </c>
      <c r="AV31" s="915"/>
      <c r="AW31" s="915"/>
      <c r="AX31" s="915"/>
      <c r="AY31" s="915"/>
      <c r="AZ31" s="948" t="s">
        <v>199</v>
      </c>
      <c r="BA31" s="948"/>
      <c r="BB31" s="948"/>
      <c r="BC31" s="948"/>
      <c r="BD31" s="948"/>
      <c r="BE31" s="916" t="s">
        <v>462</v>
      </c>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15">
      <c r="A32" s="54">
        <v>5</v>
      </c>
      <c r="B32" s="911"/>
      <c r="C32" s="912"/>
      <c r="D32" s="912"/>
      <c r="E32" s="912"/>
      <c r="F32" s="912"/>
      <c r="G32" s="912"/>
      <c r="H32" s="912"/>
      <c r="I32" s="912"/>
      <c r="J32" s="912"/>
      <c r="K32" s="912"/>
      <c r="L32" s="912"/>
      <c r="M32" s="912"/>
      <c r="N32" s="912"/>
      <c r="O32" s="912"/>
      <c r="P32" s="913"/>
      <c r="Q32" s="914"/>
      <c r="R32" s="915"/>
      <c r="S32" s="915"/>
      <c r="T32" s="915"/>
      <c r="U32" s="915"/>
      <c r="V32" s="915"/>
      <c r="W32" s="915"/>
      <c r="X32" s="915"/>
      <c r="Y32" s="915"/>
      <c r="Z32" s="915"/>
      <c r="AA32" s="915"/>
      <c r="AB32" s="915"/>
      <c r="AC32" s="915"/>
      <c r="AD32" s="915"/>
      <c r="AE32" s="921"/>
      <c r="AF32" s="941"/>
      <c r="AG32" s="919"/>
      <c r="AH32" s="919"/>
      <c r="AI32" s="919"/>
      <c r="AJ32" s="942"/>
      <c r="AK32" s="920"/>
      <c r="AL32" s="915"/>
      <c r="AM32" s="915"/>
      <c r="AN32" s="915"/>
      <c r="AO32" s="915"/>
      <c r="AP32" s="915"/>
      <c r="AQ32" s="915"/>
      <c r="AR32" s="915"/>
      <c r="AS32" s="915"/>
      <c r="AT32" s="915"/>
      <c r="AU32" s="915"/>
      <c r="AV32" s="915"/>
      <c r="AW32" s="915"/>
      <c r="AX32" s="915"/>
      <c r="AY32" s="915"/>
      <c r="AZ32" s="948"/>
      <c r="BA32" s="948"/>
      <c r="BB32" s="948"/>
      <c r="BC32" s="948"/>
      <c r="BD32" s="948"/>
      <c r="BE32" s="916"/>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15">
      <c r="A33" s="54">
        <v>6</v>
      </c>
      <c r="B33" s="911"/>
      <c r="C33" s="912"/>
      <c r="D33" s="912"/>
      <c r="E33" s="912"/>
      <c r="F33" s="912"/>
      <c r="G33" s="912"/>
      <c r="H33" s="912"/>
      <c r="I33" s="912"/>
      <c r="J33" s="912"/>
      <c r="K33" s="912"/>
      <c r="L33" s="912"/>
      <c r="M33" s="912"/>
      <c r="N33" s="912"/>
      <c r="O33" s="912"/>
      <c r="P33" s="913"/>
      <c r="Q33" s="914"/>
      <c r="R33" s="915"/>
      <c r="S33" s="915"/>
      <c r="T33" s="915"/>
      <c r="U33" s="915"/>
      <c r="V33" s="915"/>
      <c r="W33" s="915"/>
      <c r="X33" s="915"/>
      <c r="Y33" s="915"/>
      <c r="Z33" s="915"/>
      <c r="AA33" s="915"/>
      <c r="AB33" s="915"/>
      <c r="AC33" s="915"/>
      <c r="AD33" s="915"/>
      <c r="AE33" s="921"/>
      <c r="AF33" s="941"/>
      <c r="AG33" s="919"/>
      <c r="AH33" s="919"/>
      <c r="AI33" s="919"/>
      <c r="AJ33" s="942"/>
      <c r="AK33" s="920"/>
      <c r="AL33" s="915"/>
      <c r="AM33" s="915"/>
      <c r="AN33" s="915"/>
      <c r="AO33" s="915"/>
      <c r="AP33" s="915"/>
      <c r="AQ33" s="915"/>
      <c r="AR33" s="915"/>
      <c r="AS33" s="915"/>
      <c r="AT33" s="915"/>
      <c r="AU33" s="915"/>
      <c r="AV33" s="915"/>
      <c r="AW33" s="915"/>
      <c r="AX33" s="915"/>
      <c r="AY33" s="915"/>
      <c r="AZ33" s="948"/>
      <c r="BA33" s="948"/>
      <c r="BB33" s="948"/>
      <c r="BC33" s="948"/>
      <c r="BD33" s="948"/>
      <c r="BE33" s="916"/>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15">
      <c r="A34" s="54">
        <v>7</v>
      </c>
      <c r="B34" s="911"/>
      <c r="C34" s="912"/>
      <c r="D34" s="912"/>
      <c r="E34" s="912"/>
      <c r="F34" s="912"/>
      <c r="G34" s="912"/>
      <c r="H34" s="912"/>
      <c r="I34" s="912"/>
      <c r="J34" s="912"/>
      <c r="K34" s="912"/>
      <c r="L34" s="912"/>
      <c r="M34" s="912"/>
      <c r="N34" s="912"/>
      <c r="O34" s="912"/>
      <c r="P34" s="913"/>
      <c r="Q34" s="914"/>
      <c r="R34" s="915"/>
      <c r="S34" s="915"/>
      <c r="T34" s="915"/>
      <c r="U34" s="915"/>
      <c r="V34" s="915"/>
      <c r="W34" s="915"/>
      <c r="X34" s="915"/>
      <c r="Y34" s="915"/>
      <c r="Z34" s="915"/>
      <c r="AA34" s="915"/>
      <c r="AB34" s="915"/>
      <c r="AC34" s="915"/>
      <c r="AD34" s="915"/>
      <c r="AE34" s="921"/>
      <c r="AF34" s="941"/>
      <c r="AG34" s="919"/>
      <c r="AH34" s="919"/>
      <c r="AI34" s="919"/>
      <c r="AJ34" s="942"/>
      <c r="AK34" s="920"/>
      <c r="AL34" s="915"/>
      <c r="AM34" s="915"/>
      <c r="AN34" s="915"/>
      <c r="AO34" s="915"/>
      <c r="AP34" s="915"/>
      <c r="AQ34" s="915"/>
      <c r="AR34" s="915"/>
      <c r="AS34" s="915"/>
      <c r="AT34" s="915"/>
      <c r="AU34" s="915"/>
      <c r="AV34" s="915"/>
      <c r="AW34" s="915"/>
      <c r="AX34" s="915"/>
      <c r="AY34" s="915"/>
      <c r="AZ34" s="948"/>
      <c r="BA34" s="948"/>
      <c r="BB34" s="948"/>
      <c r="BC34" s="948"/>
      <c r="BD34" s="948"/>
      <c r="BE34" s="916"/>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15">
      <c r="A35" s="54">
        <v>8</v>
      </c>
      <c r="B35" s="911"/>
      <c r="C35" s="912"/>
      <c r="D35" s="912"/>
      <c r="E35" s="912"/>
      <c r="F35" s="912"/>
      <c r="G35" s="912"/>
      <c r="H35" s="912"/>
      <c r="I35" s="912"/>
      <c r="J35" s="912"/>
      <c r="K35" s="912"/>
      <c r="L35" s="912"/>
      <c r="M35" s="912"/>
      <c r="N35" s="912"/>
      <c r="O35" s="912"/>
      <c r="P35" s="913"/>
      <c r="Q35" s="914"/>
      <c r="R35" s="915"/>
      <c r="S35" s="915"/>
      <c r="T35" s="915"/>
      <c r="U35" s="915"/>
      <c r="V35" s="915"/>
      <c r="W35" s="915"/>
      <c r="X35" s="915"/>
      <c r="Y35" s="915"/>
      <c r="Z35" s="915"/>
      <c r="AA35" s="915"/>
      <c r="AB35" s="915"/>
      <c r="AC35" s="915"/>
      <c r="AD35" s="915"/>
      <c r="AE35" s="921"/>
      <c r="AF35" s="941"/>
      <c r="AG35" s="919"/>
      <c r="AH35" s="919"/>
      <c r="AI35" s="919"/>
      <c r="AJ35" s="942"/>
      <c r="AK35" s="920"/>
      <c r="AL35" s="915"/>
      <c r="AM35" s="915"/>
      <c r="AN35" s="915"/>
      <c r="AO35" s="915"/>
      <c r="AP35" s="915"/>
      <c r="AQ35" s="915"/>
      <c r="AR35" s="915"/>
      <c r="AS35" s="915"/>
      <c r="AT35" s="915"/>
      <c r="AU35" s="915"/>
      <c r="AV35" s="915"/>
      <c r="AW35" s="915"/>
      <c r="AX35" s="915"/>
      <c r="AY35" s="915"/>
      <c r="AZ35" s="948"/>
      <c r="BA35" s="948"/>
      <c r="BB35" s="948"/>
      <c r="BC35" s="948"/>
      <c r="BD35" s="948"/>
      <c r="BE35" s="916"/>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15">
      <c r="A36" s="54">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21"/>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15">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15">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15">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15">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15">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15">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15">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15">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15">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15">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15">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15">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15">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15">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15">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15">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15">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15">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15">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15">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15">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15">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15">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15">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15">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15">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463</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15">
      <c r="A63" s="53" t="s">
        <v>254</v>
      </c>
      <c r="B63" s="889" t="s">
        <v>376</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478</v>
      </c>
      <c r="AG63" s="901"/>
      <c r="AH63" s="901"/>
      <c r="AI63" s="901"/>
      <c r="AJ63" s="933"/>
      <c r="AK63" s="934"/>
      <c r="AL63" s="900"/>
      <c r="AM63" s="900"/>
      <c r="AN63" s="900"/>
      <c r="AO63" s="900"/>
      <c r="AP63" s="901">
        <v>650</v>
      </c>
      <c r="AQ63" s="901"/>
      <c r="AR63" s="901"/>
      <c r="AS63" s="901"/>
      <c r="AT63" s="901"/>
      <c r="AU63" s="901">
        <v>378</v>
      </c>
      <c r="AV63" s="901"/>
      <c r="AW63" s="901"/>
      <c r="AX63" s="901"/>
      <c r="AY63" s="901"/>
      <c r="AZ63" s="935"/>
      <c r="BA63" s="935"/>
      <c r="BB63" s="935"/>
      <c r="BC63" s="935"/>
      <c r="BD63" s="935"/>
      <c r="BE63" s="902"/>
      <c r="BF63" s="902"/>
      <c r="BG63" s="902"/>
      <c r="BH63" s="902"/>
      <c r="BI63" s="903"/>
      <c r="BJ63" s="936" t="s">
        <v>199</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15">
      <c r="A65" s="56" t="s">
        <v>452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15">
      <c r="A66" s="657" t="s">
        <v>411</v>
      </c>
      <c r="B66" s="658"/>
      <c r="C66" s="658"/>
      <c r="D66" s="658"/>
      <c r="E66" s="658"/>
      <c r="F66" s="658"/>
      <c r="G66" s="658"/>
      <c r="H66" s="658"/>
      <c r="I66" s="658"/>
      <c r="J66" s="658"/>
      <c r="K66" s="658"/>
      <c r="L66" s="658"/>
      <c r="M66" s="658"/>
      <c r="N66" s="658"/>
      <c r="O66" s="658"/>
      <c r="P66" s="659"/>
      <c r="Q66" s="649" t="s">
        <v>455</v>
      </c>
      <c r="R66" s="650"/>
      <c r="S66" s="650"/>
      <c r="T66" s="650"/>
      <c r="U66" s="651"/>
      <c r="V66" s="649" t="s">
        <v>456</v>
      </c>
      <c r="W66" s="650"/>
      <c r="X66" s="650"/>
      <c r="Y66" s="650"/>
      <c r="Z66" s="651"/>
      <c r="AA66" s="649" t="s">
        <v>457</v>
      </c>
      <c r="AB66" s="650"/>
      <c r="AC66" s="650"/>
      <c r="AD66" s="650"/>
      <c r="AE66" s="651"/>
      <c r="AF66" s="669" t="s">
        <v>251</v>
      </c>
      <c r="AG66" s="664"/>
      <c r="AH66" s="664"/>
      <c r="AI66" s="664"/>
      <c r="AJ66" s="670"/>
      <c r="AK66" s="649" t="s">
        <v>390</v>
      </c>
      <c r="AL66" s="658"/>
      <c r="AM66" s="658"/>
      <c r="AN66" s="658"/>
      <c r="AO66" s="659"/>
      <c r="AP66" s="649" t="s">
        <v>359</v>
      </c>
      <c r="AQ66" s="650"/>
      <c r="AR66" s="650"/>
      <c r="AS66" s="650"/>
      <c r="AT66" s="651"/>
      <c r="AU66" s="649" t="s">
        <v>464</v>
      </c>
      <c r="AV66" s="650"/>
      <c r="AW66" s="650"/>
      <c r="AX66" s="650"/>
      <c r="AY66" s="651"/>
      <c r="AZ66" s="649" t="s">
        <v>446</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15">
      <c r="A68" s="51">
        <v>1</v>
      </c>
      <c r="B68" s="922" t="s">
        <v>485</v>
      </c>
      <c r="C68" s="923"/>
      <c r="D68" s="923"/>
      <c r="E68" s="923"/>
      <c r="F68" s="923"/>
      <c r="G68" s="923"/>
      <c r="H68" s="923"/>
      <c r="I68" s="923"/>
      <c r="J68" s="923"/>
      <c r="K68" s="923"/>
      <c r="L68" s="923"/>
      <c r="M68" s="923"/>
      <c r="N68" s="923"/>
      <c r="O68" s="923"/>
      <c r="P68" s="924"/>
      <c r="Q68" s="925">
        <v>22955</v>
      </c>
      <c r="R68" s="926"/>
      <c r="S68" s="926"/>
      <c r="T68" s="926"/>
      <c r="U68" s="926"/>
      <c r="V68" s="926">
        <v>21287</v>
      </c>
      <c r="W68" s="926"/>
      <c r="X68" s="926"/>
      <c r="Y68" s="926"/>
      <c r="Z68" s="926"/>
      <c r="AA68" s="926">
        <v>1669</v>
      </c>
      <c r="AB68" s="926"/>
      <c r="AC68" s="926"/>
      <c r="AD68" s="926"/>
      <c r="AE68" s="926"/>
      <c r="AF68" s="926">
        <v>1669</v>
      </c>
      <c r="AG68" s="926"/>
      <c r="AH68" s="926"/>
      <c r="AI68" s="926"/>
      <c r="AJ68" s="926"/>
      <c r="AK68" s="926">
        <v>162</v>
      </c>
      <c r="AL68" s="926"/>
      <c r="AM68" s="926"/>
      <c r="AN68" s="926"/>
      <c r="AO68" s="926"/>
      <c r="AP68" s="926" t="s">
        <v>199</v>
      </c>
      <c r="AQ68" s="926"/>
      <c r="AR68" s="926"/>
      <c r="AS68" s="926"/>
      <c r="AT68" s="926"/>
      <c r="AU68" s="926" t="s">
        <v>199</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15">
      <c r="A69" s="52">
        <v>2</v>
      </c>
      <c r="B69" s="911" t="s">
        <v>535</v>
      </c>
      <c r="C69" s="912"/>
      <c r="D69" s="912"/>
      <c r="E69" s="912"/>
      <c r="F69" s="912"/>
      <c r="G69" s="912"/>
      <c r="H69" s="912"/>
      <c r="I69" s="912"/>
      <c r="J69" s="912"/>
      <c r="K69" s="912"/>
      <c r="L69" s="912"/>
      <c r="M69" s="912"/>
      <c r="N69" s="912"/>
      <c r="O69" s="912"/>
      <c r="P69" s="913"/>
      <c r="Q69" s="914">
        <v>167</v>
      </c>
      <c r="R69" s="915"/>
      <c r="S69" s="915"/>
      <c r="T69" s="915"/>
      <c r="U69" s="915"/>
      <c r="V69" s="915">
        <v>117</v>
      </c>
      <c r="W69" s="915"/>
      <c r="X69" s="915"/>
      <c r="Y69" s="915"/>
      <c r="Z69" s="915"/>
      <c r="AA69" s="915">
        <v>50</v>
      </c>
      <c r="AB69" s="915"/>
      <c r="AC69" s="915"/>
      <c r="AD69" s="915"/>
      <c r="AE69" s="915"/>
      <c r="AF69" s="915">
        <v>50</v>
      </c>
      <c r="AG69" s="915"/>
      <c r="AH69" s="915"/>
      <c r="AI69" s="915"/>
      <c r="AJ69" s="915"/>
      <c r="AK69" s="915" t="s">
        <v>199</v>
      </c>
      <c r="AL69" s="915"/>
      <c r="AM69" s="915"/>
      <c r="AN69" s="915"/>
      <c r="AO69" s="915"/>
      <c r="AP69" s="915" t="s">
        <v>199</v>
      </c>
      <c r="AQ69" s="915"/>
      <c r="AR69" s="915"/>
      <c r="AS69" s="915"/>
      <c r="AT69" s="915"/>
      <c r="AU69" s="915" t="s">
        <v>199</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15">
      <c r="A70" s="52">
        <v>3</v>
      </c>
      <c r="B70" s="911" t="s">
        <v>536</v>
      </c>
      <c r="C70" s="912"/>
      <c r="D70" s="912"/>
      <c r="E70" s="912"/>
      <c r="F70" s="912"/>
      <c r="G70" s="912"/>
      <c r="H70" s="912"/>
      <c r="I70" s="912"/>
      <c r="J70" s="912"/>
      <c r="K70" s="912"/>
      <c r="L70" s="912"/>
      <c r="M70" s="912"/>
      <c r="N70" s="912"/>
      <c r="O70" s="912"/>
      <c r="P70" s="913"/>
      <c r="Q70" s="914">
        <v>104</v>
      </c>
      <c r="R70" s="915"/>
      <c r="S70" s="915"/>
      <c r="T70" s="915"/>
      <c r="U70" s="915"/>
      <c r="V70" s="915">
        <v>98</v>
      </c>
      <c r="W70" s="915"/>
      <c r="X70" s="915"/>
      <c r="Y70" s="915"/>
      <c r="Z70" s="915"/>
      <c r="AA70" s="915">
        <v>6</v>
      </c>
      <c r="AB70" s="915"/>
      <c r="AC70" s="915"/>
      <c r="AD70" s="915"/>
      <c r="AE70" s="915"/>
      <c r="AF70" s="915">
        <v>6</v>
      </c>
      <c r="AG70" s="915"/>
      <c r="AH70" s="915"/>
      <c r="AI70" s="915"/>
      <c r="AJ70" s="915"/>
      <c r="AK70" s="915">
        <v>2</v>
      </c>
      <c r="AL70" s="915"/>
      <c r="AM70" s="915"/>
      <c r="AN70" s="915"/>
      <c r="AO70" s="915"/>
      <c r="AP70" s="915" t="s">
        <v>199</v>
      </c>
      <c r="AQ70" s="915"/>
      <c r="AR70" s="915"/>
      <c r="AS70" s="915"/>
      <c r="AT70" s="915"/>
      <c r="AU70" s="915" t="s">
        <v>199</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15">
      <c r="A71" s="52">
        <v>4</v>
      </c>
      <c r="B71" s="911" t="s">
        <v>257</v>
      </c>
      <c r="C71" s="912"/>
      <c r="D71" s="912"/>
      <c r="E71" s="912"/>
      <c r="F71" s="912"/>
      <c r="G71" s="912"/>
      <c r="H71" s="912"/>
      <c r="I71" s="912"/>
      <c r="J71" s="912"/>
      <c r="K71" s="912"/>
      <c r="L71" s="912"/>
      <c r="M71" s="912"/>
      <c r="N71" s="912"/>
      <c r="O71" s="912"/>
      <c r="P71" s="913"/>
      <c r="Q71" s="914">
        <v>92</v>
      </c>
      <c r="R71" s="915"/>
      <c r="S71" s="915"/>
      <c r="T71" s="915"/>
      <c r="U71" s="915"/>
      <c r="V71" s="915">
        <v>56</v>
      </c>
      <c r="W71" s="915"/>
      <c r="X71" s="915"/>
      <c r="Y71" s="915"/>
      <c r="Z71" s="915"/>
      <c r="AA71" s="915">
        <v>36</v>
      </c>
      <c r="AB71" s="915"/>
      <c r="AC71" s="915"/>
      <c r="AD71" s="915"/>
      <c r="AE71" s="915"/>
      <c r="AF71" s="915">
        <v>36</v>
      </c>
      <c r="AG71" s="915"/>
      <c r="AH71" s="915"/>
      <c r="AI71" s="915"/>
      <c r="AJ71" s="915"/>
      <c r="AK71" s="915" t="s">
        <v>199</v>
      </c>
      <c r="AL71" s="915"/>
      <c r="AM71" s="915"/>
      <c r="AN71" s="915"/>
      <c r="AO71" s="915"/>
      <c r="AP71" s="915" t="s">
        <v>199</v>
      </c>
      <c r="AQ71" s="915"/>
      <c r="AR71" s="915"/>
      <c r="AS71" s="915"/>
      <c r="AT71" s="915"/>
      <c r="AU71" s="915" t="s">
        <v>199</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15">
      <c r="A72" s="52">
        <v>5</v>
      </c>
      <c r="B72" s="911" t="s">
        <v>14</v>
      </c>
      <c r="C72" s="912"/>
      <c r="D72" s="912"/>
      <c r="E72" s="912"/>
      <c r="F72" s="912"/>
      <c r="G72" s="912"/>
      <c r="H72" s="912"/>
      <c r="I72" s="912"/>
      <c r="J72" s="912"/>
      <c r="K72" s="912"/>
      <c r="L72" s="912"/>
      <c r="M72" s="912"/>
      <c r="N72" s="912"/>
      <c r="O72" s="912"/>
      <c r="P72" s="913"/>
      <c r="Q72" s="914">
        <v>3319</v>
      </c>
      <c r="R72" s="915"/>
      <c r="S72" s="915"/>
      <c r="T72" s="915"/>
      <c r="U72" s="915"/>
      <c r="V72" s="915">
        <v>2789</v>
      </c>
      <c r="W72" s="915"/>
      <c r="X72" s="915"/>
      <c r="Y72" s="915"/>
      <c r="Z72" s="915"/>
      <c r="AA72" s="915">
        <v>530</v>
      </c>
      <c r="AB72" s="915"/>
      <c r="AC72" s="915"/>
      <c r="AD72" s="915"/>
      <c r="AE72" s="915"/>
      <c r="AF72" s="915">
        <v>530</v>
      </c>
      <c r="AG72" s="915"/>
      <c r="AH72" s="915"/>
      <c r="AI72" s="915"/>
      <c r="AJ72" s="915"/>
      <c r="AK72" s="915">
        <v>238</v>
      </c>
      <c r="AL72" s="915"/>
      <c r="AM72" s="915"/>
      <c r="AN72" s="915"/>
      <c r="AO72" s="915"/>
      <c r="AP72" s="915" t="s">
        <v>199</v>
      </c>
      <c r="AQ72" s="915"/>
      <c r="AR72" s="915"/>
      <c r="AS72" s="915"/>
      <c r="AT72" s="915"/>
      <c r="AU72" s="915" t="s">
        <v>199</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15">
      <c r="A73" s="52">
        <v>6</v>
      </c>
      <c r="B73" s="911" t="s">
        <v>537</v>
      </c>
      <c r="C73" s="912"/>
      <c r="D73" s="912"/>
      <c r="E73" s="912"/>
      <c r="F73" s="912"/>
      <c r="G73" s="912"/>
      <c r="H73" s="912"/>
      <c r="I73" s="912"/>
      <c r="J73" s="912"/>
      <c r="K73" s="912"/>
      <c r="L73" s="912"/>
      <c r="M73" s="912"/>
      <c r="N73" s="912"/>
      <c r="O73" s="912"/>
      <c r="P73" s="913"/>
      <c r="Q73" s="914">
        <v>798483</v>
      </c>
      <c r="R73" s="915"/>
      <c r="S73" s="915"/>
      <c r="T73" s="915"/>
      <c r="U73" s="915"/>
      <c r="V73" s="915">
        <v>787972</v>
      </c>
      <c r="W73" s="915"/>
      <c r="X73" s="915"/>
      <c r="Y73" s="915"/>
      <c r="Z73" s="915"/>
      <c r="AA73" s="915">
        <v>10511</v>
      </c>
      <c r="AB73" s="915"/>
      <c r="AC73" s="915"/>
      <c r="AD73" s="915"/>
      <c r="AE73" s="915"/>
      <c r="AF73" s="915">
        <v>10511</v>
      </c>
      <c r="AG73" s="915"/>
      <c r="AH73" s="915"/>
      <c r="AI73" s="915"/>
      <c r="AJ73" s="915"/>
      <c r="AK73" s="915">
        <v>8050</v>
      </c>
      <c r="AL73" s="915"/>
      <c r="AM73" s="915"/>
      <c r="AN73" s="915"/>
      <c r="AO73" s="915"/>
      <c r="AP73" s="915" t="s">
        <v>199</v>
      </c>
      <c r="AQ73" s="915"/>
      <c r="AR73" s="915"/>
      <c r="AS73" s="915"/>
      <c r="AT73" s="915"/>
      <c r="AU73" s="915" t="s">
        <v>199</v>
      </c>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15">
      <c r="A74" s="52">
        <v>7</v>
      </c>
      <c r="B74" s="911" t="s">
        <v>283</v>
      </c>
      <c r="C74" s="912"/>
      <c r="D74" s="912"/>
      <c r="E74" s="912"/>
      <c r="F74" s="912"/>
      <c r="G74" s="912"/>
      <c r="H74" s="912"/>
      <c r="I74" s="912"/>
      <c r="J74" s="912"/>
      <c r="K74" s="912"/>
      <c r="L74" s="912"/>
      <c r="M74" s="912"/>
      <c r="N74" s="912"/>
      <c r="O74" s="912"/>
      <c r="P74" s="913"/>
      <c r="Q74" s="914">
        <v>6255</v>
      </c>
      <c r="R74" s="915"/>
      <c r="S74" s="915"/>
      <c r="T74" s="915"/>
      <c r="U74" s="915"/>
      <c r="V74" s="915">
        <v>5926</v>
      </c>
      <c r="W74" s="915"/>
      <c r="X74" s="915"/>
      <c r="Y74" s="915"/>
      <c r="Z74" s="915"/>
      <c r="AA74" s="915">
        <v>329</v>
      </c>
      <c r="AB74" s="915"/>
      <c r="AC74" s="915"/>
      <c r="AD74" s="915"/>
      <c r="AE74" s="915"/>
      <c r="AF74" s="915">
        <v>6433</v>
      </c>
      <c r="AG74" s="915"/>
      <c r="AH74" s="915"/>
      <c r="AI74" s="915"/>
      <c r="AJ74" s="915"/>
      <c r="AK74" s="915" t="s">
        <v>199</v>
      </c>
      <c r="AL74" s="915"/>
      <c r="AM74" s="915"/>
      <c r="AN74" s="915"/>
      <c r="AO74" s="915"/>
      <c r="AP74" s="915">
        <v>3218</v>
      </c>
      <c r="AQ74" s="915"/>
      <c r="AR74" s="915"/>
      <c r="AS74" s="915"/>
      <c r="AT74" s="915"/>
      <c r="AU74" s="915" t="s">
        <v>199</v>
      </c>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15">
      <c r="A75" s="52">
        <v>8</v>
      </c>
      <c r="B75" s="911" t="s">
        <v>509</v>
      </c>
      <c r="C75" s="912"/>
      <c r="D75" s="912"/>
      <c r="E75" s="912"/>
      <c r="F75" s="912"/>
      <c r="G75" s="912"/>
      <c r="H75" s="912"/>
      <c r="I75" s="912"/>
      <c r="J75" s="912"/>
      <c r="K75" s="912"/>
      <c r="L75" s="912"/>
      <c r="M75" s="912"/>
      <c r="N75" s="912"/>
      <c r="O75" s="912"/>
      <c r="P75" s="913"/>
      <c r="Q75" s="918">
        <v>152</v>
      </c>
      <c r="R75" s="919"/>
      <c r="S75" s="919"/>
      <c r="T75" s="919"/>
      <c r="U75" s="920"/>
      <c r="V75" s="921">
        <v>143</v>
      </c>
      <c r="W75" s="919"/>
      <c r="X75" s="919"/>
      <c r="Y75" s="919"/>
      <c r="Z75" s="920"/>
      <c r="AA75" s="921">
        <v>9</v>
      </c>
      <c r="AB75" s="919"/>
      <c r="AC75" s="919"/>
      <c r="AD75" s="919"/>
      <c r="AE75" s="920"/>
      <c r="AF75" s="921">
        <v>9</v>
      </c>
      <c r="AG75" s="919"/>
      <c r="AH75" s="919"/>
      <c r="AI75" s="919"/>
      <c r="AJ75" s="920"/>
      <c r="AK75" s="921">
        <v>12</v>
      </c>
      <c r="AL75" s="919"/>
      <c r="AM75" s="919"/>
      <c r="AN75" s="919"/>
      <c r="AO75" s="920"/>
      <c r="AP75" s="921" t="s">
        <v>199</v>
      </c>
      <c r="AQ75" s="919"/>
      <c r="AR75" s="919"/>
      <c r="AS75" s="919"/>
      <c r="AT75" s="920"/>
      <c r="AU75" s="921" t="s">
        <v>199</v>
      </c>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15">
      <c r="A76" s="52">
        <v>9</v>
      </c>
      <c r="B76" s="911" t="s">
        <v>331</v>
      </c>
      <c r="C76" s="912"/>
      <c r="D76" s="912"/>
      <c r="E76" s="912"/>
      <c r="F76" s="912"/>
      <c r="G76" s="912"/>
      <c r="H76" s="912"/>
      <c r="I76" s="912"/>
      <c r="J76" s="912"/>
      <c r="K76" s="912"/>
      <c r="L76" s="912"/>
      <c r="M76" s="912"/>
      <c r="N76" s="912"/>
      <c r="O76" s="912"/>
      <c r="P76" s="913"/>
      <c r="Q76" s="918">
        <v>1245</v>
      </c>
      <c r="R76" s="919"/>
      <c r="S76" s="919"/>
      <c r="T76" s="919"/>
      <c r="U76" s="920"/>
      <c r="V76" s="921">
        <v>1223</v>
      </c>
      <c r="W76" s="919"/>
      <c r="X76" s="919"/>
      <c r="Y76" s="919"/>
      <c r="Z76" s="920"/>
      <c r="AA76" s="921">
        <v>23</v>
      </c>
      <c r="AB76" s="919"/>
      <c r="AC76" s="919"/>
      <c r="AD76" s="919"/>
      <c r="AE76" s="920"/>
      <c r="AF76" s="921">
        <v>23</v>
      </c>
      <c r="AG76" s="919"/>
      <c r="AH76" s="919"/>
      <c r="AI76" s="919"/>
      <c r="AJ76" s="920"/>
      <c r="AK76" s="921" t="s">
        <v>199</v>
      </c>
      <c r="AL76" s="919"/>
      <c r="AM76" s="919"/>
      <c r="AN76" s="919"/>
      <c r="AO76" s="920"/>
      <c r="AP76" s="921">
        <v>754</v>
      </c>
      <c r="AQ76" s="919"/>
      <c r="AR76" s="919"/>
      <c r="AS76" s="919"/>
      <c r="AT76" s="920"/>
      <c r="AU76" s="921">
        <v>460</v>
      </c>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15">
      <c r="A77" s="52">
        <v>10</v>
      </c>
      <c r="B77" s="911" t="s">
        <v>538</v>
      </c>
      <c r="C77" s="912"/>
      <c r="D77" s="912"/>
      <c r="E77" s="912"/>
      <c r="F77" s="912"/>
      <c r="G77" s="912"/>
      <c r="H77" s="912"/>
      <c r="I77" s="912"/>
      <c r="J77" s="912"/>
      <c r="K77" s="912"/>
      <c r="L77" s="912"/>
      <c r="M77" s="912"/>
      <c r="N77" s="912"/>
      <c r="O77" s="912"/>
      <c r="P77" s="913"/>
      <c r="Q77" s="918">
        <v>727</v>
      </c>
      <c r="R77" s="919"/>
      <c r="S77" s="919"/>
      <c r="T77" s="919"/>
      <c r="U77" s="920"/>
      <c r="V77" s="921">
        <v>661</v>
      </c>
      <c r="W77" s="919"/>
      <c r="X77" s="919"/>
      <c r="Y77" s="919"/>
      <c r="Z77" s="920"/>
      <c r="AA77" s="921">
        <v>66</v>
      </c>
      <c r="AB77" s="919"/>
      <c r="AC77" s="919"/>
      <c r="AD77" s="919"/>
      <c r="AE77" s="920"/>
      <c r="AF77" s="921">
        <v>66</v>
      </c>
      <c r="AG77" s="919"/>
      <c r="AH77" s="919"/>
      <c r="AI77" s="919"/>
      <c r="AJ77" s="920"/>
      <c r="AK77" s="921" t="s">
        <v>199</v>
      </c>
      <c r="AL77" s="919"/>
      <c r="AM77" s="919"/>
      <c r="AN77" s="919"/>
      <c r="AO77" s="920"/>
      <c r="AP77" s="921">
        <v>434</v>
      </c>
      <c r="AQ77" s="919"/>
      <c r="AR77" s="919"/>
      <c r="AS77" s="919"/>
      <c r="AT77" s="920"/>
      <c r="AU77" s="921">
        <v>126</v>
      </c>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15">
      <c r="A78" s="52">
        <v>11</v>
      </c>
      <c r="B78" s="911" t="s">
        <v>539</v>
      </c>
      <c r="C78" s="912"/>
      <c r="D78" s="912"/>
      <c r="E78" s="912"/>
      <c r="F78" s="912"/>
      <c r="G78" s="912"/>
      <c r="H78" s="912"/>
      <c r="I78" s="912"/>
      <c r="J78" s="912"/>
      <c r="K78" s="912"/>
      <c r="L78" s="912"/>
      <c r="M78" s="912"/>
      <c r="N78" s="912"/>
      <c r="O78" s="912"/>
      <c r="P78" s="913"/>
      <c r="Q78" s="914">
        <v>72</v>
      </c>
      <c r="R78" s="915"/>
      <c r="S78" s="915"/>
      <c r="T78" s="915"/>
      <c r="U78" s="915"/>
      <c r="V78" s="915">
        <v>65</v>
      </c>
      <c r="W78" s="915"/>
      <c r="X78" s="915"/>
      <c r="Y78" s="915"/>
      <c r="Z78" s="915"/>
      <c r="AA78" s="915">
        <v>7</v>
      </c>
      <c r="AB78" s="915"/>
      <c r="AC78" s="915"/>
      <c r="AD78" s="915"/>
      <c r="AE78" s="915"/>
      <c r="AF78" s="915">
        <v>7</v>
      </c>
      <c r="AG78" s="915"/>
      <c r="AH78" s="915"/>
      <c r="AI78" s="915"/>
      <c r="AJ78" s="915"/>
      <c r="AK78" s="915" t="s">
        <v>199</v>
      </c>
      <c r="AL78" s="915"/>
      <c r="AM78" s="915"/>
      <c r="AN78" s="915"/>
      <c r="AO78" s="915"/>
      <c r="AP78" s="915" t="s">
        <v>199</v>
      </c>
      <c r="AQ78" s="915"/>
      <c r="AR78" s="915"/>
      <c r="AS78" s="915"/>
      <c r="AT78" s="915"/>
      <c r="AU78" s="915" t="s">
        <v>199</v>
      </c>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15">
      <c r="A79" s="52">
        <v>12</v>
      </c>
      <c r="B79" s="911" t="s">
        <v>191</v>
      </c>
      <c r="C79" s="912"/>
      <c r="D79" s="912"/>
      <c r="E79" s="912"/>
      <c r="F79" s="912"/>
      <c r="G79" s="912"/>
      <c r="H79" s="912"/>
      <c r="I79" s="912"/>
      <c r="J79" s="912"/>
      <c r="K79" s="912"/>
      <c r="L79" s="912"/>
      <c r="M79" s="912"/>
      <c r="N79" s="912"/>
      <c r="O79" s="912"/>
      <c r="P79" s="913"/>
      <c r="Q79" s="914">
        <v>2003</v>
      </c>
      <c r="R79" s="915"/>
      <c r="S79" s="915"/>
      <c r="T79" s="915"/>
      <c r="U79" s="915"/>
      <c r="V79" s="915">
        <v>1716</v>
      </c>
      <c r="W79" s="915"/>
      <c r="X79" s="915"/>
      <c r="Y79" s="915"/>
      <c r="Z79" s="915"/>
      <c r="AA79" s="915">
        <v>287</v>
      </c>
      <c r="AB79" s="915"/>
      <c r="AC79" s="915"/>
      <c r="AD79" s="915"/>
      <c r="AE79" s="915"/>
      <c r="AF79" s="915">
        <v>93</v>
      </c>
      <c r="AG79" s="915"/>
      <c r="AH79" s="915"/>
      <c r="AI79" s="915"/>
      <c r="AJ79" s="915"/>
      <c r="AK79" s="915" t="s">
        <v>199</v>
      </c>
      <c r="AL79" s="915"/>
      <c r="AM79" s="915"/>
      <c r="AN79" s="915"/>
      <c r="AO79" s="915"/>
      <c r="AP79" s="915" t="s">
        <v>199</v>
      </c>
      <c r="AQ79" s="915"/>
      <c r="AR79" s="915"/>
      <c r="AS79" s="915"/>
      <c r="AT79" s="915"/>
      <c r="AU79" s="915" t="s">
        <v>199</v>
      </c>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15">
      <c r="A80" s="52">
        <v>13</v>
      </c>
      <c r="B80" s="911" t="s">
        <v>540</v>
      </c>
      <c r="C80" s="912"/>
      <c r="D80" s="912"/>
      <c r="E80" s="912"/>
      <c r="F80" s="912"/>
      <c r="G80" s="912"/>
      <c r="H80" s="912"/>
      <c r="I80" s="912"/>
      <c r="J80" s="912"/>
      <c r="K80" s="912"/>
      <c r="L80" s="912"/>
      <c r="M80" s="912"/>
      <c r="N80" s="912"/>
      <c r="O80" s="912"/>
      <c r="P80" s="913"/>
      <c r="Q80" s="914">
        <v>15</v>
      </c>
      <c r="R80" s="915"/>
      <c r="S80" s="915"/>
      <c r="T80" s="915"/>
      <c r="U80" s="915"/>
      <c r="V80" s="915">
        <v>12</v>
      </c>
      <c r="W80" s="915"/>
      <c r="X80" s="915"/>
      <c r="Y80" s="915"/>
      <c r="Z80" s="915"/>
      <c r="AA80" s="915">
        <v>3</v>
      </c>
      <c r="AB80" s="915"/>
      <c r="AC80" s="915"/>
      <c r="AD80" s="915"/>
      <c r="AE80" s="915"/>
      <c r="AF80" s="915">
        <v>3</v>
      </c>
      <c r="AG80" s="915"/>
      <c r="AH80" s="915"/>
      <c r="AI80" s="915"/>
      <c r="AJ80" s="915"/>
      <c r="AK80" s="915">
        <v>12</v>
      </c>
      <c r="AL80" s="915"/>
      <c r="AM80" s="915"/>
      <c r="AN80" s="915"/>
      <c r="AO80" s="915"/>
      <c r="AP80" s="915" t="s">
        <v>199</v>
      </c>
      <c r="AQ80" s="915"/>
      <c r="AR80" s="915"/>
      <c r="AS80" s="915"/>
      <c r="AT80" s="915"/>
      <c r="AU80" s="915" t="s">
        <v>199</v>
      </c>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15">
      <c r="A81" s="52">
        <v>14</v>
      </c>
      <c r="B81" s="911" t="s">
        <v>541</v>
      </c>
      <c r="C81" s="912"/>
      <c r="D81" s="912"/>
      <c r="E81" s="912"/>
      <c r="F81" s="912"/>
      <c r="G81" s="912"/>
      <c r="H81" s="912"/>
      <c r="I81" s="912"/>
      <c r="J81" s="912"/>
      <c r="K81" s="912"/>
      <c r="L81" s="912"/>
      <c r="M81" s="912"/>
      <c r="N81" s="912"/>
      <c r="O81" s="912"/>
      <c r="P81" s="913"/>
      <c r="Q81" s="914">
        <v>1284</v>
      </c>
      <c r="R81" s="915"/>
      <c r="S81" s="915"/>
      <c r="T81" s="915"/>
      <c r="U81" s="915"/>
      <c r="V81" s="915">
        <v>1180</v>
      </c>
      <c r="W81" s="915"/>
      <c r="X81" s="915"/>
      <c r="Y81" s="915"/>
      <c r="Z81" s="915"/>
      <c r="AA81" s="915">
        <v>103</v>
      </c>
      <c r="AB81" s="915"/>
      <c r="AC81" s="915"/>
      <c r="AD81" s="915"/>
      <c r="AE81" s="915"/>
      <c r="AF81" s="915">
        <v>1569</v>
      </c>
      <c r="AG81" s="915"/>
      <c r="AH81" s="915"/>
      <c r="AI81" s="915"/>
      <c r="AJ81" s="915"/>
      <c r="AK81" s="915">
        <v>4</v>
      </c>
      <c r="AL81" s="915"/>
      <c r="AM81" s="915"/>
      <c r="AN81" s="915"/>
      <c r="AO81" s="915"/>
      <c r="AP81" s="915">
        <v>1480</v>
      </c>
      <c r="AQ81" s="915"/>
      <c r="AR81" s="915"/>
      <c r="AS81" s="915"/>
      <c r="AT81" s="915"/>
      <c r="AU81" s="915" t="s">
        <v>199</v>
      </c>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15">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15">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15">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15">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15">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15">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15">
      <c r="A88" s="53" t="s">
        <v>254</v>
      </c>
      <c r="B88" s="889" t="s">
        <v>180</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21005</v>
      </c>
      <c r="AG88" s="901"/>
      <c r="AH88" s="901"/>
      <c r="AI88" s="901"/>
      <c r="AJ88" s="901"/>
      <c r="AK88" s="900"/>
      <c r="AL88" s="900"/>
      <c r="AM88" s="900"/>
      <c r="AN88" s="900"/>
      <c r="AO88" s="900"/>
      <c r="AP88" s="901">
        <v>5886</v>
      </c>
      <c r="AQ88" s="901"/>
      <c r="AR88" s="901"/>
      <c r="AS88" s="901"/>
      <c r="AT88" s="901"/>
      <c r="AU88" s="901">
        <v>586</v>
      </c>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889" t="s">
        <v>450</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v>5</v>
      </c>
      <c r="CS102" s="896"/>
      <c r="CT102" s="896"/>
      <c r="CU102" s="896"/>
      <c r="CV102" s="897"/>
      <c r="CW102" s="895">
        <v>140</v>
      </c>
      <c r="CX102" s="896"/>
      <c r="CY102" s="896"/>
      <c r="CZ102" s="896"/>
      <c r="DA102" s="897"/>
      <c r="DB102" s="895" t="s">
        <v>199</v>
      </c>
      <c r="DC102" s="896"/>
      <c r="DD102" s="896"/>
      <c r="DE102" s="896"/>
      <c r="DF102" s="897"/>
      <c r="DG102" s="895" t="s">
        <v>199</v>
      </c>
      <c r="DH102" s="896"/>
      <c r="DI102" s="896"/>
      <c r="DJ102" s="896"/>
      <c r="DK102" s="897"/>
      <c r="DL102" s="895" t="s">
        <v>199</v>
      </c>
      <c r="DM102" s="896"/>
      <c r="DN102" s="896"/>
      <c r="DO102" s="896"/>
      <c r="DP102" s="897"/>
      <c r="DQ102" s="895" t="s">
        <v>199</v>
      </c>
      <c r="DR102" s="896"/>
      <c r="DS102" s="896"/>
      <c r="DT102" s="896"/>
      <c r="DU102" s="897"/>
      <c r="DV102" s="889"/>
      <c r="DW102" s="890"/>
      <c r="DX102" s="890"/>
      <c r="DY102" s="890"/>
      <c r="DZ102" s="89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465</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466</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78" t="s">
        <v>468</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201</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15">
      <c r="A109" s="849" t="s">
        <v>469</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470</v>
      </c>
      <c r="AB109" s="850"/>
      <c r="AC109" s="850"/>
      <c r="AD109" s="850"/>
      <c r="AE109" s="851"/>
      <c r="AF109" s="852" t="s">
        <v>471</v>
      </c>
      <c r="AG109" s="850"/>
      <c r="AH109" s="850"/>
      <c r="AI109" s="850"/>
      <c r="AJ109" s="851"/>
      <c r="AK109" s="852" t="s">
        <v>186</v>
      </c>
      <c r="AL109" s="850"/>
      <c r="AM109" s="850"/>
      <c r="AN109" s="850"/>
      <c r="AO109" s="851"/>
      <c r="AP109" s="852" t="s">
        <v>473</v>
      </c>
      <c r="AQ109" s="850"/>
      <c r="AR109" s="850"/>
      <c r="AS109" s="850"/>
      <c r="AT109" s="853"/>
      <c r="AU109" s="849" t="s">
        <v>469</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470</v>
      </c>
      <c r="BR109" s="850"/>
      <c r="BS109" s="850"/>
      <c r="BT109" s="850"/>
      <c r="BU109" s="851"/>
      <c r="BV109" s="852" t="s">
        <v>471</v>
      </c>
      <c r="BW109" s="850"/>
      <c r="BX109" s="850"/>
      <c r="BY109" s="850"/>
      <c r="BZ109" s="851"/>
      <c r="CA109" s="852" t="s">
        <v>186</v>
      </c>
      <c r="CB109" s="850"/>
      <c r="CC109" s="850"/>
      <c r="CD109" s="850"/>
      <c r="CE109" s="851"/>
      <c r="CF109" s="881" t="s">
        <v>473</v>
      </c>
      <c r="CG109" s="881"/>
      <c r="CH109" s="881"/>
      <c r="CI109" s="881"/>
      <c r="CJ109" s="881"/>
      <c r="CK109" s="852" t="s">
        <v>96</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470</v>
      </c>
      <c r="DH109" s="850"/>
      <c r="DI109" s="850"/>
      <c r="DJ109" s="850"/>
      <c r="DK109" s="851"/>
      <c r="DL109" s="852" t="s">
        <v>471</v>
      </c>
      <c r="DM109" s="850"/>
      <c r="DN109" s="850"/>
      <c r="DO109" s="850"/>
      <c r="DP109" s="851"/>
      <c r="DQ109" s="852" t="s">
        <v>186</v>
      </c>
      <c r="DR109" s="850"/>
      <c r="DS109" s="850"/>
      <c r="DT109" s="850"/>
      <c r="DU109" s="851"/>
      <c r="DV109" s="852" t="s">
        <v>473</v>
      </c>
      <c r="DW109" s="850"/>
      <c r="DX109" s="850"/>
      <c r="DY109" s="850"/>
      <c r="DZ109" s="853"/>
    </row>
    <row r="110" spans="1:131" s="48" customFormat="1" ht="26.25" customHeight="1" x14ac:dyDescent="0.15">
      <c r="A110" s="760" t="s">
        <v>329</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1748876</v>
      </c>
      <c r="AB110" s="754"/>
      <c r="AC110" s="754"/>
      <c r="AD110" s="754"/>
      <c r="AE110" s="755"/>
      <c r="AF110" s="756">
        <v>1681871</v>
      </c>
      <c r="AG110" s="754"/>
      <c r="AH110" s="754"/>
      <c r="AI110" s="754"/>
      <c r="AJ110" s="755"/>
      <c r="AK110" s="756">
        <v>1656916</v>
      </c>
      <c r="AL110" s="754"/>
      <c r="AM110" s="754"/>
      <c r="AN110" s="754"/>
      <c r="AO110" s="755"/>
      <c r="AP110" s="854">
        <v>18.600000000000001</v>
      </c>
      <c r="AQ110" s="855"/>
      <c r="AR110" s="855"/>
      <c r="AS110" s="855"/>
      <c r="AT110" s="856"/>
      <c r="AU110" s="857" t="s">
        <v>121</v>
      </c>
      <c r="AV110" s="858"/>
      <c r="AW110" s="858"/>
      <c r="AX110" s="858"/>
      <c r="AY110" s="858"/>
      <c r="AZ110" s="813" t="s">
        <v>474</v>
      </c>
      <c r="BA110" s="761"/>
      <c r="BB110" s="761"/>
      <c r="BC110" s="761"/>
      <c r="BD110" s="761"/>
      <c r="BE110" s="761"/>
      <c r="BF110" s="761"/>
      <c r="BG110" s="761"/>
      <c r="BH110" s="761"/>
      <c r="BI110" s="761"/>
      <c r="BJ110" s="761"/>
      <c r="BK110" s="761"/>
      <c r="BL110" s="761"/>
      <c r="BM110" s="761"/>
      <c r="BN110" s="761"/>
      <c r="BO110" s="761"/>
      <c r="BP110" s="762"/>
      <c r="BQ110" s="814">
        <v>14023228</v>
      </c>
      <c r="BR110" s="815"/>
      <c r="BS110" s="815"/>
      <c r="BT110" s="815"/>
      <c r="BU110" s="815"/>
      <c r="BV110" s="815">
        <v>12705086</v>
      </c>
      <c r="BW110" s="815"/>
      <c r="BX110" s="815"/>
      <c r="BY110" s="815"/>
      <c r="BZ110" s="815"/>
      <c r="CA110" s="815">
        <v>11771978</v>
      </c>
      <c r="CB110" s="815"/>
      <c r="CC110" s="815"/>
      <c r="CD110" s="815"/>
      <c r="CE110" s="815"/>
      <c r="CF110" s="839">
        <v>132.4</v>
      </c>
      <c r="CG110" s="840"/>
      <c r="CH110" s="840"/>
      <c r="CI110" s="840"/>
      <c r="CJ110" s="840"/>
      <c r="CK110" s="863" t="s">
        <v>388</v>
      </c>
      <c r="CL110" s="704"/>
      <c r="CM110" s="813" t="s">
        <v>61</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199</v>
      </c>
      <c r="DH110" s="815"/>
      <c r="DI110" s="815"/>
      <c r="DJ110" s="815"/>
      <c r="DK110" s="815"/>
      <c r="DL110" s="815" t="s">
        <v>199</v>
      </c>
      <c r="DM110" s="815"/>
      <c r="DN110" s="815"/>
      <c r="DO110" s="815"/>
      <c r="DP110" s="815"/>
      <c r="DQ110" s="815" t="s">
        <v>199</v>
      </c>
      <c r="DR110" s="815"/>
      <c r="DS110" s="815"/>
      <c r="DT110" s="815"/>
      <c r="DU110" s="815"/>
      <c r="DV110" s="816" t="s">
        <v>199</v>
      </c>
      <c r="DW110" s="816"/>
      <c r="DX110" s="816"/>
      <c r="DY110" s="816"/>
      <c r="DZ110" s="817"/>
    </row>
    <row r="111" spans="1:131" s="48" customFormat="1" ht="26.25" customHeight="1" x14ac:dyDescent="0.15">
      <c r="A111" s="709" t="s">
        <v>454</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199</v>
      </c>
      <c r="AB111" s="715"/>
      <c r="AC111" s="715"/>
      <c r="AD111" s="715"/>
      <c r="AE111" s="716"/>
      <c r="AF111" s="717" t="s">
        <v>199</v>
      </c>
      <c r="AG111" s="715"/>
      <c r="AH111" s="715"/>
      <c r="AI111" s="715"/>
      <c r="AJ111" s="716"/>
      <c r="AK111" s="717" t="s">
        <v>199</v>
      </c>
      <c r="AL111" s="715"/>
      <c r="AM111" s="715"/>
      <c r="AN111" s="715"/>
      <c r="AO111" s="716"/>
      <c r="AP111" s="786" t="s">
        <v>199</v>
      </c>
      <c r="AQ111" s="787"/>
      <c r="AR111" s="787"/>
      <c r="AS111" s="787"/>
      <c r="AT111" s="788"/>
      <c r="AU111" s="859"/>
      <c r="AV111" s="860"/>
      <c r="AW111" s="860"/>
      <c r="AX111" s="860"/>
      <c r="AY111" s="860"/>
      <c r="AZ111" s="785" t="s">
        <v>475</v>
      </c>
      <c r="BA111" s="722"/>
      <c r="BB111" s="722"/>
      <c r="BC111" s="722"/>
      <c r="BD111" s="722"/>
      <c r="BE111" s="722"/>
      <c r="BF111" s="722"/>
      <c r="BG111" s="722"/>
      <c r="BH111" s="722"/>
      <c r="BI111" s="722"/>
      <c r="BJ111" s="722"/>
      <c r="BK111" s="722"/>
      <c r="BL111" s="722"/>
      <c r="BM111" s="722"/>
      <c r="BN111" s="722"/>
      <c r="BO111" s="722"/>
      <c r="BP111" s="723"/>
      <c r="BQ111" s="789">
        <v>109687</v>
      </c>
      <c r="BR111" s="790"/>
      <c r="BS111" s="790"/>
      <c r="BT111" s="790"/>
      <c r="BU111" s="790"/>
      <c r="BV111" s="790">
        <v>109528</v>
      </c>
      <c r="BW111" s="790"/>
      <c r="BX111" s="790"/>
      <c r="BY111" s="790"/>
      <c r="BZ111" s="790"/>
      <c r="CA111" s="790" t="s">
        <v>199</v>
      </c>
      <c r="CB111" s="790"/>
      <c r="CC111" s="790"/>
      <c r="CD111" s="790"/>
      <c r="CE111" s="790"/>
      <c r="CF111" s="847" t="s">
        <v>199</v>
      </c>
      <c r="CG111" s="848"/>
      <c r="CH111" s="848"/>
      <c r="CI111" s="848"/>
      <c r="CJ111" s="848"/>
      <c r="CK111" s="864"/>
      <c r="CL111" s="706"/>
      <c r="CM111" s="785" t="s">
        <v>133</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199</v>
      </c>
      <c r="DH111" s="790"/>
      <c r="DI111" s="790"/>
      <c r="DJ111" s="790"/>
      <c r="DK111" s="790"/>
      <c r="DL111" s="790" t="s">
        <v>199</v>
      </c>
      <c r="DM111" s="790"/>
      <c r="DN111" s="790"/>
      <c r="DO111" s="790"/>
      <c r="DP111" s="790"/>
      <c r="DQ111" s="790" t="s">
        <v>199</v>
      </c>
      <c r="DR111" s="790"/>
      <c r="DS111" s="790"/>
      <c r="DT111" s="790"/>
      <c r="DU111" s="790"/>
      <c r="DV111" s="791" t="s">
        <v>199</v>
      </c>
      <c r="DW111" s="791"/>
      <c r="DX111" s="791"/>
      <c r="DY111" s="791"/>
      <c r="DZ111" s="792"/>
    </row>
    <row r="112" spans="1:131" s="48" customFormat="1" ht="26.25" customHeight="1" x14ac:dyDescent="0.15">
      <c r="A112" s="693" t="s">
        <v>152</v>
      </c>
      <c r="B112" s="694"/>
      <c r="C112" s="722" t="s">
        <v>476</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199</v>
      </c>
      <c r="AB112" s="715"/>
      <c r="AC112" s="715"/>
      <c r="AD112" s="715"/>
      <c r="AE112" s="716"/>
      <c r="AF112" s="717" t="s">
        <v>199</v>
      </c>
      <c r="AG112" s="715"/>
      <c r="AH112" s="715"/>
      <c r="AI112" s="715"/>
      <c r="AJ112" s="716"/>
      <c r="AK112" s="717" t="s">
        <v>199</v>
      </c>
      <c r="AL112" s="715"/>
      <c r="AM112" s="715"/>
      <c r="AN112" s="715"/>
      <c r="AO112" s="716"/>
      <c r="AP112" s="786" t="s">
        <v>199</v>
      </c>
      <c r="AQ112" s="787"/>
      <c r="AR112" s="787"/>
      <c r="AS112" s="787"/>
      <c r="AT112" s="788"/>
      <c r="AU112" s="859"/>
      <c r="AV112" s="860"/>
      <c r="AW112" s="860"/>
      <c r="AX112" s="860"/>
      <c r="AY112" s="860"/>
      <c r="AZ112" s="785" t="s">
        <v>269</v>
      </c>
      <c r="BA112" s="722"/>
      <c r="BB112" s="722"/>
      <c r="BC112" s="722"/>
      <c r="BD112" s="722"/>
      <c r="BE112" s="722"/>
      <c r="BF112" s="722"/>
      <c r="BG112" s="722"/>
      <c r="BH112" s="722"/>
      <c r="BI112" s="722"/>
      <c r="BJ112" s="722"/>
      <c r="BK112" s="722"/>
      <c r="BL112" s="722"/>
      <c r="BM112" s="722"/>
      <c r="BN112" s="722"/>
      <c r="BO112" s="722"/>
      <c r="BP112" s="723"/>
      <c r="BQ112" s="789">
        <v>534115</v>
      </c>
      <c r="BR112" s="790"/>
      <c r="BS112" s="790"/>
      <c r="BT112" s="790"/>
      <c r="BU112" s="790"/>
      <c r="BV112" s="790">
        <v>435477</v>
      </c>
      <c r="BW112" s="790"/>
      <c r="BX112" s="790"/>
      <c r="BY112" s="790"/>
      <c r="BZ112" s="790"/>
      <c r="CA112" s="790">
        <v>377588</v>
      </c>
      <c r="CB112" s="790"/>
      <c r="CC112" s="790"/>
      <c r="CD112" s="790"/>
      <c r="CE112" s="790"/>
      <c r="CF112" s="847">
        <v>4.2</v>
      </c>
      <c r="CG112" s="848"/>
      <c r="CH112" s="848"/>
      <c r="CI112" s="848"/>
      <c r="CJ112" s="848"/>
      <c r="CK112" s="864"/>
      <c r="CL112" s="706"/>
      <c r="CM112" s="785" t="s">
        <v>397</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v>109577</v>
      </c>
      <c r="DH112" s="790"/>
      <c r="DI112" s="790"/>
      <c r="DJ112" s="790"/>
      <c r="DK112" s="790"/>
      <c r="DL112" s="790">
        <v>109528</v>
      </c>
      <c r="DM112" s="790"/>
      <c r="DN112" s="790"/>
      <c r="DO112" s="790"/>
      <c r="DP112" s="790"/>
      <c r="DQ112" s="790" t="s">
        <v>199</v>
      </c>
      <c r="DR112" s="790"/>
      <c r="DS112" s="790"/>
      <c r="DT112" s="790"/>
      <c r="DU112" s="790"/>
      <c r="DV112" s="791" t="s">
        <v>199</v>
      </c>
      <c r="DW112" s="791"/>
      <c r="DX112" s="791"/>
      <c r="DY112" s="791"/>
      <c r="DZ112" s="792"/>
    </row>
    <row r="113" spans="1:130" s="48" customFormat="1" ht="26.25" customHeight="1" x14ac:dyDescent="0.15">
      <c r="A113" s="695"/>
      <c r="B113" s="696"/>
      <c r="C113" s="722" t="s">
        <v>478</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77455</v>
      </c>
      <c r="AB113" s="715"/>
      <c r="AC113" s="715"/>
      <c r="AD113" s="715"/>
      <c r="AE113" s="716"/>
      <c r="AF113" s="717">
        <v>85518</v>
      </c>
      <c r="AG113" s="715"/>
      <c r="AH113" s="715"/>
      <c r="AI113" s="715"/>
      <c r="AJ113" s="716"/>
      <c r="AK113" s="717">
        <v>89187</v>
      </c>
      <c r="AL113" s="715"/>
      <c r="AM113" s="715"/>
      <c r="AN113" s="715"/>
      <c r="AO113" s="716"/>
      <c r="AP113" s="786">
        <v>1</v>
      </c>
      <c r="AQ113" s="787"/>
      <c r="AR113" s="787"/>
      <c r="AS113" s="787"/>
      <c r="AT113" s="788"/>
      <c r="AU113" s="859"/>
      <c r="AV113" s="860"/>
      <c r="AW113" s="860"/>
      <c r="AX113" s="860"/>
      <c r="AY113" s="860"/>
      <c r="AZ113" s="785" t="s">
        <v>204</v>
      </c>
      <c r="BA113" s="722"/>
      <c r="BB113" s="722"/>
      <c r="BC113" s="722"/>
      <c r="BD113" s="722"/>
      <c r="BE113" s="722"/>
      <c r="BF113" s="722"/>
      <c r="BG113" s="722"/>
      <c r="BH113" s="722"/>
      <c r="BI113" s="722"/>
      <c r="BJ113" s="722"/>
      <c r="BK113" s="722"/>
      <c r="BL113" s="722"/>
      <c r="BM113" s="722"/>
      <c r="BN113" s="722"/>
      <c r="BO113" s="722"/>
      <c r="BP113" s="723"/>
      <c r="BQ113" s="789">
        <v>554170</v>
      </c>
      <c r="BR113" s="790"/>
      <c r="BS113" s="790"/>
      <c r="BT113" s="790"/>
      <c r="BU113" s="790"/>
      <c r="BV113" s="790">
        <v>598623</v>
      </c>
      <c r="BW113" s="790"/>
      <c r="BX113" s="790"/>
      <c r="BY113" s="790"/>
      <c r="BZ113" s="790"/>
      <c r="CA113" s="790">
        <v>585171</v>
      </c>
      <c r="CB113" s="790"/>
      <c r="CC113" s="790"/>
      <c r="CD113" s="790"/>
      <c r="CE113" s="790"/>
      <c r="CF113" s="847">
        <v>6.6</v>
      </c>
      <c r="CG113" s="848"/>
      <c r="CH113" s="848"/>
      <c r="CI113" s="848"/>
      <c r="CJ113" s="848"/>
      <c r="CK113" s="864"/>
      <c r="CL113" s="706"/>
      <c r="CM113" s="785" t="s">
        <v>408</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199</v>
      </c>
      <c r="DH113" s="715"/>
      <c r="DI113" s="715"/>
      <c r="DJ113" s="715"/>
      <c r="DK113" s="716"/>
      <c r="DL113" s="717" t="s">
        <v>199</v>
      </c>
      <c r="DM113" s="715"/>
      <c r="DN113" s="715"/>
      <c r="DO113" s="715"/>
      <c r="DP113" s="716"/>
      <c r="DQ113" s="717" t="s">
        <v>199</v>
      </c>
      <c r="DR113" s="715"/>
      <c r="DS113" s="715"/>
      <c r="DT113" s="715"/>
      <c r="DU113" s="716"/>
      <c r="DV113" s="786" t="s">
        <v>199</v>
      </c>
      <c r="DW113" s="787"/>
      <c r="DX113" s="787"/>
      <c r="DY113" s="787"/>
      <c r="DZ113" s="788"/>
    </row>
    <row r="114" spans="1:130" s="48" customFormat="1" ht="26.25" customHeight="1" x14ac:dyDescent="0.15">
      <c r="A114" s="695"/>
      <c r="B114" s="696"/>
      <c r="C114" s="722" t="s">
        <v>480</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50225</v>
      </c>
      <c r="AB114" s="715"/>
      <c r="AC114" s="715"/>
      <c r="AD114" s="715"/>
      <c r="AE114" s="716"/>
      <c r="AF114" s="717">
        <v>58401</v>
      </c>
      <c r="AG114" s="715"/>
      <c r="AH114" s="715"/>
      <c r="AI114" s="715"/>
      <c r="AJ114" s="716"/>
      <c r="AK114" s="717">
        <v>61533</v>
      </c>
      <c r="AL114" s="715"/>
      <c r="AM114" s="715"/>
      <c r="AN114" s="715"/>
      <c r="AO114" s="716"/>
      <c r="AP114" s="786">
        <v>0.7</v>
      </c>
      <c r="AQ114" s="787"/>
      <c r="AR114" s="787"/>
      <c r="AS114" s="787"/>
      <c r="AT114" s="788"/>
      <c r="AU114" s="859"/>
      <c r="AV114" s="860"/>
      <c r="AW114" s="860"/>
      <c r="AX114" s="860"/>
      <c r="AY114" s="860"/>
      <c r="AZ114" s="785" t="s">
        <v>481</v>
      </c>
      <c r="BA114" s="722"/>
      <c r="BB114" s="722"/>
      <c r="BC114" s="722"/>
      <c r="BD114" s="722"/>
      <c r="BE114" s="722"/>
      <c r="BF114" s="722"/>
      <c r="BG114" s="722"/>
      <c r="BH114" s="722"/>
      <c r="BI114" s="722"/>
      <c r="BJ114" s="722"/>
      <c r="BK114" s="722"/>
      <c r="BL114" s="722"/>
      <c r="BM114" s="722"/>
      <c r="BN114" s="722"/>
      <c r="BO114" s="722"/>
      <c r="BP114" s="723"/>
      <c r="BQ114" s="789">
        <v>2109513</v>
      </c>
      <c r="BR114" s="790"/>
      <c r="BS114" s="790"/>
      <c r="BT114" s="790"/>
      <c r="BU114" s="790"/>
      <c r="BV114" s="790">
        <v>2000577</v>
      </c>
      <c r="BW114" s="790"/>
      <c r="BX114" s="790"/>
      <c r="BY114" s="790"/>
      <c r="BZ114" s="790"/>
      <c r="CA114" s="790">
        <v>2089028</v>
      </c>
      <c r="CB114" s="790"/>
      <c r="CC114" s="790"/>
      <c r="CD114" s="790"/>
      <c r="CE114" s="790"/>
      <c r="CF114" s="847">
        <v>23.5</v>
      </c>
      <c r="CG114" s="848"/>
      <c r="CH114" s="848"/>
      <c r="CI114" s="848"/>
      <c r="CJ114" s="848"/>
      <c r="CK114" s="864"/>
      <c r="CL114" s="706"/>
      <c r="CM114" s="785" t="s">
        <v>482</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199</v>
      </c>
      <c r="DH114" s="715"/>
      <c r="DI114" s="715"/>
      <c r="DJ114" s="715"/>
      <c r="DK114" s="716"/>
      <c r="DL114" s="717" t="s">
        <v>199</v>
      </c>
      <c r="DM114" s="715"/>
      <c r="DN114" s="715"/>
      <c r="DO114" s="715"/>
      <c r="DP114" s="716"/>
      <c r="DQ114" s="717" t="s">
        <v>199</v>
      </c>
      <c r="DR114" s="715"/>
      <c r="DS114" s="715"/>
      <c r="DT114" s="715"/>
      <c r="DU114" s="716"/>
      <c r="DV114" s="786" t="s">
        <v>199</v>
      </c>
      <c r="DW114" s="787"/>
      <c r="DX114" s="787"/>
      <c r="DY114" s="787"/>
      <c r="DZ114" s="788"/>
    </row>
    <row r="115" spans="1:130" s="48" customFormat="1" ht="26.25" customHeight="1" x14ac:dyDescent="0.15">
      <c r="A115" s="695"/>
      <c r="B115" s="696"/>
      <c r="C115" s="722" t="s">
        <v>377</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v>7870</v>
      </c>
      <c r="AB115" s="715"/>
      <c r="AC115" s="715"/>
      <c r="AD115" s="715"/>
      <c r="AE115" s="716"/>
      <c r="AF115" s="717">
        <v>8573</v>
      </c>
      <c r="AG115" s="715"/>
      <c r="AH115" s="715"/>
      <c r="AI115" s="715"/>
      <c r="AJ115" s="716"/>
      <c r="AK115" s="717">
        <v>10049</v>
      </c>
      <c r="AL115" s="715"/>
      <c r="AM115" s="715"/>
      <c r="AN115" s="715"/>
      <c r="AO115" s="716"/>
      <c r="AP115" s="786">
        <v>0.1</v>
      </c>
      <c r="AQ115" s="787"/>
      <c r="AR115" s="787"/>
      <c r="AS115" s="787"/>
      <c r="AT115" s="788"/>
      <c r="AU115" s="859"/>
      <c r="AV115" s="860"/>
      <c r="AW115" s="860"/>
      <c r="AX115" s="860"/>
      <c r="AY115" s="860"/>
      <c r="AZ115" s="785" t="s">
        <v>349</v>
      </c>
      <c r="BA115" s="722"/>
      <c r="BB115" s="722"/>
      <c r="BC115" s="722"/>
      <c r="BD115" s="722"/>
      <c r="BE115" s="722"/>
      <c r="BF115" s="722"/>
      <c r="BG115" s="722"/>
      <c r="BH115" s="722"/>
      <c r="BI115" s="722"/>
      <c r="BJ115" s="722"/>
      <c r="BK115" s="722"/>
      <c r="BL115" s="722"/>
      <c r="BM115" s="722"/>
      <c r="BN115" s="722"/>
      <c r="BO115" s="722"/>
      <c r="BP115" s="723"/>
      <c r="BQ115" s="789" t="s">
        <v>199</v>
      </c>
      <c r="BR115" s="790"/>
      <c r="BS115" s="790"/>
      <c r="BT115" s="790"/>
      <c r="BU115" s="790"/>
      <c r="BV115" s="790">
        <v>3609</v>
      </c>
      <c r="BW115" s="790"/>
      <c r="BX115" s="790"/>
      <c r="BY115" s="790"/>
      <c r="BZ115" s="790"/>
      <c r="CA115" s="790" t="s">
        <v>199</v>
      </c>
      <c r="CB115" s="790"/>
      <c r="CC115" s="790"/>
      <c r="CD115" s="790"/>
      <c r="CE115" s="790"/>
      <c r="CF115" s="847" t="s">
        <v>199</v>
      </c>
      <c r="CG115" s="848"/>
      <c r="CH115" s="848"/>
      <c r="CI115" s="848"/>
      <c r="CJ115" s="848"/>
      <c r="CK115" s="864"/>
      <c r="CL115" s="706"/>
      <c r="CM115" s="785" t="s">
        <v>31</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199</v>
      </c>
      <c r="DH115" s="715"/>
      <c r="DI115" s="715"/>
      <c r="DJ115" s="715"/>
      <c r="DK115" s="716"/>
      <c r="DL115" s="717" t="s">
        <v>199</v>
      </c>
      <c r="DM115" s="715"/>
      <c r="DN115" s="715"/>
      <c r="DO115" s="715"/>
      <c r="DP115" s="716"/>
      <c r="DQ115" s="717" t="s">
        <v>199</v>
      </c>
      <c r="DR115" s="715"/>
      <c r="DS115" s="715"/>
      <c r="DT115" s="715"/>
      <c r="DU115" s="716"/>
      <c r="DV115" s="786" t="s">
        <v>199</v>
      </c>
      <c r="DW115" s="787"/>
      <c r="DX115" s="787"/>
      <c r="DY115" s="787"/>
      <c r="DZ115" s="788"/>
    </row>
    <row r="116" spans="1:130" s="48" customFormat="1" ht="26.25" customHeight="1" x14ac:dyDescent="0.15">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199</v>
      </c>
      <c r="AB116" s="715"/>
      <c r="AC116" s="715"/>
      <c r="AD116" s="715"/>
      <c r="AE116" s="716"/>
      <c r="AF116" s="717" t="s">
        <v>199</v>
      </c>
      <c r="AG116" s="715"/>
      <c r="AH116" s="715"/>
      <c r="AI116" s="715"/>
      <c r="AJ116" s="716"/>
      <c r="AK116" s="717" t="s">
        <v>199</v>
      </c>
      <c r="AL116" s="715"/>
      <c r="AM116" s="715"/>
      <c r="AN116" s="715"/>
      <c r="AO116" s="716"/>
      <c r="AP116" s="786" t="s">
        <v>199</v>
      </c>
      <c r="AQ116" s="787"/>
      <c r="AR116" s="787"/>
      <c r="AS116" s="787"/>
      <c r="AT116" s="788"/>
      <c r="AU116" s="859"/>
      <c r="AV116" s="860"/>
      <c r="AW116" s="860"/>
      <c r="AX116" s="860"/>
      <c r="AY116" s="860"/>
      <c r="AZ116" s="866" t="s">
        <v>222</v>
      </c>
      <c r="BA116" s="867"/>
      <c r="BB116" s="867"/>
      <c r="BC116" s="867"/>
      <c r="BD116" s="867"/>
      <c r="BE116" s="867"/>
      <c r="BF116" s="867"/>
      <c r="BG116" s="867"/>
      <c r="BH116" s="867"/>
      <c r="BI116" s="867"/>
      <c r="BJ116" s="867"/>
      <c r="BK116" s="867"/>
      <c r="BL116" s="867"/>
      <c r="BM116" s="867"/>
      <c r="BN116" s="867"/>
      <c r="BO116" s="867"/>
      <c r="BP116" s="868"/>
      <c r="BQ116" s="789" t="s">
        <v>199</v>
      </c>
      <c r="BR116" s="790"/>
      <c r="BS116" s="790"/>
      <c r="BT116" s="790"/>
      <c r="BU116" s="790"/>
      <c r="BV116" s="790" t="s">
        <v>199</v>
      </c>
      <c r="BW116" s="790"/>
      <c r="BX116" s="790"/>
      <c r="BY116" s="790"/>
      <c r="BZ116" s="790"/>
      <c r="CA116" s="790" t="s">
        <v>199</v>
      </c>
      <c r="CB116" s="790"/>
      <c r="CC116" s="790"/>
      <c r="CD116" s="790"/>
      <c r="CE116" s="790"/>
      <c r="CF116" s="847" t="s">
        <v>199</v>
      </c>
      <c r="CG116" s="848"/>
      <c r="CH116" s="848"/>
      <c r="CI116" s="848"/>
      <c r="CJ116" s="848"/>
      <c r="CK116" s="864"/>
      <c r="CL116" s="706"/>
      <c r="CM116" s="785" t="s">
        <v>12</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t="s">
        <v>199</v>
      </c>
      <c r="DH116" s="715"/>
      <c r="DI116" s="715"/>
      <c r="DJ116" s="715"/>
      <c r="DK116" s="716"/>
      <c r="DL116" s="717" t="s">
        <v>199</v>
      </c>
      <c r="DM116" s="715"/>
      <c r="DN116" s="715"/>
      <c r="DO116" s="715"/>
      <c r="DP116" s="716"/>
      <c r="DQ116" s="717" t="s">
        <v>199</v>
      </c>
      <c r="DR116" s="715"/>
      <c r="DS116" s="715"/>
      <c r="DT116" s="715"/>
      <c r="DU116" s="716"/>
      <c r="DV116" s="786" t="s">
        <v>199</v>
      </c>
      <c r="DW116" s="787"/>
      <c r="DX116" s="787"/>
      <c r="DY116" s="787"/>
      <c r="DZ116" s="788"/>
    </row>
    <row r="117" spans="1:130" s="48" customFormat="1" ht="26.25" customHeight="1" x14ac:dyDescent="0.15">
      <c r="A117" s="849" t="s">
        <v>273</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324</v>
      </c>
      <c r="Z117" s="851"/>
      <c r="AA117" s="869">
        <v>1884426</v>
      </c>
      <c r="AB117" s="870"/>
      <c r="AC117" s="870"/>
      <c r="AD117" s="870"/>
      <c r="AE117" s="871"/>
      <c r="AF117" s="872">
        <v>1834363</v>
      </c>
      <c r="AG117" s="870"/>
      <c r="AH117" s="870"/>
      <c r="AI117" s="870"/>
      <c r="AJ117" s="871"/>
      <c r="AK117" s="872">
        <v>1817685</v>
      </c>
      <c r="AL117" s="870"/>
      <c r="AM117" s="870"/>
      <c r="AN117" s="870"/>
      <c r="AO117" s="871"/>
      <c r="AP117" s="873"/>
      <c r="AQ117" s="874"/>
      <c r="AR117" s="874"/>
      <c r="AS117" s="874"/>
      <c r="AT117" s="875"/>
      <c r="AU117" s="859"/>
      <c r="AV117" s="860"/>
      <c r="AW117" s="860"/>
      <c r="AX117" s="860"/>
      <c r="AY117" s="860"/>
      <c r="AZ117" s="844" t="s">
        <v>483</v>
      </c>
      <c r="BA117" s="845"/>
      <c r="BB117" s="845"/>
      <c r="BC117" s="845"/>
      <c r="BD117" s="845"/>
      <c r="BE117" s="845"/>
      <c r="BF117" s="845"/>
      <c r="BG117" s="845"/>
      <c r="BH117" s="845"/>
      <c r="BI117" s="845"/>
      <c r="BJ117" s="845"/>
      <c r="BK117" s="845"/>
      <c r="BL117" s="845"/>
      <c r="BM117" s="845"/>
      <c r="BN117" s="845"/>
      <c r="BO117" s="845"/>
      <c r="BP117" s="846"/>
      <c r="BQ117" s="789" t="s">
        <v>199</v>
      </c>
      <c r="BR117" s="790"/>
      <c r="BS117" s="790"/>
      <c r="BT117" s="790"/>
      <c r="BU117" s="790"/>
      <c r="BV117" s="790" t="s">
        <v>199</v>
      </c>
      <c r="BW117" s="790"/>
      <c r="BX117" s="790"/>
      <c r="BY117" s="790"/>
      <c r="BZ117" s="790"/>
      <c r="CA117" s="790" t="s">
        <v>199</v>
      </c>
      <c r="CB117" s="790"/>
      <c r="CC117" s="790"/>
      <c r="CD117" s="790"/>
      <c r="CE117" s="790"/>
      <c r="CF117" s="847" t="s">
        <v>199</v>
      </c>
      <c r="CG117" s="848"/>
      <c r="CH117" s="848"/>
      <c r="CI117" s="848"/>
      <c r="CJ117" s="848"/>
      <c r="CK117" s="864"/>
      <c r="CL117" s="706"/>
      <c r="CM117" s="785" t="s">
        <v>340</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199</v>
      </c>
      <c r="DH117" s="715"/>
      <c r="DI117" s="715"/>
      <c r="DJ117" s="715"/>
      <c r="DK117" s="716"/>
      <c r="DL117" s="717" t="s">
        <v>199</v>
      </c>
      <c r="DM117" s="715"/>
      <c r="DN117" s="715"/>
      <c r="DO117" s="715"/>
      <c r="DP117" s="716"/>
      <c r="DQ117" s="717" t="s">
        <v>199</v>
      </c>
      <c r="DR117" s="715"/>
      <c r="DS117" s="715"/>
      <c r="DT117" s="715"/>
      <c r="DU117" s="716"/>
      <c r="DV117" s="786" t="s">
        <v>199</v>
      </c>
      <c r="DW117" s="787"/>
      <c r="DX117" s="787"/>
      <c r="DY117" s="787"/>
      <c r="DZ117" s="788"/>
    </row>
    <row r="118" spans="1:130" s="48" customFormat="1" ht="26.25" customHeight="1" x14ac:dyDescent="0.15">
      <c r="A118" s="849" t="s">
        <v>96</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470</v>
      </c>
      <c r="AB118" s="850"/>
      <c r="AC118" s="850"/>
      <c r="AD118" s="850"/>
      <c r="AE118" s="851"/>
      <c r="AF118" s="852" t="s">
        <v>471</v>
      </c>
      <c r="AG118" s="850"/>
      <c r="AH118" s="850"/>
      <c r="AI118" s="850"/>
      <c r="AJ118" s="851"/>
      <c r="AK118" s="852" t="s">
        <v>186</v>
      </c>
      <c r="AL118" s="850"/>
      <c r="AM118" s="850"/>
      <c r="AN118" s="850"/>
      <c r="AO118" s="851"/>
      <c r="AP118" s="852" t="s">
        <v>473</v>
      </c>
      <c r="AQ118" s="850"/>
      <c r="AR118" s="850"/>
      <c r="AS118" s="850"/>
      <c r="AT118" s="853"/>
      <c r="AU118" s="859"/>
      <c r="AV118" s="860"/>
      <c r="AW118" s="860"/>
      <c r="AX118" s="860"/>
      <c r="AY118" s="860"/>
      <c r="AZ118" s="793" t="s">
        <v>484</v>
      </c>
      <c r="BA118" s="794"/>
      <c r="BB118" s="794"/>
      <c r="BC118" s="794"/>
      <c r="BD118" s="794"/>
      <c r="BE118" s="794"/>
      <c r="BF118" s="794"/>
      <c r="BG118" s="794"/>
      <c r="BH118" s="794"/>
      <c r="BI118" s="794"/>
      <c r="BJ118" s="794"/>
      <c r="BK118" s="794"/>
      <c r="BL118" s="794"/>
      <c r="BM118" s="794"/>
      <c r="BN118" s="794"/>
      <c r="BO118" s="794"/>
      <c r="BP118" s="795"/>
      <c r="BQ118" s="822" t="s">
        <v>199</v>
      </c>
      <c r="BR118" s="823"/>
      <c r="BS118" s="823"/>
      <c r="BT118" s="823"/>
      <c r="BU118" s="823"/>
      <c r="BV118" s="823" t="s">
        <v>199</v>
      </c>
      <c r="BW118" s="823"/>
      <c r="BX118" s="823"/>
      <c r="BY118" s="823"/>
      <c r="BZ118" s="823"/>
      <c r="CA118" s="823" t="s">
        <v>199</v>
      </c>
      <c r="CB118" s="823"/>
      <c r="CC118" s="823"/>
      <c r="CD118" s="823"/>
      <c r="CE118" s="823"/>
      <c r="CF118" s="847" t="s">
        <v>199</v>
      </c>
      <c r="CG118" s="848"/>
      <c r="CH118" s="848"/>
      <c r="CI118" s="848"/>
      <c r="CJ118" s="848"/>
      <c r="CK118" s="864"/>
      <c r="CL118" s="706"/>
      <c r="CM118" s="785" t="s">
        <v>486</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199</v>
      </c>
      <c r="DH118" s="715"/>
      <c r="DI118" s="715"/>
      <c r="DJ118" s="715"/>
      <c r="DK118" s="716"/>
      <c r="DL118" s="717" t="s">
        <v>199</v>
      </c>
      <c r="DM118" s="715"/>
      <c r="DN118" s="715"/>
      <c r="DO118" s="715"/>
      <c r="DP118" s="716"/>
      <c r="DQ118" s="717" t="s">
        <v>199</v>
      </c>
      <c r="DR118" s="715"/>
      <c r="DS118" s="715"/>
      <c r="DT118" s="715"/>
      <c r="DU118" s="716"/>
      <c r="DV118" s="786" t="s">
        <v>199</v>
      </c>
      <c r="DW118" s="787"/>
      <c r="DX118" s="787"/>
      <c r="DY118" s="787"/>
      <c r="DZ118" s="788"/>
    </row>
    <row r="119" spans="1:130" s="48" customFormat="1" ht="26.25" customHeight="1" x14ac:dyDescent="0.15">
      <c r="A119" s="703" t="s">
        <v>388</v>
      </c>
      <c r="B119" s="704"/>
      <c r="C119" s="813" t="s">
        <v>61</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199</v>
      </c>
      <c r="AB119" s="754"/>
      <c r="AC119" s="754"/>
      <c r="AD119" s="754"/>
      <c r="AE119" s="755"/>
      <c r="AF119" s="756" t="s">
        <v>199</v>
      </c>
      <c r="AG119" s="754"/>
      <c r="AH119" s="754"/>
      <c r="AI119" s="754"/>
      <c r="AJ119" s="755"/>
      <c r="AK119" s="756" t="s">
        <v>199</v>
      </c>
      <c r="AL119" s="754"/>
      <c r="AM119" s="754"/>
      <c r="AN119" s="754"/>
      <c r="AO119" s="755"/>
      <c r="AP119" s="854" t="s">
        <v>199</v>
      </c>
      <c r="AQ119" s="855"/>
      <c r="AR119" s="855"/>
      <c r="AS119" s="855"/>
      <c r="AT119" s="856"/>
      <c r="AU119" s="861"/>
      <c r="AV119" s="862"/>
      <c r="AW119" s="862"/>
      <c r="AX119" s="862"/>
      <c r="AY119" s="862"/>
      <c r="AZ119" s="69" t="s">
        <v>273</v>
      </c>
      <c r="BA119" s="69"/>
      <c r="BB119" s="69"/>
      <c r="BC119" s="69"/>
      <c r="BD119" s="69"/>
      <c r="BE119" s="69"/>
      <c r="BF119" s="69"/>
      <c r="BG119" s="69"/>
      <c r="BH119" s="69"/>
      <c r="BI119" s="69"/>
      <c r="BJ119" s="69"/>
      <c r="BK119" s="69"/>
      <c r="BL119" s="69"/>
      <c r="BM119" s="69"/>
      <c r="BN119" s="69"/>
      <c r="BO119" s="826" t="s">
        <v>166</v>
      </c>
      <c r="BP119" s="827"/>
      <c r="BQ119" s="822">
        <v>17330713</v>
      </c>
      <c r="BR119" s="823"/>
      <c r="BS119" s="823"/>
      <c r="BT119" s="823"/>
      <c r="BU119" s="823"/>
      <c r="BV119" s="823">
        <v>15852900</v>
      </c>
      <c r="BW119" s="823"/>
      <c r="BX119" s="823"/>
      <c r="BY119" s="823"/>
      <c r="BZ119" s="823"/>
      <c r="CA119" s="823">
        <v>14823765</v>
      </c>
      <c r="CB119" s="823"/>
      <c r="CC119" s="823"/>
      <c r="CD119" s="823"/>
      <c r="CE119" s="823"/>
      <c r="CF119" s="680"/>
      <c r="CG119" s="681"/>
      <c r="CH119" s="681"/>
      <c r="CI119" s="681"/>
      <c r="CJ119" s="830"/>
      <c r="CK119" s="865"/>
      <c r="CL119" s="708"/>
      <c r="CM119" s="793" t="s">
        <v>487</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v>110</v>
      </c>
      <c r="DH119" s="734"/>
      <c r="DI119" s="734"/>
      <c r="DJ119" s="734"/>
      <c r="DK119" s="735"/>
      <c r="DL119" s="736" t="s">
        <v>199</v>
      </c>
      <c r="DM119" s="734"/>
      <c r="DN119" s="734"/>
      <c r="DO119" s="734"/>
      <c r="DP119" s="735"/>
      <c r="DQ119" s="736" t="s">
        <v>199</v>
      </c>
      <c r="DR119" s="734"/>
      <c r="DS119" s="734"/>
      <c r="DT119" s="734"/>
      <c r="DU119" s="735"/>
      <c r="DV119" s="810" t="s">
        <v>199</v>
      </c>
      <c r="DW119" s="811"/>
      <c r="DX119" s="811"/>
      <c r="DY119" s="811"/>
      <c r="DZ119" s="812"/>
    </row>
    <row r="120" spans="1:130" s="48" customFormat="1" ht="26.25" customHeight="1" x14ac:dyDescent="0.15">
      <c r="A120" s="705"/>
      <c r="B120" s="706"/>
      <c r="C120" s="785" t="s">
        <v>133</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199</v>
      </c>
      <c r="AB120" s="715"/>
      <c r="AC120" s="715"/>
      <c r="AD120" s="715"/>
      <c r="AE120" s="716"/>
      <c r="AF120" s="717" t="s">
        <v>199</v>
      </c>
      <c r="AG120" s="715"/>
      <c r="AH120" s="715"/>
      <c r="AI120" s="715"/>
      <c r="AJ120" s="716"/>
      <c r="AK120" s="717" t="s">
        <v>199</v>
      </c>
      <c r="AL120" s="715"/>
      <c r="AM120" s="715"/>
      <c r="AN120" s="715"/>
      <c r="AO120" s="716"/>
      <c r="AP120" s="786" t="s">
        <v>199</v>
      </c>
      <c r="AQ120" s="787"/>
      <c r="AR120" s="787"/>
      <c r="AS120" s="787"/>
      <c r="AT120" s="788"/>
      <c r="AU120" s="831" t="s">
        <v>477</v>
      </c>
      <c r="AV120" s="832"/>
      <c r="AW120" s="832"/>
      <c r="AX120" s="832"/>
      <c r="AY120" s="833"/>
      <c r="AZ120" s="813" t="s">
        <v>214</v>
      </c>
      <c r="BA120" s="761"/>
      <c r="BB120" s="761"/>
      <c r="BC120" s="761"/>
      <c r="BD120" s="761"/>
      <c r="BE120" s="761"/>
      <c r="BF120" s="761"/>
      <c r="BG120" s="761"/>
      <c r="BH120" s="761"/>
      <c r="BI120" s="761"/>
      <c r="BJ120" s="761"/>
      <c r="BK120" s="761"/>
      <c r="BL120" s="761"/>
      <c r="BM120" s="761"/>
      <c r="BN120" s="761"/>
      <c r="BO120" s="761"/>
      <c r="BP120" s="762"/>
      <c r="BQ120" s="814">
        <v>5447513</v>
      </c>
      <c r="BR120" s="815"/>
      <c r="BS120" s="815"/>
      <c r="BT120" s="815"/>
      <c r="BU120" s="815"/>
      <c r="BV120" s="815">
        <v>5236333</v>
      </c>
      <c r="BW120" s="815"/>
      <c r="BX120" s="815"/>
      <c r="BY120" s="815"/>
      <c r="BZ120" s="815"/>
      <c r="CA120" s="815">
        <v>4466184</v>
      </c>
      <c r="CB120" s="815"/>
      <c r="CC120" s="815"/>
      <c r="CD120" s="815"/>
      <c r="CE120" s="815"/>
      <c r="CF120" s="839">
        <v>50.2</v>
      </c>
      <c r="CG120" s="840"/>
      <c r="CH120" s="840"/>
      <c r="CI120" s="840"/>
      <c r="CJ120" s="840"/>
      <c r="CK120" s="818" t="s">
        <v>270</v>
      </c>
      <c r="CL120" s="777"/>
      <c r="CM120" s="777"/>
      <c r="CN120" s="777"/>
      <c r="CO120" s="778"/>
      <c r="CP120" s="841" t="s">
        <v>461</v>
      </c>
      <c r="CQ120" s="842"/>
      <c r="CR120" s="842"/>
      <c r="CS120" s="842"/>
      <c r="CT120" s="842"/>
      <c r="CU120" s="842"/>
      <c r="CV120" s="842"/>
      <c r="CW120" s="842"/>
      <c r="CX120" s="842"/>
      <c r="CY120" s="842"/>
      <c r="CZ120" s="842"/>
      <c r="DA120" s="842"/>
      <c r="DB120" s="842"/>
      <c r="DC120" s="842"/>
      <c r="DD120" s="842"/>
      <c r="DE120" s="842"/>
      <c r="DF120" s="843"/>
      <c r="DG120" s="814">
        <v>534115</v>
      </c>
      <c r="DH120" s="815"/>
      <c r="DI120" s="815"/>
      <c r="DJ120" s="815"/>
      <c r="DK120" s="815"/>
      <c r="DL120" s="815">
        <v>435477</v>
      </c>
      <c r="DM120" s="815"/>
      <c r="DN120" s="815"/>
      <c r="DO120" s="815"/>
      <c r="DP120" s="815"/>
      <c r="DQ120" s="815">
        <v>377588</v>
      </c>
      <c r="DR120" s="815"/>
      <c r="DS120" s="815"/>
      <c r="DT120" s="815"/>
      <c r="DU120" s="815"/>
      <c r="DV120" s="816">
        <v>4.2</v>
      </c>
      <c r="DW120" s="816"/>
      <c r="DX120" s="816"/>
      <c r="DY120" s="816"/>
      <c r="DZ120" s="817"/>
    </row>
    <row r="121" spans="1:130" s="48" customFormat="1" ht="26.25" customHeight="1" x14ac:dyDescent="0.15">
      <c r="A121" s="705"/>
      <c r="B121" s="706"/>
      <c r="C121" s="844" t="s">
        <v>136</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199</v>
      </c>
      <c r="AB121" s="715"/>
      <c r="AC121" s="715"/>
      <c r="AD121" s="715"/>
      <c r="AE121" s="716"/>
      <c r="AF121" s="717" t="s">
        <v>199</v>
      </c>
      <c r="AG121" s="715"/>
      <c r="AH121" s="715"/>
      <c r="AI121" s="715"/>
      <c r="AJ121" s="716"/>
      <c r="AK121" s="717" t="s">
        <v>199</v>
      </c>
      <c r="AL121" s="715"/>
      <c r="AM121" s="715"/>
      <c r="AN121" s="715"/>
      <c r="AO121" s="716"/>
      <c r="AP121" s="786" t="s">
        <v>199</v>
      </c>
      <c r="AQ121" s="787"/>
      <c r="AR121" s="787"/>
      <c r="AS121" s="787"/>
      <c r="AT121" s="788"/>
      <c r="AU121" s="834"/>
      <c r="AV121" s="835"/>
      <c r="AW121" s="835"/>
      <c r="AX121" s="835"/>
      <c r="AY121" s="836"/>
      <c r="AZ121" s="785" t="s">
        <v>472</v>
      </c>
      <c r="BA121" s="722"/>
      <c r="BB121" s="722"/>
      <c r="BC121" s="722"/>
      <c r="BD121" s="722"/>
      <c r="BE121" s="722"/>
      <c r="BF121" s="722"/>
      <c r="BG121" s="722"/>
      <c r="BH121" s="722"/>
      <c r="BI121" s="722"/>
      <c r="BJ121" s="722"/>
      <c r="BK121" s="722"/>
      <c r="BL121" s="722"/>
      <c r="BM121" s="722"/>
      <c r="BN121" s="722"/>
      <c r="BO121" s="722"/>
      <c r="BP121" s="723"/>
      <c r="BQ121" s="789" t="s">
        <v>199</v>
      </c>
      <c r="BR121" s="790"/>
      <c r="BS121" s="790"/>
      <c r="BT121" s="790"/>
      <c r="BU121" s="790"/>
      <c r="BV121" s="790" t="s">
        <v>199</v>
      </c>
      <c r="BW121" s="790"/>
      <c r="BX121" s="790"/>
      <c r="BY121" s="790"/>
      <c r="BZ121" s="790"/>
      <c r="CA121" s="790" t="s">
        <v>199</v>
      </c>
      <c r="CB121" s="790"/>
      <c r="CC121" s="790"/>
      <c r="CD121" s="790"/>
      <c r="CE121" s="790"/>
      <c r="CF121" s="847" t="s">
        <v>199</v>
      </c>
      <c r="CG121" s="848"/>
      <c r="CH121" s="848"/>
      <c r="CI121" s="848"/>
      <c r="CJ121" s="848"/>
      <c r="CK121" s="819"/>
      <c r="CL121" s="780"/>
      <c r="CM121" s="780"/>
      <c r="CN121" s="780"/>
      <c r="CO121" s="781"/>
      <c r="CP121" s="807" t="s">
        <v>24</v>
      </c>
      <c r="CQ121" s="808"/>
      <c r="CR121" s="808"/>
      <c r="CS121" s="808"/>
      <c r="CT121" s="808"/>
      <c r="CU121" s="808"/>
      <c r="CV121" s="808"/>
      <c r="CW121" s="808"/>
      <c r="CX121" s="808"/>
      <c r="CY121" s="808"/>
      <c r="CZ121" s="808"/>
      <c r="DA121" s="808"/>
      <c r="DB121" s="808"/>
      <c r="DC121" s="808"/>
      <c r="DD121" s="808"/>
      <c r="DE121" s="808"/>
      <c r="DF121" s="809"/>
      <c r="DG121" s="789" t="s">
        <v>199</v>
      </c>
      <c r="DH121" s="790"/>
      <c r="DI121" s="790"/>
      <c r="DJ121" s="790"/>
      <c r="DK121" s="790"/>
      <c r="DL121" s="790" t="s">
        <v>199</v>
      </c>
      <c r="DM121" s="790"/>
      <c r="DN121" s="790"/>
      <c r="DO121" s="790"/>
      <c r="DP121" s="790"/>
      <c r="DQ121" s="790" t="s">
        <v>199</v>
      </c>
      <c r="DR121" s="790"/>
      <c r="DS121" s="790"/>
      <c r="DT121" s="790"/>
      <c r="DU121" s="790"/>
      <c r="DV121" s="791" t="s">
        <v>199</v>
      </c>
      <c r="DW121" s="791"/>
      <c r="DX121" s="791"/>
      <c r="DY121" s="791"/>
      <c r="DZ121" s="792"/>
    </row>
    <row r="122" spans="1:130" s="48" customFormat="1" ht="26.25" customHeight="1" x14ac:dyDescent="0.15">
      <c r="A122" s="705"/>
      <c r="B122" s="706"/>
      <c r="C122" s="785" t="s">
        <v>482</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199</v>
      </c>
      <c r="AB122" s="715"/>
      <c r="AC122" s="715"/>
      <c r="AD122" s="715"/>
      <c r="AE122" s="716"/>
      <c r="AF122" s="717" t="s">
        <v>199</v>
      </c>
      <c r="AG122" s="715"/>
      <c r="AH122" s="715"/>
      <c r="AI122" s="715"/>
      <c r="AJ122" s="716"/>
      <c r="AK122" s="717" t="s">
        <v>199</v>
      </c>
      <c r="AL122" s="715"/>
      <c r="AM122" s="715"/>
      <c r="AN122" s="715"/>
      <c r="AO122" s="716"/>
      <c r="AP122" s="786" t="s">
        <v>199</v>
      </c>
      <c r="AQ122" s="787"/>
      <c r="AR122" s="787"/>
      <c r="AS122" s="787"/>
      <c r="AT122" s="788"/>
      <c r="AU122" s="834"/>
      <c r="AV122" s="835"/>
      <c r="AW122" s="835"/>
      <c r="AX122" s="835"/>
      <c r="AY122" s="836"/>
      <c r="AZ122" s="793" t="s">
        <v>302</v>
      </c>
      <c r="BA122" s="794"/>
      <c r="BB122" s="794"/>
      <c r="BC122" s="794"/>
      <c r="BD122" s="794"/>
      <c r="BE122" s="794"/>
      <c r="BF122" s="794"/>
      <c r="BG122" s="794"/>
      <c r="BH122" s="794"/>
      <c r="BI122" s="794"/>
      <c r="BJ122" s="794"/>
      <c r="BK122" s="794"/>
      <c r="BL122" s="794"/>
      <c r="BM122" s="794"/>
      <c r="BN122" s="794"/>
      <c r="BO122" s="794"/>
      <c r="BP122" s="795"/>
      <c r="BQ122" s="822">
        <v>11038817</v>
      </c>
      <c r="BR122" s="823"/>
      <c r="BS122" s="823"/>
      <c r="BT122" s="823"/>
      <c r="BU122" s="823"/>
      <c r="BV122" s="823">
        <v>10112175</v>
      </c>
      <c r="BW122" s="823"/>
      <c r="BX122" s="823"/>
      <c r="BY122" s="823"/>
      <c r="BZ122" s="823"/>
      <c r="CA122" s="823">
        <v>9339070</v>
      </c>
      <c r="CB122" s="823"/>
      <c r="CC122" s="823"/>
      <c r="CD122" s="823"/>
      <c r="CE122" s="823"/>
      <c r="CF122" s="824">
        <v>105</v>
      </c>
      <c r="CG122" s="825"/>
      <c r="CH122" s="825"/>
      <c r="CI122" s="825"/>
      <c r="CJ122" s="825"/>
      <c r="CK122" s="819"/>
      <c r="CL122" s="780"/>
      <c r="CM122" s="780"/>
      <c r="CN122" s="780"/>
      <c r="CO122" s="781"/>
      <c r="CP122" s="807" t="s">
        <v>224</v>
      </c>
      <c r="CQ122" s="808"/>
      <c r="CR122" s="808"/>
      <c r="CS122" s="808"/>
      <c r="CT122" s="808"/>
      <c r="CU122" s="808"/>
      <c r="CV122" s="808"/>
      <c r="CW122" s="808"/>
      <c r="CX122" s="808"/>
      <c r="CY122" s="808"/>
      <c r="CZ122" s="808"/>
      <c r="DA122" s="808"/>
      <c r="DB122" s="808"/>
      <c r="DC122" s="808"/>
      <c r="DD122" s="808"/>
      <c r="DE122" s="808"/>
      <c r="DF122" s="809"/>
      <c r="DG122" s="789" t="s">
        <v>199</v>
      </c>
      <c r="DH122" s="790"/>
      <c r="DI122" s="790"/>
      <c r="DJ122" s="790"/>
      <c r="DK122" s="790"/>
      <c r="DL122" s="790" t="s">
        <v>199</v>
      </c>
      <c r="DM122" s="790"/>
      <c r="DN122" s="790"/>
      <c r="DO122" s="790"/>
      <c r="DP122" s="790"/>
      <c r="DQ122" s="790" t="s">
        <v>199</v>
      </c>
      <c r="DR122" s="790"/>
      <c r="DS122" s="790"/>
      <c r="DT122" s="790"/>
      <c r="DU122" s="790"/>
      <c r="DV122" s="791" t="s">
        <v>199</v>
      </c>
      <c r="DW122" s="791"/>
      <c r="DX122" s="791"/>
      <c r="DY122" s="791"/>
      <c r="DZ122" s="792"/>
    </row>
    <row r="123" spans="1:130" s="48" customFormat="1" ht="26.25" customHeight="1" x14ac:dyDescent="0.15">
      <c r="A123" s="705"/>
      <c r="B123" s="706"/>
      <c r="C123" s="785" t="s">
        <v>12</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t="s">
        <v>199</v>
      </c>
      <c r="AB123" s="715"/>
      <c r="AC123" s="715"/>
      <c r="AD123" s="715"/>
      <c r="AE123" s="716"/>
      <c r="AF123" s="717" t="s">
        <v>199</v>
      </c>
      <c r="AG123" s="715"/>
      <c r="AH123" s="715"/>
      <c r="AI123" s="715"/>
      <c r="AJ123" s="716"/>
      <c r="AK123" s="717" t="s">
        <v>199</v>
      </c>
      <c r="AL123" s="715"/>
      <c r="AM123" s="715"/>
      <c r="AN123" s="715"/>
      <c r="AO123" s="716"/>
      <c r="AP123" s="786" t="s">
        <v>199</v>
      </c>
      <c r="AQ123" s="787"/>
      <c r="AR123" s="787"/>
      <c r="AS123" s="787"/>
      <c r="AT123" s="788"/>
      <c r="AU123" s="837"/>
      <c r="AV123" s="838"/>
      <c r="AW123" s="838"/>
      <c r="AX123" s="838"/>
      <c r="AY123" s="838"/>
      <c r="AZ123" s="69" t="s">
        <v>273</v>
      </c>
      <c r="BA123" s="69"/>
      <c r="BB123" s="69"/>
      <c r="BC123" s="69"/>
      <c r="BD123" s="69"/>
      <c r="BE123" s="69"/>
      <c r="BF123" s="69"/>
      <c r="BG123" s="69"/>
      <c r="BH123" s="69"/>
      <c r="BI123" s="69"/>
      <c r="BJ123" s="69"/>
      <c r="BK123" s="69"/>
      <c r="BL123" s="69"/>
      <c r="BM123" s="69"/>
      <c r="BN123" s="69"/>
      <c r="BO123" s="826" t="s">
        <v>488</v>
      </c>
      <c r="BP123" s="827"/>
      <c r="BQ123" s="828">
        <v>16486330</v>
      </c>
      <c r="BR123" s="829"/>
      <c r="BS123" s="829"/>
      <c r="BT123" s="829"/>
      <c r="BU123" s="829"/>
      <c r="BV123" s="829">
        <v>15348508</v>
      </c>
      <c r="BW123" s="829"/>
      <c r="BX123" s="829"/>
      <c r="BY123" s="829"/>
      <c r="BZ123" s="829"/>
      <c r="CA123" s="829">
        <v>13805254</v>
      </c>
      <c r="CB123" s="829"/>
      <c r="CC123" s="829"/>
      <c r="CD123" s="829"/>
      <c r="CE123" s="829"/>
      <c r="CF123" s="680"/>
      <c r="CG123" s="681"/>
      <c r="CH123" s="681"/>
      <c r="CI123" s="681"/>
      <c r="CJ123" s="830"/>
      <c r="CK123" s="819"/>
      <c r="CL123" s="780"/>
      <c r="CM123" s="780"/>
      <c r="CN123" s="780"/>
      <c r="CO123" s="781"/>
      <c r="CP123" s="807" t="s">
        <v>460</v>
      </c>
      <c r="CQ123" s="808"/>
      <c r="CR123" s="808"/>
      <c r="CS123" s="808"/>
      <c r="CT123" s="808"/>
      <c r="CU123" s="808"/>
      <c r="CV123" s="808"/>
      <c r="CW123" s="808"/>
      <c r="CX123" s="808"/>
      <c r="CY123" s="808"/>
      <c r="CZ123" s="808"/>
      <c r="DA123" s="808"/>
      <c r="DB123" s="808"/>
      <c r="DC123" s="808"/>
      <c r="DD123" s="808"/>
      <c r="DE123" s="808"/>
      <c r="DF123" s="809"/>
      <c r="DG123" s="714" t="s">
        <v>199</v>
      </c>
      <c r="DH123" s="715"/>
      <c r="DI123" s="715"/>
      <c r="DJ123" s="715"/>
      <c r="DK123" s="716"/>
      <c r="DL123" s="717" t="s">
        <v>199</v>
      </c>
      <c r="DM123" s="715"/>
      <c r="DN123" s="715"/>
      <c r="DO123" s="715"/>
      <c r="DP123" s="716"/>
      <c r="DQ123" s="717" t="s">
        <v>199</v>
      </c>
      <c r="DR123" s="715"/>
      <c r="DS123" s="715"/>
      <c r="DT123" s="715"/>
      <c r="DU123" s="716"/>
      <c r="DV123" s="786" t="s">
        <v>199</v>
      </c>
      <c r="DW123" s="787"/>
      <c r="DX123" s="787"/>
      <c r="DY123" s="787"/>
      <c r="DZ123" s="788"/>
    </row>
    <row r="124" spans="1:130" s="48" customFormat="1" ht="26.25" customHeight="1" x14ac:dyDescent="0.15">
      <c r="A124" s="705"/>
      <c r="B124" s="706"/>
      <c r="C124" s="785" t="s">
        <v>340</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199</v>
      </c>
      <c r="AB124" s="715"/>
      <c r="AC124" s="715"/>
      <c r="AD124" s="715"/>
      <c r="AE124" s="716"/>
      <c r="AF124" s="717" t="s">
        <v>199</v>
      </c>
      <c r="AG124" s="715"/>
      <c r="AH124" s="715"/>
      <c r="AI124" s="715"/>
      <c r="AJ124" s="716"/>
      <c r="AK124" s="717" t="s">
        <v>199</v>
      </c>
      <c r="AL124" s="715"/>
      <c r="AM124" s="715"/>
      <c r="AN124" s="715"/>
      <c r="AO124" s="716"/>
      <c r="AP124" s="786" t="s">
        <v>199</v>
      </c>
      <c r="AQ124" s="787"/>
      <c r="AR124" s="787"/>
      <c r="AS124" s="787"/>
      <c r="AT124" s="788"/>
      <c r="AU124" s="801" t="s">
        <v>489</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9.6999999999999993</v>
      </c>
      <c r="BR124" s="805"/>
      <c r="BS124" s="805"/>
      <c r="BT124" s="805"/>
      <c r="BU124" s="805"/>
      <c r="BV124" s="805">
        <v>5.7</v>
      </c>
      <c r="BW124" s="805"/>
      <c r="BX124" s="805"/>
      <c r="BY124" s="805"/>
      <c r="BZ124" s="805"/>
      <c r="CA124" s="805">
        <v>11.4</v>
      </c>
      <c r="CB124" s="805"/>
      <c r="CC124" s="805"/>
      <c r="CD124" s="805"/>
      <c r="CE124" s="805"/>
      <c r="CF124" s="688"/>
      <c r="CG124" s="689"/>
      <c r="CH124" s="689"/>
      <c r="CI124" s="689"/>
      <c r="CJ124" s="806"/>
      <c r="CK124" s="820"/>
      <c r="CL124" s="820"/>
      <c r="CM124" s="820"/>
      <c r="CN124" s="820"/>
      <c r="CO124" s="821"/>
      <c r="CP124" s="807" t="s">
        <v>490</v>
      </c>
      <c r="CQ124" s="808"/>
      <c r="CR124" s="808"/>
      <c r="CS124" s="808"/>
      <c r="CT124" s="808"/>
      <c r="CU124" s="808"/>
      <c r="CV124" s="808"/>
      <c r="CW124" s="808"/>
      <c r="CX124" s="808"/>
      <c r="CY124" s="808"/>
      <c r="CZ124" s="808"/>
      <c r="DA124" s="808"/>
      <c r="DB124" s="808"/>
      <c r="DC124" s="808"/>
      <c r="DD124" s="808"/>
      <c r="DE124" s="808"/>
      <c r="DF124" s="809"/>
      <c r="DG124" s="733" t="s">
        <v>199</v>
      </c>
      <c r="DH124" s="734"/>
      <c r="DI124" s="734"/>
      <c r="DJ124" s="734"/>
      <c r="DK124" s="735"/>
      <c r="DL124" s="736" t="s">
        <v>199</v>
      </c>
      <c r="DM124" s="734"/>
      <c r="DN124" s="734"/>
      <c r="DO124" s="734"/>
      <c r="DP124" s="735"/>
      <c r="DQ124" s="736" t="s">
        <v>199</v>
      </c>
      <c r="DR124" s="734"/>
      <c r="DS124" s="734"/>
      <c r="DT124" s="734"/>
      <c r="DU124" s="735"/>
      <c r="DV124" s="810" t="s">
        <v>199</v>
      </c>
      <c r="DW124" s="811"/>
      <c r="DX124" s="811"/>
      <c r="DY124" s="811"/>
      <c r="DZ124" s="812"/>
    </row>
    <row r="125" spans="1:130" s="48" customFormat="1" ht="26.25" customHeight="1" x14ac:dyDescent="0.15">
      <c r="A125" s="705"/>
      <c r="B125" s="706"/>
      <c r="C125" s="785" t="s">
        <v>486</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199</v>
      </c>
      <c r="AB125" s="715"/>
      <c r="AC125" s="715"/>
      <c r="AD125" s="715"/>
      <c r="AE125" s="716"/>
      <c r="AF125" s="717" t="s">
        <v>199</v>
      </c>
      <c r="AG125" s="715"/>
      <c r="AH125" s="715"/>
      <c r="AI125" s="715"/>
      <c r="AJ125" s="716"/>
      <c r="AK125" s="717" t="s">
        <v>199</v>
      </c>
      <c r="AL125" s="715"/>
      <c r="AM125" s="715"/>
      <c r="AN125" s="715"/>
      <c r="AO125" s="716"/>
      <c r="AP125" s="786" t="s">
        <v>199</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491</v>
      </c>
      <c r="CL125" s="777"/>
      <c r="CM125" s="777"/>
      <c r="CN125" s="777"/>
      <c r="CO125" s="778"/>
      <c r="CP125" s="813" t="s">
        <v>139</v>
      </c>
      <c r="CQ125" s="761"/>
      <c r="CR125" s="761"/>
      <c r="CS125" s="761"/>
      <c r="CT125" s="761"/>
      <c r="CU125" s="761"/>
      <c r="CV125" s="761"/>
      <c r="CW125" s="761"/>
      <c r="CX125" s="761"/>
      <c r="CY125" s="761"/>
      <c r="CZ125" s="761"/>
      <c r="DA125" s="761"/>
      <c r="DB125" s="761"/>
      <c r="DC125" s="761"/>
      <c r="DD125" s="761"/>
      <c r="DE125" s="761"/>
      <c r="DF125" s="762"/>
      <c r="DG125" s="814" t="s">
        <v>199</v>
      </c>
      <c r="DH125" s="815"/>
      <c r="DI125" s="815"/>
      <c r="DJ125" s="815"/>
      <c r="DK125" s="815"/>
      <c r="DL125" s="815" t="s">
        <v>199</v>
      </c>
      <c r="DM125" s="815"/>
      <c r="DN125" s="815"/>
      <c r="DO125" s="815"/>
      <c r="DP125" s="815"/>
      <c r="DQ125" s="815" t="s">
        <v>199</v>
      </c>
      <c r="DR125" s="815"/>
      <c r="DS125" s="815"/>
      <c r="DT125" s="815"/>
      <c r="DU125" s="815"/>
      <c r="DV125" s="816" t="s">
        <v>199</v>
      </c>
      <c r="DW125" s="816"/>
      <c r="DX125" s="816"/>
      <c r="DY125" s="816"/>
      <c r="DZ125" s="817"/>
    </row>
    <row r="126" spans="1:130" s="48" customFormat="1" ht="26.25" customHeight="1" x14ac:dyDescent="0.15">
      <c r="A126" s="705"/>
      <c r="B126" s="706"/>
      <c r="C126" s="785" t="s">
        <v>487</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v>114</v>
      </c>
      <c r="AB126" s="715"/>
      <c r="AC126" s="715"/>
      <c r="AD126" s="715"/>
      <c r="AE126" s="716"/>
      <c r="AF126" s="717">
        <v>114</v>
      </c>
      <c r="AG126" s="715"/>
      <c r="AH126" s="715"/>
      <c r="AI126" s="715"/>
      <c r="AJ126" s="716"/>
      <c r="AK126" s="717" t="s">
        <v>199</v>
      </c>
      <c r="AL126" s="715"/>
      <c r="AM126" s="715"/>
      <c r="AN126" s="715"/>
      <c r="AO126" s="716"/>
      <c r="AP126" s="786" t="s">
        <v>199</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423</v>
      </c>
      <c r="CQ126" s="722"/>
      <c r="CR126" s="722"/>
      <c r="CS126" s="722"/>
      <c r="CT126" s="722"/>
      <c r="CU126" s="722"/>
      <c r="CV126" s="722"/>
      <c r="CW126" s="722"/>
      <c r="CX126" s="722"/>
      <c r="CY126" s="722"/>
      <c r="CZ126" s="722"/>
      <c r="DA126" s="722"/>
      <c r="DB126" s="722"/>
      <c r="DC126" s="722"/>
      <c r="DD126" s="722"/>
      <c r="DE126" s="722"/>
      <c r="DF126" s="723"/>
      <c r="DG126" s="789" t="s">
        <v>199</v>
      </c>
      <c r="DH126" s="790"/>
      <c r="DI126" s="790"/>
      <c r="DJ126" s="790"/>
      <c r="DK126" s="790"/>
      <c r="DL126" s="790" t="s">
        <v>199</v>
      </c>
      <c r="DM126" s="790"/>
      <c r="DN126" s="790"/>
      <c r="DO126" s="790"/>
      <c r="DP126" s="790"/>
      <c r="DQ126" s="790" t="s">
        <v>199</v>
      </c>
      <c r="DR126" s="790"/>
      <c r="DS126" s="790"/>
      <c r="DT126" s="790"/>
      <c r="DU126" s="790"/>
      <c r="DV126" s="791" t="s">
        <v>199</v>
      </c>
      <c r="DW126" s="791"/>
      <c r="DX126" s="791"/>
      <c r="DY126" s="791"/>
      <c r="DZ126" s="792"/>
    </row>
    <row r="127" spans="1:130" s="48" customFormat="1" ht="26.25" customHeight="1" x14ac:dyDescent="0.15">
      <c r="A127" s="707"/>
      <c r="B127" s="708"/>
      <c r="C127" s="793" t="s">
        <v>76</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v>7756</v>
      </c>
      <c r="AB127" s="715"/>
      <c r="AC127" s="715"/>
      <c r="AD127" s="715"/>
      <c r="AE127" s="716"/>
      <c r="AF127" s="717">
        <v>8459</v>
      </c>
      <c r="AG127" s="715"/>
      <c r="AH127" s="715"/>
      <c r="AI127" s="715"/>
      <c r="AJ127" s="716"/>
      <c r="AK127" s="717">
        <v>10049</v>
      </c>
      <c r="AL127" s="715"/>
      <c r="AM127" s="715"/>
      <c r="AN127" s="715"/>
      <c r="AO127" s="716"/>
      <c r="AP127" s="786">
        <v>0.1</v>
      </c>
      <c r="AQ127" s="787"/>
      <c r="AR127" s="787"/>
      <c r="AS127" s="787"/>
      <c r="AT127" s="788"/>
      <c r="AU127" s="56"/>
      <c r="AV127" s="56"/>
      <c r="AW127" s="56"/>
      <c r="AX127" s="796" t="s">
        <v>494</v>
      </c>
      <c r="AY127" s="797"/>
      <c r="AZ127" s="797"/>
      <c r="BA127" s="797"/>
      <c r="BB127" s="797"/>
      <c r="BC127" s="797"/>
      <c r="BD127" s="797"/>
      <c r="BE127" s="798"/>
      <c r="BF127" s="799" t="s">
        <v>240</v>
      </c>
      <c r="BG127" s="797"/>
      <c r="BH127" s="797"/>
      <c r="BI127" s="797"/>
      <c r="BJ127" s="797"/>
      <c r="BK127" s="797"/>
      <c r="BL127" s="798"/>
      <c r="BM127" s="799" t="s">
        <v>424</v>
      </c>
      <c r="BN127" s="797"/>
      <c r="BO127" s="797"/>
      <c r="BP127" s="797"/>
      <c r="BQ127" s="797"/>
      <c r="BR127" s="797"/>
      <c r="BS127" s="798"/>
      <c r="BT127" s="799" t="s">
        <v>415</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413</v>
      </c>
      <c r="CQ127" s="722"/>
      <c r="CR127" s="722"/>
      <c r="CS127" s="722"/>
      <c r="CT127" s="722"/>
      <c r="CU127" s="722"/>
      <c r="CV127" s="722"/>
      <c r="CW127" s="722"/>
      <c r="CX127" s="722"/>
      <c r="CY127" s="722"/>
      <c r="CZ127" s="722"/>
      <c r="DA127" s="722"/>
      <c r="DB127" s="722"/>
      <c r="DC127" s="722"/>
      <c r="DD127" s="722"/>
      <c r="DE127" s="722"/>
      <c r="DF127" s="723"/>
      <c r="DG127" s="789" t="s">
        <v>199</v>
      </c>
      <c r="DH127" s="790"/>
      <c r="DI127" s="790"/>
      <c r="DJ127" s="790"/>
      <c r="DK127" s="790"/>
      <c r="DL127" s="790" t="s">
        <v>199</v>
      </c>
      <c r="DM127" s="790"/>
      <c r="DN127" s="790"/>
      <c r="DO127" s="790"/>
      <c r="DP127" s="790"/>
      <c r="DQ127" s="790" t="s">
        <v>199</v>
      </c>
      <c r="DR127" s="790"/>
      <c r="DS127" s="790"/>
      <c r="DT127" s="790"/>
      <c r="DU127" s="790"/>
      <c r="DV127" s="791" t="s">
        <v>199</v>
      </c>
      <c r="DW127" s="791"/>
      <c r="DX127" s="791"/>
      <c r="DY127" s="791"/>
      <c r="DZ127" s="792"/>
    </row>
    <row r="128" spans="1:130" s="48" customFormat="1" ht="26.25" customHeight="1" x14ac:dyDescent="0.15">
      <c r="A128" s="749" t="s">
        <v>495</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7</v>
      </c>
      <c r="X128" s="751"/>
      <c r="Y128" s="751"/>
      <c r="Z128" s="752"/>
      <c r="AA128" s="753" t="s">
        <v>199</v>
      </c>
      <c r="AB128" s="754"/>
      <c r="AC128" s="754"/>
      <c r="AD128" s="754"/>
      <c r="AE128" s="755"/>
      <c r="AF128" s="756" t="s">
        <v>199</v>
      </c>
      <c r="AG128" s="754"/>
      <c r="AH128" s="754"/>
      <c r="AI128" s="754"/>
      <c r="AJ128" s="755"/>
      <c r="AK128" s="756" t="s">
        <v>199</v>
      </c>
      <c r="AL128" s="754"/>
      <c r="AM128" s="754"/>
      <c r="AN128" s="754"/>
      <c r="AO128" s="755"/>
      <c r="AP128" s="757"/>
      <c r="AQ128" s="758"/>
      <c r="AR128" s="758"/>
      <c r="AS128" s="758"/>
      <c r="AT128" s="759"/>
      <c r="AU128" s="56"/>
      <c r="AV128" s="56"/>
      <c r="AW128" s="56"/>
      <c r="AX128" s="760" t="s">
        <v>308</v>
      </c>
      <c r="AY128" s="761"/>
      <c r="AZ128" s="761"/>
      <c r="BA128" s="761"/>
      <c r="BB128" s="761"/>
      <c r="BC128" s="761"/>
      <c r="BD128" s="761"/>
      <c r="BE128" s="762"/>
      <c r="BF128" s="763" t="s">
        <v>199</v>
      </c>
      <c r="BG128" s="764"/>
      <c r="BH128" s="764"/>
      <c r="BI128" s="764"/>
      <c r="BJ128" s="764"/>
      <c r="BK128" s="764"/>
      <c r="BL128" s="765"/>
      <c r="BM128" s="763">
        <v>13.33</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403</v>
      </c>
      <c r="CQ128" s="741"/>
      <c r="CR128" s="741"/>
      <c r="CS128" s="741"/>
      <c r="CT128" s="741"/>
      <c r="CU128" s="741"/>
      <c r="CV128" s="741"/>
      <c r="CW128" s="741"/>
      <c r="CX128" s="741"/>
      <c r="CY128" s="741"/>
      <c r="CZ128" s="741"/>
      <c r="DA128" s="741"/>
      <c r="DB128" s="741"/>
      <c r="DC128" s="741"/>
      <c r="DD128" s="741"/>
      <c r="DE128" s="741"/>
      <c r="DF128" s="742"/>
      <c r="DG128" s="768" t="s">
        <v>199</v>
      </c>
      <c r="DH128" s="769"/>
      <c r="DI128" s="769"/>
      <c r="DJ128" s="769"/>
      <c r="DK128" s="769"/>
      <c r="DL128" s="769">
        <v>3609</v>
      </c>
      <c r="DM128" s="769"/>
      <c r="DN128" s="769"/>
      <c r="DO128" s="769"/>
      <c r="DP128" s="769"/>
      <c r="DQ128" s="769" t="s">
        <v>199</v>
      </c>
      <c r="DR128" s="769"/>
      <c r="DS128" s="769"/>
      <c r="DT128" s="769"/>
      <c r="DU128" s="769"/>
      <c r="DV128" s="770" t="s">
        <v>199</v>
      </c>
      <c r="DW128" s="770"/>
      <c r="DX128" s="770"/>
      <c r="DY128" s="770"/>
      <c r="DZ128" s="771"/>
    </row>
    <row r="129" spans="1:131" s="48" customFormat="1" ht="26.25" customHeight="1" x14ac:dyDescent="0.15">
      <c r="A129" s="709" t="s">
        <v>169</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241</v>
      </c>
      <c r="X129" s="712"/>
      <c r="Y129" s="712"/>
      <c r="Z129" s="713"/>
      <c r="AA129" s="714">
        <v>9945356</v>
      </c>
      <c r="AB129" s="715"/>
      <c r="AC129" s="715"/>
      <c r="AD129" s="715"/>
      <c r="AE129" s="716"/>
      <c r="AF129" s="717">
        <v>9888213</v>
      </c>
      <c r="AG129" s="715"/>
      <c r="AH129" s="715"/>
      <c r="AI129" s="715"/>
      <c r="AJ129" s="716"/>
      <c r="AK129" s="717">
        <v>10011179</v>
      </c>
      <c r="AL129" s="715"/>
      <c r="AM129" s="715"/>
      <c r="AN129" s="715"/>
      <c r="AO129" s="716"/>
      <c r="AP129" s="718"/>
      <c r="AQ129" s="719"/>
      <c r="AR129" s="719"/>
      <c r="AS129" s="719"/>
      <c r="AT129" s="720"/>
      <c r="AU129" s="67"/>
      <c r="AV129" s="67"/>
      <c r="AW129" s="67"/>
      <c r="AX129" s="721" t="s">
        <v>116</v>
      </c>
      <c r="AY129" s="722"/>
      <c r="AZ129" s="722"/>
      <c r="BA129" s="722"/>
      <c r="BB129" s="722"/>
      <c r="BC129" s="722"/>
      <c r="BD129" s="722"/>
      <c r="BE129" s="723"/>
      <c r="BF129" s="772" t="s">
        <v>199</v>
      </c>
      <c r="BG129" s="773"/>
      <c r="BH129" s="773"/>
      <c r="BI129" s="773"/>
      <c r="BJ129" s="773"/>
      <c r="BK129" s="773"/>
      <c r="BL129" s="774"/>
      <c r="BM129" s="772">
        <v>18.329999999999998</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09" t="s">
        <v>149</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496</v>
      </c>
      <c r="X130" s="712"/>
      <c r="Y130" s="712"/>
      <c r="Z130" s="713"/>
      <c r="AA130" s="714">
        <v>1241359</v>
      </c>
      <c r="AB130" s="715"/>
      <c r="AC130" s="715"/>
      <c r="AD130" s="715"/>
      <c r="AE130" s="716"/>
      <c r="AF130" s="717">
        <v>1162784</v>
      </c>
      <c r="AG130" s="715"/>
      <c r="AH130" s="715"/>
      <c r="AI130" s="715"/>
      <c r="AJ130" s="716"/>
      <c r="AK130" s="717">
        <v>1120254</v>
      </c>
      <c r="AL130" s="715"/>
      <c r="AM130" s="715"/>
      <c r="AN130" s="715"/>
      <c r="AO130" s="716"/>
      <c r="AP130" s="718"/>
      <c r="AQ130" s="719"/>
      <c r="AR130" s="719"/>
      <c r="AS130" s="719"/>
      <c r="AT130" s="720"/>
      <c r="AU130" s="67"/>
      <c r="AV130" s="67"/>
      <c r="AW130" s="67"/>
      <c r="AX130" s="721" t="s">
        <v>438</v>
      </c>
      <c r="AY130" s="722"/>
      <c r="AZ130" s="722"/>
      <c r="BA130" s="722"/>
      <c r="BB130" s="722"/>
      <c r="BC130" s="722"/>
      <c r="BD130" s="722"/>
      <c r="BE130" s="723"/>
      <c r="BF130" s="724">
        <v>7.6</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172</v>
      </c>
      <c r="X131" s="731"/>
      <c r="Y131" s="731"/>
      <c r="Z131" s="732"/>
      <c r="AA131" s="733">
        <v>8703997</v>
      </c>
      <c r="AB131" s="734"/>
      <c r="AC131" s="734"/>
      <c r="AD131" s="734"/>
      <c r="AE131" s="735"/>
      <c r="AF131" s="736">
        <v>8725429</v>
      </c>
      <c r="AG131" s="734"/>
      <c r="AH131" s="734"/>
      <c r="AI131" s="734"/>
      <c r="AJ131" s="735"/>
      <c r="AK131" s="736">
        <v>8890925</v>
      </c>
      <c r="AL131" s="734"/>
      <c r="AM131" s="734"/>
      <c r="AN131" s="734"/>
      <c r="AO131" s="735"/>
      <c r="AP131" s="737"/>
      <c r="AQ131" s="738"/>
      <c r="AR131" s="738"/>
      <c r="AS131" s="738"/>
      <c r="AT131" s="739"/>
      <c r="AU131" s="67"/>
      <c r="AV131" s="67"/>
      <c r="AW131" s="67"/>
      <c r="AX131" s="740" t="s">
        <v>59</v>
      </c>
      <c r="AY131" s="741"/>
      <c r="AZ131" s="741"/>
      <c r="BA131" s="741"/>
      <c r="BB131" s="741"/>
      <c r="BC131" s="741"/>
      <c r="BD131" s="741"/>
      <c r="BE131" s="742"/>
      <c r="BF131" s="743">
        <v>11.4</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99" t="s">
        <v>29</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497</v>
      </c>
      <c r="W132" s="674"/>
      <c r="X132" s="674"/>
      <c r="Y132" s="674"/>
      <c r="Z132" s="675"/>
      <c r="AA132" s="676">
        <v>7.3881803960000001</v>
      </c>
      <c r="AB132" s="677"/>
      <c r="AC132" s="677"/>
      <c r="AD132" s="677"/>
      <c r="AE132" s="678"/>
      <c r="AF132" s="679">
        <v>7.6968020709999996</v>
      </c>
      <c r="AG132" s="677"/>
      <c r="AH132" s="677"/>
      <c r="AI132" s="677"/>
      <c r="AJ132" s="678"/>
      <c r="AK132" s="679">
        <v>7.844301915</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82</v>
      </c>
      <c r="W133" s="683"/>
      <c r="X133" s="683"/>
      <c r="Y133" s="683"/>
      <c r="Z133" s="684"/>
      <c r="AA133" s="685">
        <v>6.8</v>
      </c>
      <c r="AB133" s="686"/>
      <c r="AC133" s="686"/>
      <c r="AD133" s="686"/>
      <c r="AE133" s="687"/>
      <c r="AF133" s="685">
        <v>7.3</v>
      </c>
      <c r="AG133" s="686"/>
      <c r="AH133" s="686"/>
      <c r="AI133" s="686"/>
      <c r="AJ133" s="687"/>
      <c r="AK133" s="685">
        <v>7.6</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8NfrWrcslVrFaMYSFTUiBT85fzDOPnzyOrsWzAcCiIYXhHIQHH/KS2SPCQlOt2KwB+U25fPFaOsVpBgzSnTkSg==" saltValue="HA7fe86aHEqqXgcy6zigR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100</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s5Kxu+rrRihRV/JjEr9Q90up3a3h3G1oYePTuJK33yYkJBVszHj/gU4Mcq9lvJ+7L7bcjugY4kVwn7xgqgF+Iw==" saltValue="vU0XonqrpIKa+uir9K15p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caNDvoVcmgskQSKzJrQsAF96ZqN9CP9f4on91eM9dDDkAyUZLKe4rnIOzEPSr4To00cpoECPbZ3lfFvz3f/ugw==" saltValue="8xXIFdzPe8yxienUwVyyHw==" spinCount="100000" sheet="1" objects="1" scenarios="1"/>
  <phoneticPr fontId="5"/>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333</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86</v>
      </c>
      <c r="AP7" s="126"/>
      <c r="AQ7" s="137" t="s">
        <v>499</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500</v>
      </c>
      <c r="AQ8" s="138" t="s">
        <v>501</v>
      </c>
      <c r="AR8" s="152" t="s">
        <v>428</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502</v>
      </c>
      <c r="AL9" s="1005"/>
      <c r="AM9" s="1005"/>
      <c r="AN9" s="1006"/>
      <c r="AO9" s="116">
        <v>3201817</v>
      </c>
      <c r="AP9" s="116">
        <v>96168</v>
      </c>
      <c r="AQ9" s="139">
        <v>117270</v>
      </c>
      <c r="AR9" s="153">
        <v>-18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206</v>
      </c>
      <c r="AL10" s="1005"/>
      <c r="AM10" s="1005"/>
      <c r="AN10" s="1006"/>
      <c r="AO10" s="117">
        <v>664419</v>
      </c>
      <c r="AP10" s="117">
        <v>19956</v>
      </c>
      <c r="AQ10" s="140">
        <v>10490</v>
      </c>
      <c r="AR10" s="154">
        <v>90.2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401</v>
      </c>
      <c r="AL11" s="1005"/>
      <c r="AM11" s="1005"/>
      <c r="AN11" s="1006"/>
      <c r="AO11" s="117">
        <v>19412</v>
      </c>
      <c r="AP11" s="117">
        <v>583</v>
      </c>
      <c r="AQ11" s="140">
        <v>1802</v>
      </c>
      <c r="AR11" s="154">
        <v>-67.599999999999994</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238</v>
      </c>
      <c r="AL12" s="1005"/>
      <c r="AM12" s="1005"/>
      <c r="AN12" s="1006"/>
      <c r="AO12" s="117" t="s">
        <v>199</v>
      </c>
      <c r="AP12" s="117" t="s">
        <v>199</v>
      </c>
      <c r="AQ12" s="140">
        <v>3</v>
      </c>
      <c r="AR12" s="154" t="s">
        <v>199</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503</v>
      </c>
      <c r="AL13" s="1005"/>
      <c r="AM13" s="1005"/>
      <c r="AN13" s="1006"/>
      <c r="AO13" s="117">
        <v>218729</v>
      </c>
      <c r="AP13" s="117">
        <v>6570</v>
      </c>
      <c r="AQ13" s="140">
        <v>4482</v>
      </c>
      <c r="AR13" s="154">
        <v>46.6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504</v>
      </c>
      <c r="AL14" s="1005"/>
      <c r="AM14" s="1005"/>
      <c r="AN14" s="1006"/>
      <c r="AO14" s="117">
        <v>26857</v>
      </c>
      <c r="AP14" s="117">
        <v>807</v>
      </c>
      <c r="AQ14" s="140">
        <v>2749</v>
      </c>
      <c r="AR14" s="154">
        <v>-70.599999999999994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311</v>
      </c>
      <c r="AL15" s="1008"/>
      <c r="AM15" s="1008"/>
      <c r="AN15" s="1009"/>
      <c r="AO15" s="117">
        <v>-213512</v>
      </c>
      <c r="AP15" s="117">
        <v>-6413</v>
      </c>
      <c r="AQ15" s="140">
        <v>-7399</v>
      </c>
      <c r="AR15" s="154">
        <v>-13.3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273</v>
      </c>
      <c r="AL16" s="1008"/>
      <c r="AM16" s="1008"/>
      <c r="AN16" s="1009"/>
      <c r="AO16" s="117">
        <v>3917722</v>
      </c>
      <c r="AP16" s="117">
        <v>117671</v>
      </c>
      <c r="AQ16" s="140">
        <v>129397</v>
      </c>
      <c r="AR16" s="154">
        <v>-9.1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184</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505</v>
      </c>
      <c r="AP20" s="128" t="s">
        <v>338</v>
      </c>
      <c r="AQ20" s="141" t="s">
        <v>39</v>
      </c>
      <c r="AR20" s="155"/>
    </row>
    <row r="21" spans="1:46" s="81" customFormat="1" x14ac:dyDescent="0.15">
      <c r="A21" s="83"/>
      <c r="AK21" s="1010" t="s">
        <v>506</v>
      </c>
      <c r="AL21" s="1011"/>
      <c r="AM21" s="1011"/>
      <c r="AN21" s="1012"/>
      <c r="AO21" s="119">
        <v>8.02</v>
      </c>
      <c r="AP21" s="129">
        <v>11.07</v>
      </c>
      <c r="AQ21" s="142">
        <v>-3.05</v>
      </c>
      <c r="AS21" s="161"/>
      <c r="AT21" s="83"/>
    </row>
    <row r="22" spans="1:46" s="81" customFormat="1" x14ac:dyDescent="0.15">
      <c r="A22" s="83"/>
      <c r="AK22" s="1010" t="s">
        <v>507</v>
      </c>
      <c r="AL22" s="1011"/>
      <c r="AM22" s="1011"/>
      <c r="AN22" s="1012"/>
      <c r="AO22" s="120">
        <v>100.9</v>
      </c>
      <c r="AP22" s="130">
        <v>97.2</v>
      </c>
      <c r="AQ22" s="143">
        <v>3.7</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03" t="s">
        <v>508</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x14ac:dyDescent="0.15">
      <c r="A27" s="85"/>
      <c r="AO27" s="90"/>
      <c r="AP27" s="90"/>
      <c r="AQ27" s="90"/>
      <c r="AR27" s="90"/>
      <c r="AS27" s="90"/>
      <c r="AT27" s="90"/>
    </row>
    <row r="28" spans="1:46" ht="17.25" x14ac:dyDescent="0.15">
      <c r="A28" s="82" t="s">
        <v>265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120</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86</v>
      </c>
      <c r="AP30" s="126"/>
      <c r="AQ30" s="137" t="s">
        <v>499</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500</v>
      </c>
      <c r="AQ31" s="138" t="s">
        <v>501</v>
      </c>
      <c r="AR31" s="152" t="s">
        <v>428</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510</v>
      </c>
      <c r="AL32" s="998"/>
      <c r="AM32" s="998"/>
      <c r="AN32" s="999"/>
      <c r="AO32" s="117">
        <v>1656916</v>
      </c>
      <c r="AP32" s="117">
        <v>49766</v>
      </c>
      <c r="AQ32" s="144">
        <v>74841</v>
      </c>
      <c r="AR32" s="154">
        <v>-33.5</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511</v>
      </c>
      <c r="AL33" s="998"/>
      <c r="AM33" s="998"/>
      <c r="AN33" s="999"/>
      <c r="AO33" s="117" t="s">
        <v>199</v>
      </c>
      <c r="AP33" s="117" t="s">
        <v>199</v>
      </c>
      <c r="AQ33" s="144" t="s">
        <v>199</v>
      </c>
      <c r="AR33" s="154" t="s">
        <v>199</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512</v>
      </c>
      <c r="AL34" s="998"/>
      <c r="AM34" s="998"/>
      <c r="AN34" s="999"/>
      <c r="AO34" s="117" t="s">
        <v>199</v>
      </c>
      <c r="AP34" s="117" t="s">
        <v>199</v>
      </c>
      <c r="AQ34" s="144">
        <v>1</v>
      </c>
      <c r="AR34" s="154" t="s">
        <v>199</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513</v>
      </c>
      <c r="AL35" s="998"/>
      <c r="AM35" s="998"/>
      <c r="AN35" s="999"/>
      <c r="AO35" s="117">
        <v>89187</v>
      </c>
      <c r="AP35" s="117">
        <v>2679</v>
      </c>
      <c r="AQ35" s="144">
        <v>16683</v>
      </c>
      <c r="AR35" s="154">
        <v>-83.9</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33</v>
      </c>
      <c r="AL36" s="998"/>
      <c r="AM36" s="998"/>
      <c r="AN36" s="999"/>
      <c r="AO36" s="117">
        <v>61533</v>
      </c>
      <c r="AP36" s="117">
        <v>1848</v>
      </c>
      <c r="AQ36" s="144">
        <v>2411</v>
      </c>
      <c r="AR36" s="154">
        <v>-23.4</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347</v>
      </c>
      <c r="AL37" s="998"/>
      <c r="AM37" s="998"/>
      <c r="AN37" s="999"/>
      <c r="AO37" s="117">
        <v>10049</v>
      </c>
      <c r="AP37" s="117">
        <v>302</v>
      </c>
      <c r="AQ37" s="144">
        <v>548</v>
      </c>
      <c r="AR37" s="154">
        <v>-44.9</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514</v>
      </c>
      <c r="AL38" s="1001"/>
      <c r="AM38" s="1001"/>
      <c r="AN38" s="1002"/>
      <c r="AO38" s="121" t="s">
        <v>199</v>
      </c>
      <c r="AP38" s="121" t="s">
        <v>199</v>
      </c>
      <c r="AQ38" s="145">
        <v>7</v>
      </c>
      <c r="AR38" s="143" t="s">
        <v>199</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84</v>
      </c>
      <c r="AL39" s="1001"/>
      <c r="AM39" s="1001"/>
      <c r="AN39" s="1002"/>
      <c r="AO39" s="117" t="s">
        <v>199</v>
      </c>
      <c r="AP39" s="117" t="s">
        <v>199</v>
      </c>
      <c r="AQ39" s="144">
        <v>-3756</v>
      </c>
      <c r="AR39" s="154" t="s">
        <v>199</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515</v>
      </c>
      <c r="AL40" s="998"/>
      <c r="AM40" s="998"/>
      <c r="AN40" s="999"/>
      <c r="AO40" s="117">
        <v>-1120254</v>
      </c>
      <c r="AP40" s="117">
        <v>-33647</v>
      </c>
      <c r="AQ40" s="144">
        <v>-63247</v>
      </c>
      <c r="AR40" s="154">
        <v>-46.8</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389</v>
      </c>
      <c r="AL41" s="988"/>
      <c r="AM41" s="988"/>
      <c r="AN41" s="989"/>
      <c r="AO41" s="117">
        <v>697431</v>
      </c>
      <c r="AP41" s="117">
        <v>20948</v>
      </c>
      <c r="AQ41" s="144">
        <v>27488</v>
      </c>
      <c r="AR41" s="154">
        <v>-23.8</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517</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86</v>
      </c>
      <c r="AN49" s="990" t="s">
        <v>445</v>
      </c>
      <c r="AO49" s="991"/>
      <c r="AP49" s="991"/>
      <c r="AQ49" s="991"/>
      <c r="AR49" s="99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492</v>
      </c>
      <c r="AO50" s="123" t="s">
        <v>493</v>
      </c>
      <c r="AP50" s="134" t="s">
        <v>518</v>
      </c>
      <c r="AQ50" s="147" t="s">
        <v>384</v>
      </c>
      <c r="AR50" s="157" t="s">
        <v>519</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479</v>
      </c>
      <c r="AL51" s="102"/>
      <c r="AM51" s="107">
        <v>1558489</v>
      </c>
      <c r="AN51" s="114">
        <v>43849</v>
      </c>
      <c r="AO51" s="124">
        <v>-3.2</v>
      </c>
      <c r="AP51" s="135">
        <v>92632</v>
      </c>
      <c r="AQ51" s="148">
        <v>-1.5</v>
      </c>
      <c r="AR51" s="158">
        <v>-1.7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275</v>
      </c>
      <c r="AM52" s="108">
        <v>642452</v>
      </c>
      <c r="AN52" s="115">
        <v>18076</v>
      </c>
      <c r="AO52" s="125">
        <v>-21.5</v>
      </c>
      <c r="AP52" s="136">
        <v>47978</v>
      </c>
      <c r="AQ52" s="149">
        <v>-2</v>
      </c>
      <c r="AR52" s="159">
        <v>-19.5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320</v>
      </c>
      <c r="AL53" s="102"/>
      <c r="AM53" s="107">
        <v>1866826</v>
      </c>
      <c r="AN53" s="114">
        <v>53442</v>
      </c>
      <c r="AO53" s="124">
        <v>21.9</v>
      </c>
      <c r="AP53" s="135">
        <v>96469</v>
      </c>
      <c r="AQ53" s="148">
        <v>4.0999999999999996</v>
      </c>
      <c r="AR53" s="158">
        <v>17.8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275</v>
      </c>
      <c r="AM54" s="108">
        <v>883152</v>
      </c>
      <c r="AN54" s="115">
        <v>25282</v>
      </c>
      <c r="AO54" s="125">
        <v>39.9</v>
      </c>
      <c r="AP54" s="136">
        <v>49775</v>
      </c>
      <c r="AQ54" s="149">
        <v>3.7</v>
      </c>
      <c r="AR54" s="159">
        <v>36.200000000000003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137</v>
      </c>
      <c r="AL55" s="102"/>
      <c r="AM55" s="107">
        <v>795249</v>
      </c>
      <c r="AN55" s="114">
        <v>23159</v>
      </c>
      <c r="AO55" s="124">
        <v>-56.7</v>
      </c>
      <c r="AP55" s="135">
        <v>85743</v>
      </c>
      <c r="AQ55" s="148">
        <v>-11.1</v>
      </c>
      <c r="AR55" s="158">
        <v>-45.6</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275</v>
      </c>
      <c r="AM56" s="108">
        <v>515412</v>
      </c>
      <c r="AN56" s="115">
        <v>15010</v>
      </c>
      <c r="AO56" s="125">
        <v>-40.6</v>
      </c>
      <c r="AP56" s="136">
        <v>45231</v>
      </c>
      <c r="AQ56" s="149">
        <v>-9.1</v>
      </c>
      <c r="AR56" s="159">
        <v>-31.5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520</v>
      </c>
      <c r="AL57" s="102"/>
      <c r="AM57" s="107">
        <v>762848</v>
      </c>
      <c r="AN57" s="114">
        <v>22571</v>
      </c>
      <c r="AO57" s="124">
        <v>-2.5</v>
      </c>
      <c r="AP57" s="135">
        <v>92509</v>
      </c>
      <c r="AQ57" s="148">
        <v>7.9</v>
      </c>
      <c r="AR57" s="158">
        <v>-10.4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275</v>
      </c>
      <c r="AM58" s="108">
        <v>528855</v>
      </c>
      <c r="AN58" s="115">
        <v>15648</v>
      </c>
      <c r="AO58" s="125">
        <v>4.3</v>
      </c>
      <c r="AP58" s="136">
        <v>52274</v>
      </c>
      <c r="AQ58" s="149">
        <v>15.6</v>
      </c>
      <c r="AR58" s="159">
        <v>-11.3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521</v>
      </c>
      <c r="AL59" s="102"/>
      <c r="AM59" s="107">
        <v>1247532</v>
      </c>
      <c r="AN59" s="114">
        <v>37470</v>
      </c>
      <c r="AO59" s="124">
        <v>66</v>
      </c>
      <c r="AP59" s="135">
        <v>98544</v>
      </c>
      <c r="AQ59" s="148">
        <v>6.5</v>
      </c>
      <c r="AR59" s="158">
        <v>59.5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275</v>
      </c>
      <c r="AM60" s="108">
        <v>899103</v>
      </c>
      <c r="AN60" s="115">
        <v>27005</v>
      </c>
      <c r="AO60" s="125">
        <v>72.599999999999994</v>
      </c>
      <c r="AP60" s="136">
        <v>55816</v>
      </c>
      <c r="AQ60" s="149">
        <v>6.8</v>
      </c>
      <c r="AR60" s="159">
        <v>65.8</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522</v>
      </c>
      <c r="AL61" s="105"/>
      <c r="AM61" s="107">
        <v>1246189</v>
      </c>
      <c r="AN61" s="114">
        <v>36098</v>
      </c>
      <c r="AO61" s="124">
        <v>5.0999999999999996</v>
      </c>
      <c r="AP61" s="135">
        <v>93179</v>
      </c>
      <c r="AQ61" s="150">
        <v>1.2</v>
      </c>
      <c r="AR61" s="158">
        <v>3.9</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275</v>
      </c>
      <c r="AM62" s="108">
        <v>693795</v>
      </c>
      <c r="AN62" s="115">
        <v>20204</v>
      </c>
      <c r="AO62" s="125">
        <v>10.9</v>
      </c>
      <c r="AP62" s="136">
        <v>50215</v>
      </c>
      <c r="AQ62" s="149">
        <v>3</v>
      </c>
      <c r="AR62" s="159">
        <v>7.9</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0xFP0cTjQQjTddclCccwt721BYPR0NwdJ7yEWZ8dIYOmVnU/DTRq+x25VznXAtdQbXC5BnuKIf55jnwCrIOevg==" saltValue="1cPfMvKdigfjgfkV2LKYv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100</v>
      </c>
    </row>
    <row r="121" spans="125:125" ht="13.5" hidden="1" customHeight="1" x14ac:dyDescent="0.15">
      <c r="DU121" s="78"/>
    </row>
  </sheetData>
  <sheetProtection algorithmName="SHA-512" hashValue="+drZlXwUHLLBNKVfhhJ6KXcwuTsCeplHyV5XhGXGp/YtE4AmasFAGQzR7jflVfC0oeR88S9HjTwaL8TmN9XhUw==" saltValue="wQMn0mikNRl9bVhaQl+DP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100</v>
      </c>
    </row>
  </sheetData>
  <sheetProtection algorithmName="SHA-512" hashValue="bIsbMOfPq975ZiPUA1Bx49h/FOiua4GUz1Gv5tE8EPVjDnyeAOkQoz8JPZ6Fff1LTyZWzOyzkHfCCd4l5KViGQ==" saltValue="HC5BDYU21ysxi3zvMY8xT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4</v>
      </c>
      <c r="C46" s="170"/>
      <c r="D46" s="170"/>
      <c r="E46" s="171" t="s">
        <v>17</v>
      </c>
      <c r="F46" s="172" t="s">
        <v>524</v>
      </c>
      <c r="G46" s="176" t="s">
        <v>525</v>
      </c>
      <c r="H46" s="176" t="s">
        <v>526</v>
      </c>
      <c r="I46" s="176" t="s">
        <v>230</v>
      </c>
      <c r="J46" s="181" t="s">
        <v>527</v>
      </c>
    </row>
    <row r="47" spans="2:10" ht="57.75" customHeight="1" x14ac:dyDescent="0.15">
      <c r="B47" s="167"/>
      <c r="C47" s="1013" t="s">
        <v>3</v>
      </c>
      <c r="D47" s="1013"/>
      <c r="E47" s="1014"/>
      <c r="F47" s="173">
        <v>23.63</v>
      </c>
      <c r="G47" s="177">
        <v>26.75</v>
      </c>
      <c r="H47" s="177">
        <v>30.15</v>
      </c>
      <c r="I47" s="177">
        <v>27.98</v>
      </c>
      <c r="J47" s="182">
        <v>20.85</v>
      </c>
    </row>
    <row r="48" spans="2:10" ht="57.75" customHeight="1" x14ac:dyDescent="0.15">
      <c r="B48" s="168"/>
      <c r="C48" s="1015" t="s">
        <v>9</v>
      </c>
      <c r="D48" s="1015"/>
      <c r="E48" s="1016"/>
      <c r="F48" s="174">
        <v>9.84</v>
      </c>
      <c r="G48" s="178">
        <v>10.24</v>
      </c>
      <c r="H48" s="178">
        <v>10.52</v>
      </c>
      <c r="I48" s="178">
        <v>10.63</v>
      </c>
      <c r="J48" s="183">
        <v>8.59</v>
      </c>
    </row>
    <row r="49" spans="2:10" ht="57.75" customHeight="1" x14ac:dyDescent="0.15">
      <c r="B49" s="169"/>
      <c r="C49" s="1017" t="s">
        <v>16</v>
      </c>
      <c r="D49" s="1017"/>
      <c r="E49" s="1018"/>
      <c r="F49" s="175" t="s">
        <v>134</v>
      </c>
      <c r="G49" s="179" t="s">
        <v>528</v>
      </c>
      <c r="H49" s="179" t="s">
        <v>529</v>
      </c>
      <c r="I49" s="179" t="s">
        <v>530</v>
      </c>
      <c r="J49" s="184" t="s">
        <v>531</v>
      </c>
    </row>
    <row r="50" spans="2:10" x14ac:dyDescent="0.15"/>
  </sheetData>
  <sheetProtection algorithmName="SHA-512" hashValue="pHIjHuavlN1BGMQQRGZc+CxwwmnziayMlM0i7aiX79WyWbkBuTgnA9gyGsr4+SJ2aKyyK+TpekmzSwY9i4qKnw==" saltValue="ZuIVoy0iYrd0VkMEIYWHu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2026-03-10T05:05:54Z</cp:lastPrinted>
  <dcterms:created xsi:type="dcterms:W3CDTF">2026-02-23T05:43:08Z</dcterms:created>
  <dcterms:modified xsi:type="dcterms:W3CDTF">2026-03-24T01:41:18Z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2026-03-17T05:57:29Z</vt:filetime>
  </property>
</Properties>
</file>