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17 市原市△\"/>
    </mc:Choice>
  </mc:AlternateContent>
  <xr:revisionPtr revIDLastSave="0" documentId="13_ncr:1_{0663016E-67F6-4D5B-A2D6-3F079212760D}"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BE36" i="10"/>
  <c r="C36" i="10"/>
  <c r="CO35" i="10"/>
  <c r="CO36" i="10" s="1"/>
  <c r="BE35" i="10"/>
  <c r="C35" i="10"/>
  <c r="CO34" i="10"/>
  <c r="BW34" i="10"/>
  <c r="BW35" i="10" s="1"/>
  <c r="BW36" i="10" s="1"/>
  <c r="BW37" i="10" s="1"/>
  <c r="BW38" i="10" s="1"/>
  <c r="BW39" i="10" s="1"/>
  <c r="BE34" i="10"/>
  <c r="C34" i="10"/>
  <c r="U34" i="10" s="1"/>
  <c r="U35" i="10" l="1"/>
  <c r="U36" i="10" s="1"/>
  <c r="AM34" i="10"/>
  <c r="AM35" i="10" s="1"/>
  <c r="AM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<sst xmlns="http://schemas.openxmlformats.org/spreadsheetml/2006/main" count="1074" uniqueCount="564">
  <si>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</si>
  <si>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</si>
  <si>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</si>
  <si>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</si>
  <si>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</si>
  <si>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</si>
  <si>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</si>
  <si>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</si>
  <si>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</si>
  <si>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</si>
  <si>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</si>
  <si>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</si>
  <si>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</si>
  <si>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</si>
  <si>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</si>
  <si>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</si>
  <si>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</si>
  <si>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</si>
  <si>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</si>
  <si>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</si>
  <si>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</si>
  <si>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</si>
  <si>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</si>
  <si>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</si>
  <si>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</si>
  <si>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</si>
  <si>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</si>
  <si>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</si>
  <si>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</si>
  <si>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</si>
  <si>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</si>
  <si>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</si>
  <si>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</si>
  <si>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</si>
  <si>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</si>
  <si>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</si>
  <si>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</si>
  <si>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</si>
  <si>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</si>
  <si>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</si>
  <si>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</si>
  <si>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</si>
  <si>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</si>
  <si>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</si>
  <si>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</si>
  <si>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</si>
  <si>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</si>
  <si>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</si>
  <si>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</si>
  <si>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</si>
  <si>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</si>
  <si>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</si>
  <si>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</si>
  <si>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</si>
  <si>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</si>
  <si>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</si>
  <si>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</si>
  <si>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</si>
  <si>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</si>
  <si>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</si>
  <si>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</si>
  <si>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</si>
  <si>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</si>
  <si>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</si>
  <si>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</si>
  <si>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</si>
  <si>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</si>
  <si>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</si>
  <si>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</si>
  <si>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</si>
  <si>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</si>
  <si>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</si>
  <si>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</si>
  <si>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</si>
  <si>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</si>
  <si>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</si>
  <si>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</si>
  <si>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</si>
  <si>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</si>
  <si>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</si>
  <si>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</si>
  <si>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</si>
  <si>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</si>
  <si>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</si>
  <si>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</si>
  <si>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</si>
  <si>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</si>
  <si>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</si>
  <si>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</si>
  <si>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</si>
  <si>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</si>
  <si>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</si>
  <si>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</si>
  <si>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</si>
  <si>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市原市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</si>
  <si>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</si>
  <si>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</si>
  <si>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</si>
  <si>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</si>
  <si>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</si>
  <si>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</si>
  <si>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</si>
  <si>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</si>
  <si>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</si>
  <si>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</si>
  <si>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</si>
  <si>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</si>
  <si>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</si>
  <si>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</si>
  <si>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</si>
  <si>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</si>
  <si>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</si>
  <si>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</si>
  <si>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</si>
  <si>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</si>
  <si>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</si>
  <si>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</si>
  <si>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</si>
  <si>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</si>
  <si>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</si>
  <si>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</si>
  <si>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</si>
  <si>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</si>
  <si>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</si>
  <si>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</si>
  <si>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</si>
  <si>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</si>
  <si>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</si>
  <si>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</si>
  <si>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</si>
  <si>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</si>
  <si>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</si>
  <si>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</si>
  <si>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</si>
  <si>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</si>
  <si>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</si>
  <si>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</si>
  <si>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</si>
  <si>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</si>
  <si>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</si>
  <si>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</si>
  <si>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</si>
  <si>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25"/>
  </si>
  <si>
    <t>うち日本人(％)</t>
    <phoneticPr fontId="5"/>
  </si>
  <si>
    <t>-0.9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</si>
  <si>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</si>
  <si>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</si>
  <si>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</si>
  <si>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</si>
  <si>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</si>
  <si>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</si>
  <si>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</si>
  <si>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</si>
  <si>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</si>
  <si>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</si>
  <si>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</si>
  <si>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</si>
  <si>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</si>
  <si>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</si>
  <si>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</si>
  <si>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</si>
  <si>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</si>
  <si>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</si>
  <si>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</si>
  <si>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</si>
  <si>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</si>
  <si>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</si>
  <si>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</si>
  <si>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</si>
  <si>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</si>
  <si>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</si>
  <si>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</si>
  <si>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</si>
  <si>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</si>
  <si>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</si>
  <si>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</si>
  <si>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</si>
  <si>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</si>
  <si>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</si>
  <si>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</si>
  <si>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</si>
  <si>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</si>
  <si>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</si>
  <si>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</si>
  <si>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</si>
  <si>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</si>
  <si>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</si>
  <si>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</si>
  <si>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</si>
  <si>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</si>
  <si>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</si>
  <si>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</si>
  <si>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</si>
  <si>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</si>
  <si>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</si>
  <si>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</si>
  <si>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</si>
  <si>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</si>
  <si>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</si>
  <si>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</si>
  <si>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</si>
  <si>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</si>
  <si>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</si>
  <si>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千葉県市原市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</si>
  <si>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</si>
  <si>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</si>
  <si>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</si>
  <si>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</si>
  <si>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</si>
  <si>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</si>
  <si>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</si>
  <si>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</si>
  <si>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</si>
  <si>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</si>
  <si>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</si>
  <si>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</si>
  <si>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</si>
  <si>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</si>
  <si>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</si>
  <si>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</si>
  <si>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</si>
  <si>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</si>
  <si>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</si>
  <si>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</si>
  <si>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</si>
  <si>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</si>
  <si>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</si>
  <si>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</si>
  <si>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</si>
  <si>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</si>
  <si>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</si>
  <si>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</si>
  <si>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</si>
  <si>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</si>
  <si>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</si>
  <si>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</si>
  <si>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</si>
  <si>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</si>
  <si>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</si>
  <si>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</si>
  <si>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</si>
  <si>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</si>
  <si>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</si>
  <si>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</si>
  <si>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</si>
  <si>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</si>
  <si>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</si>
  <si>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</si>
  <si>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</si>
  <si>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</si>
  <si>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</si>
  <si>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</si>
  <si>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</si>
  <si>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</si>
  <si>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</si>
  <si>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</si>
  <si>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</si>
  <si>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</si>
  <si>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</si>
  <si>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</si>
  <si>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</si>
  <si>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</si>
  <si>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</si>
  <si>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</si>
  <si>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</si>
  <si>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</si>
  <si>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</si>
  <si>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</si>
  <si>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</si>
  <si>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</si>
  <si>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</si>
  <si>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</si>
  <si>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</si>
  <si>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</si>
  <si>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</si>
  <si>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</si>
  <si>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</si>
  <si>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</si>
  <si>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</si>
  <si>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</si>
  <si>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</si>
  <si>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</si>
  <si>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</si>
  <si>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</si>
  <si>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</si>
  <si>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</si>
  <si>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</si>
  <si>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</si>
  <si>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</si>
  <si>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</si>
  <si>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</si>
  <si>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</si>
  <si>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</si>
  <si>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</si>
  <si>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</si>
  <si>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</si>
  <si>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</si>
  <si>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</si>
  <si>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</si>
  <si>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</si>
  <si>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</si>
  <si>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</si>
  <si>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</si>
  <si>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</si>
  <si>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</si>
  <si>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</si>
  <si>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</si>
  <si>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</si>
  <si>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</si>
  <si>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</si>
  <si>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</si>
  <si>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</si>
  <si>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</si>
  <si>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</si>
  <si>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</si>
  <si>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</si>
  <si>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</si>
  <si>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</si>
  <si>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</si>
  <si>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</si>
  <si>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</si>
  <si>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</si>
  <si>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</si>
  <si>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</si>
  <si>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</si>
  <si>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</si>
  <si>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</si>
  <si>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駐車場整備</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</si>
  <si>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</si>
  <si>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</si>
  <si>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</si>
  <si>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</si>
  <si>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</si>
  <si>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</si>
  <si>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</si>
  <si>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</si>
  <si>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</si>
  <si>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</si>
  <si>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</si>
  <si>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</si>
  <si>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</si>
  <si>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</si>
  <si>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</si>
  <si>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</si>
  <si>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</si>
  <si>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</si>
  <si>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</si>
  <si>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</si>
  <si>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</si>
  <si>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</si>
  <si>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</si>
  <si>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</si>
  <si>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</si>
  <si>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</si>
  <si>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千葉県市原市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</si>
  <si>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</si>
  <si>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</si>
  <si>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</si>
  <si>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</si>
  <si>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</si>
  <si>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</si>
  <si>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</si>
  <si>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</si>
  <si>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</si>
  <si>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</si>
  <si>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</si>
  <si>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</si>
  <si>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</si>
  <si>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</si>
  <si>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</si>
  <si>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</si>
  <si>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</si>
  <si>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</si>
  <si>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</si>
  <si>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</si>
  <si>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</si>
  <si>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</si>
  <si>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</si>
  <si>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</si>
  <si>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</si>
  <si>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</si>
  <si>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</si>
  <si>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</si>
  <si>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</si>
  <si>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</si>
  <si>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</si>
  <si>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</si>
  <si>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</si>
  <si>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</si>
  <si>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</si>
  <si>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</si>
  <si>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</si>
  <si>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</si>
  <si>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</si>
  <si>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</si>
  <si>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</si>
  <si>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</si>
  <si>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</si>
  <si>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</si>
  <si>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</si>
  <si>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</si>
  <si>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</si>
  <si>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</si>
  <si>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</si>
  <si>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</si>
  <si>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</si>
  <si>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</si>
  <si>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</si>
  <si>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</si>
  <si>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</si>
  <si>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</si>
  <si>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</si>
  <si>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</si>
  <si>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</si>
  <si>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</si>
  <si>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</si>
  <si>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</si>
  <si>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</si>
  <si>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</si>
  <si>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</si>
  <si>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</si>
  <si>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</si>
  <si>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</si>
  <si>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</si>
  <si>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</si>
  <si>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</si>
  <si>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</si>
  <si>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</si>
  <si>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</si>
  <si>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</si>
  <si>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</si>
  <si>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</si>
  <si>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</si>
  <si>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</si>
  <si>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</si>
  <si>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</si>
  <si>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</si>
  <si>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</si>
  <si>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</si>
  <si>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</si>
  <si>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</si>
  <si>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</si>
  <si>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</si>
  <si>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</si>
  <si>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</si>
  <si>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</si>
  <si>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</si>
  <si>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</si>
  <si>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</si>
  <si>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</si>
  <si>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</si>
  <si>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</si>
  <si>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</si>
  <si>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</si>
  <si>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</si>
  <si>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</si>
  <si>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</si>
  <si>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</si>
  <si>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</si>
  <si>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</si>
  <si>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</si>
  <si>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</si>
  <si>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</si>
  <si>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</si>
  <si>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</si>
  <si>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</si>
  <si>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</si>
  <si>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</si>
  <si>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</si>
  <si>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</si>
  <si>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</si>
  <si>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</si>
  <si>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</si>
  <si>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</si>
  <si>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</si>
  <si>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</si>
  <si>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</si>
  <si>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</si>
  <si>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</si>
  <si>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</si>
  <si>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</si>
  <si>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</si>
  <si>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</si>
  <si>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</si>
  <si>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</si>
  <si>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</si>
  <si>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</si>
  <si>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</si>
  <si>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</si>
  <si>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</si>
  <si>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</si>
  <si>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</si>
  <si>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</si>
  <si>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</si>
  <si>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</si>
  <si>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</si>
  <si>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</si>
  <si>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</si>
  <si>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</si>
  <si>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</si>
  <si>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</si>
  <si>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t>
  </si>
  <si>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</si>
  <si>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</si>
  <si>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</si>
  <si>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</si>
  <si>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</si>
  <si>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</si>
  <si>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</si>
  <si>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</si>
  <si>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</si>
  <si>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</si>
  <si>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</si>
  <si>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</si>
  <si>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</si>
  <si>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</si>
  <si>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</si>
  <si>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</si>
  <si>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</si>
  <si>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</si>
  <si>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</si>
  <si>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</si>
  <si>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</si>
  <si>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</si>
  <si>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</si>
  <si>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</si>
  <si>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</si>
  <si>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</si>
  <si>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</si>
  <si>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</si>
  <si>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5.22</t>
  </si>
  <si>
    <t>▲ 1.70</t>
  </si>
  <si>
    <t>▲ 9.54</t>
  </si>
  <si>
    <t>▲ 6.79</t>
  </si>
  <si>
    <t>一般会計</t>
  </si>
  <si>
    <t>水道事業会計</t>
  </si>
  <si>
    <t>下水道事業会計</t>
  </si>
  <si>
    <t>介護保険事業特別会計</t>
  </si>
  <si>
    <t>国民健康保険事業特別会計</t>
  </si>
  <si>
    <t>農業集落排水事業会計</t>
  </si>
  <si>
    <t>後期高齢者医療事業特別会計</t>
  </si>
  <si>
    <t>その他会計（赤字）</t>
  </si>
  <si>
    <t>その他会計（黒字）</t>
  </si>
  <si>
    <t>R02</t>
    <phoneticPr fontId="5"/>
  </si>
  <si>
    <t>R03</t>
    <phoneticPr fontId="5"/>
  </si>
  <si>
    <t>R04</t>
    <phoneticPr fontId="5"/>
  </si>
  <si>
    <t>R05</t>
    <phoneticPr fontId="5"/>
  </si>
  <si>
    <t>R06</t>
    <phoneticPr fontId="5"/>
  </si>
  <si>
    <t>-</t>
    <phoneticPr fontId="2"/>
  </si>
  <si>
    <t>公共施設整備基金</t>
    <rPh sb="0" eb="2">
      <t>コウキョウ</t>
    </rPh>
    <rPh sb="2" eb="4">
      <t>シセツ</t>
    </rPh>
    <rPh sb="4" eb="6">
      <t>セイビ</t>
    </rPh>
    <rPh sb="6" eb="8">
      <t>キキン</t>
    </rPh>
    <phoneticPr fontId="5"/>
  </si>
  <si>
    <t>拠点形成基金</t>
    <rPh sb="0" eb="2">
      <t>キョテン</t>
    </rPh>
    <rPh sb="2" eb="4">
      <t>ケイセイ</t>
    </rPh>
    <rPh sb="4" eb="6">
      <t>キキン</t>
    </rPh>
    <phoneticPr fontId="5"/>
  </si>
  <si>
    <t>子ども未来基金</t>
    <rPh sb="0" eb="1">
      <t>コ</t>
    </rPh>
    <rPh sb="3" eb="5">
      <t>ミライ</t>
    </rPh>
    <rPh sb="5" eb="7">
      <t>キキン</t>
    </rPh>
    <phoneticPr fontId="5"/>
  </si>
  <si>
    <t>緑化基金</t>
    <rPh sb="0" eb="2">
      <t>リョッカ</t>
    </rPh>
    <rPh sb="2" eb="4">
      <t>キキン</t>
    </rPh>
    <phoneticPr fontId="5"/>
  </si>
  <si>
    <t>国際交流基金</t>
    <rPh sb="0" eb="2">
      <t>コクサイ</t>
    </rPh>
    <rPh sb="2" eb="4">
      <t>コウリュウ</t>
    </rPh>
    <rPh sb="4" eb="6">
      <t>キキン</t>
    </rPh>
    <phoneticPr fontId="5"/>
  </si>
  <si>
    <t>市町村総合（一般）</t>
    <rPh sb="0" eb="3">
      <t>シチョウソン</t>
    </rPh>
    <rPh sb="3" eb="5">
      <t>ソウゴウ</t>
    </rPh>
    <rPh sb="6" eb="8">
      <t>イッパン</t>
    </rPh>
    <phoneticPr fontId="9"/>
  </si>
  <si>
    <t>市町村総合（自治会館）</t>
    <rPh sb="0" eb="3">
      <t>シチョウソン</t>
    </rPh>
    <rPh sb="3" eb="5">
      <t>ソウゴウ</t>
    </rPh>
    <rPh sb="6" eb="8">
      <t>ジチ</t>
    </rPh>
    <rPh sb="8" eb="10">
      <t>カイカン</t>
    </rPh>
    <phoneticPr fontId="9"/>
  </si>
  <si>
    <t>市町村総合（研修センター）</t>
    <rPh sb="0" eb="3">
      <t>シチョウソン</t>
    </rPh>
    <rPh sb="3" eb="5">
      <t>ソウゴウ</t>
    </rPh>
    <rPh sb="6" eb="8">
      <t>ケンシュウ</t>
    </rPh>
    <phoneticPr fontId="9"/>
  </si>
  <si>
    <t>市町村総合（交通災害）</t>
    <rPh sb="0" eb="3">
      <t>シチョウソン</t>
    </rPh>
    <rPh sb="3" eb="5">
      <t>ソウゴウ</t>
    </rPh>
    <rPh sb="6" eb="8">
      <t>コウツウ</t>
    </rPh>
    <rPh sb="8" eb="10">
      <t>サイガイ</t>
    </rPh>
    <phoneticPr fontId="9"/>
  </si>
  <si>
    <t>高齢者医療連合（一般）</t>
    <rPh sb="0" eb="3">
      <t>コウレイシャ</t>
    </rPh>
    <rPh sb="3" eb="5">
      <t>イリョウ</t>
    </rPh>
    <rPh sb="5" eb="7">
      <t>レンゴウ</t>
    </rPh>
    <rPh sb="8" eb="10">
      <t>イッパン</t>
    </rPh>
    <phoneticPr fontId="9"/>
  </si>
  <si>
    <t>高齢者医療連合（特会）</t>
    <rPh sb="0" eb="3">
      <t>コウレイシャ</t>
    </rPh>
    <rPh sb="3" eb="5">
      <t>イリョウ</t>
    </rPh>
    <rPh sb="5" eb="7">
      <t>レンゴウ</t>
    </rPh>
    <rPh sb="8" eb="9">
      <t>トク</t>
    </rPh>
    <rPh sb="9" eb="10">
      <t>カイ</t>
    </rPh>
    <phoneticPr fontId="9"/>
  </si>
  <si>
    <t>〇</t>
  </si>
  <si>
    <t>文化振興財団</t>
    <rPh sb="0" eb="2">
      <t>ブンカ</t>
    </rPh>
    <rPh sb="2" eb="4">
      <t>シンコウ</t>
    </rPh>
    <rPh sb="4" eb="6">
      <t>ザイダン</t>
    </rPh>
    <phoneticPr fontId="2"/>
  </si>
  <si>
    <t>スポーツ協会</t>
    <rPh sb="4" eb="6">
      <t>キョウカイ</t>
    </rPh>
    <phoneticPr fontId="2"/>
  </si>
  <si>
    <t>地域振興財団</t>
    <rPh sb="0" eb="2">
      <t>チイキ</t>
    </rPh>
    <rPh sb="2" eb="4">
      <t>シンコウ</t>
    </rPh>
    <rPh sb="4" eb="6">
      <t>ザイダン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</si>
</sst>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60285</c:v>
                </c:pt>
                <c:pt idx="1">
                  <c:v>38566</c:v>
                </c:pt>
                <c:pt idx="2">
                  <c:v>35156</c:v>
                </c:pt>
                <c:pt idx="3">
                  <c:v>37029</c:v>
                </c:pt>
                <c:pt idx="4">
                  <c:v>44805</c:v>
                </c:pt>
              </c:numCache>
            </c:numRef>
          </c:val>
          <c:smooth val="0"/>
          <c:extLst>
            <c:ext xmlns:c16="http://schemas.microsoft.com/office/drawing/2014/chart" uri="{C3380CC4-5D6E-409C-BE32-E72D297353CC}">
              <c16:uniqueId val="{00000000-FDE8-4A77-BB4B-AE830EBE691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32037</c:v>
                </c:pt>
                <c:pt idx="1">
                  <c:v>28515</c:v>
                </c:pt>
                <c:pt idx="2">
                  <c:v>40292</c:v>
                </c:pt>
                <c:pt idx="3">
                  <c:v>39742</c:v>
                </c:pt>
                <c:pt idx="4">
                  <c:v>61790</c:v>
                </c:pt>
              </c:numCache>
            </c:numRef>
          </c:val>
          <c:smooth val="0"/>
          <c:extLst>
            <c:ext xmlns:c16="http://schemas.microsoft.com/office/drawing/2014/chart" uri="{C3380CC4-5D6E-409C-BE32-E72D297353CC}">
              <c16:uniqueId val="{00000001-FDE8-4A77-BB4B-AE830EBE691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8.85</c:v>
                </c:pt>
                <c:pt idx="1">
                  <c:v>11.84</c:v>
                </c:pt>
                <c:pt idx="2">
                  <c:v>8.99</c:v>
                </c:pt>
                <c:pt idx="3">
                  <c:v>8.2799999999999994</c:v>
                </c:pt>
                <c:pt idx="4">
                  <c:v>5.0199999999999996</c:v>
                </c:pt>
              </c:numCache>
            </c:numRef>
          </c:val>
          <c:extLst>
            <c:ext xmlns:c16="http://schemas.microsoft.com/office/drawing/2014/chart" uri="{C3380CC4-5D6E-409C-BE32-E72D297353CC}">
              <c16:uniqueId val="{00000000-AC62-4C50-8CA3-AE3101B8598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15.84</c:v>
                </c:pt>
                <c:pt idx="1">
                  <c:v>12.99</c:v>
                </c:pt>
                <c:pt idx="2">
                  <c:v>18.43</c:v>
                </c:pt>
                <c:pt idx="3">
                  <c:v>13.74</c:v>
                </c:pt>
                <c:pt idx="4">
                  <c:v>13.14</c:v>
                </c:pt>
              </c:numCache>
            </c:numRef>
          </c:val>
          <c:extLst>
            <c:ext xmlns:c16="http://schemas.microsoft.com/office/drawing/2014/chart" uri="{C3380CC4-5D6E-409C-BE32-E72D297353CC}">
              <c16:uniqueId val="{00000001-AC62-4C50-8CA3-AE3101B8598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1.19</c:v>
                </c:pt>
                <c:pt idx="1">
                  <c:v>-5.22</c:v>
                </c:pt>
                <c:pt idx="2">
                  <c:v>-1.7</c:v>
                </c:pt>
                <c:pt idx="3">
                  <c:v>-9.5399999999999991</c:v>
                </c:pt>
                <c:pt idx="4">
                  <c:v>-6.79</c:v>
                </c:pt>
              </c:numCache>
            </c:numRef>
          </c:val>
          <c:smooth val="0"/>
          <c:extLst>
            <c:ext xmlns:c16="http://schemas.microsoft.com/office/drawing/2014/chart" uri="{C3380CC4-5D6E-409C-BE32-E72D297353CC}">
              <c16:uniqueId val="{00000002-AC62-4C50-8CA3-AE3101B8598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7.0000000000000007E-2</c:v>
                </c:pt>
                <c:pt idx="6">
                  <c:v>#N/A</c:v>
                </c:pt>
                <c:pt idx="7">
                  <c:v>0.02</c:v>
                </c:pt>
                <c:pt idx="8">
                  <c:v>0</c:v>
                </c:pt>
                <c:pt idx="9">
                  <c:v>0</c:v>
                </c:pt>
              </c:numCache>
            </c:numRef>
          </c:val>
          <c:extLst>
            <c:ext xmlns:c16="http://schemas.microsoft.com/office/drawing/2014/chart" uri="{C3380CC4-5D6E-409C-BE32-E72D297353CC}">
              <c16:uniqueId val="{00000000-F925-476B-8E90-B2B99D09D840}"/>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925-476B-8E90-B2B99D09D840}"/>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925-476B-8E90-B2B99D09D840}"/>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925-476B-8E90-B2B99D09D840}"/>
            </c:ext>
          </c:extLst>
        </c:ser>
        <c:ser>
          <c:idx val="4"/>
          <c:order val="4"/>
          <c:tx>
            <c:strRef>
              <c:f>データシート!$A$31</c:f>
              <c:strCache>
                <c:ptCount val="1"/>
                <c:pt idx="0">
                  <c:v>農業集落排水事業会計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0.04</c:v>
                </c:pt>
              </c:numCache>
            </c:numRef>
          </c:val>
          <c:extLst>
            <c:ext xmlns:c16="http://schemas.microsoft.com/office/drawing/2014/chart" uri="{C3380CC4-5D6E-409C-BE32-E72D297353CC}">
              <c16:uniqueId val="{00000004-F925-476B-8E90-B2B99D09D840}"/>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0.42</c:v>
                </c:pt>
                <c:pt idx="2">
                  <c:v>#N/A</c:v>
                </c:pt>
                <c:pt idx="3">
                  <c:v>0.61</c:v>
                </c:pt>
                <c:pt idx="4">
                  <c:v>#N/A</c:v>
                </c:pt>
                <c:pt idx="5">
                  <c:v>0.38</c:v>
                </c:pt>
                <c:pt idx="6">
                  <c:v>#N/A</c:v>
                </c:pt>
                <c:pt idx="7">
                  <c:v>0.05</c:v>
                </c:pt>
                <c:pt idx="8">
                  <c:v>#N/A</c:v>
                </c:pt>
                <c:pt idx="9">
                  <c:v>0.05</c:v>
                </c:pt>
              </c:numCache>
            </c:numRef>
          </c:val>
          <c:extLst>
            <c:ext xmlns:c16="http://schemas.microsoft.com/office/drawing/2014/chart" uri="{C3380CC4-5D6E-409C-BE32-E72D297353CC}">
              <c16:uniqueId val="{00000005-F925-476B-8E90-B2B99D09D840}"/>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1.01</c:v>
                </c:pt>
                <c:pt idx="2">
                  <c:v>#N/A</c:v>
                </c:pt>
                <c:pt idx="3">
                  <c:v>0.77</c:v>
                </c:pt>
                <c:pt idx="4">
                  <c:v>#N/A</c:v>
                </c:pt>
                <c:pt idx="5">
                  <c:v>0.99</c:v>
                </c:pt>
                <c:pt idx="6">
                  <c:v>#N/A</c:v>
                </c:pt>
                <c:pt idx="7">
                  <c:v>1.26</c:v>
                </c:pt>
                <c:pt idx="8">
                  <c:v>#N/A</c:v>
                </c:pt>
                <c:pt idx="9">
                  <c:v>1.08</c:v>
                </c:pt>
              </c:numCache>
            </c:numRef>
          </c:val>
          <c:extLst>
            <c:ext xmlns:c16="http://schemas.microsoft.com/office/drawing/2014/chart" uri="{C3380CC4-5D6E-409C-BE32-E72D297353CC}">
              <c16:uniqueId val="{00000006-F925-476B-8E90-B2B99D09D840}"/>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0.91</c:v>
                </c:pt>
                <c:pt idx="2">
                  <c:v>#N/A</c:v>
                </c:pt>
                <c:pt idx="3">
                  <c:v>1.07</c:v>
                </c:pt>
                <c:pt idx="4">
                  <c:v>#N/A</c:v>
                </c:pt>
                <c:pt idx="5">
                  <c:v>1.1599999999999999</c:v>
                </c:pt>
                <c:pt idx="6">
                  <c:v>#N/A</c:v>
                </c:pt>
                <c:pt idx="7">
                  <c:v>1.4</c:v>
                </c:pt>
                <c:pt idx="8">
                  <c:v>#N/A</c:v>
                </c:pt>
                <c:pt idx="9">
                  <c:v>1.44</c:v>
                </c:pt>
              </c:numCache>
            </c:numRef>
          </c:val>
          <c:extLst>
            <c:ext xmlns:c16="http://schemas.microsoft.com/office/drawing/2014/chart" uri="{C3380CC4-5D6E-409C-BE32-E72D297353CC}">
              <c16:uniqueId val="{00000007-F925-476B-8E90-B2B99D09D840}"/>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3.79</c:v>
                </c:pt>
                <c:pt idx="2">
                  <c:v>#N/A</c:v>
                </c:pt>
                <c:pt idx="3">
                  <c:v>3.63</c:v>
                </c:pt>
                <c:pt idx="4">
                  <c:v>#N/A</c:v>
                </c:pt>
                <c:pt idx="5">
                  <c:v>3.15</c:v>
                </c:pt>
                <c:pt idx="6">
                  <c:v>#N/A</c:v>
                </c:pt>
                <c:pt idx="7">
                  <c:v>3.13</c:v>
                </c:pt>
                <c:pt idx="8">
                  <c:v>#N/A</c:v>
                </c:pt>
                <c:pt idx="9">
                  <c:v>3.45</c:v>
                </c:pt>
              </c:numCache>
            </c:numRef>
          </c:val>
          <c:extLst>
            <c:ext xmlns:c16="http://schemas.microsoft.com/office/drawing/2014/chart" uri="{C3380CC4-5D6E-409C-BE32-E72D297353CC}">
              <c16:uniqueId val="{00000008-F925-476B-8E90-B2B99D09D840}"/>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8.85</c:v>
                </c:pt>
                <c:pt idx="2">
                  <c:v>#N/A</c:v>
                </c:pt>
                <c:pt idx="3">
                  <c:v>11.84</c:v>
                </c:pt>
                <c:pt idx="4">
                  <c:v>#N/A</c:v>
                </c:pt>
                <c:pt idx="5">
                  <c:v>8.98</c:v>
                </c:pt>
                <c:pt idx="6">
                  <c:v>#N/A</c:v>
                </c:pt>
                <c:pt idx="7">
                  <c:v>8.2799999999999994</c:v>
                </c:pt>
                <c:pt idx="8">
                  <c:v>#N/A</c:v>
                </c:pt>
                <c:pt idx="9">
                  <c:v>5.0199999999999996</c:v>
                </c:pt>
              </c:numCache>
            </c:numRef>
          </c:val>
          <c:extLst>
            <c:ext xmlns:c16="http://schemas.microsoft.com/office/drawing/2014/chart" uri="{C3380CC4-5D6E-409C-BE32-E72D297353CC}">
              <c16:uniqueId val="{00000009-F925-476B-8E90-B2B99D09D840}"/>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4570</c:v>
                </c:pt>
                <c:pt idx="5">
                  <c:v>4634</c:v>
                </c:pt>
                <c:pt idx="8">
                  <c:v>4277</c:v>
                </c:pt>
                <c:pt idx="11">
                  <c:v>4073</c:v>
                </c:pt>
                <c:pt idx="14">
                  <c:v>3841</c:v>
                </c:pt>
              </c:numCache>
            </c:numRef>
          </c:val>
          <c:extLst>
            <c:ext xmlns:c16="http://schemas.microsoft.com/office/drawing/2014/chart" uri="{C3380CC4-5D6E-409C-BE32-E72D297353CC}">
              <c16:uniqueId val="{00000000-0EC5-4FFE-B464-C9C49610CDD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1</c:v>
                </c:pt>
                <c:pt idx="12">
                  <c:v>0</c:v>
                </c:pt>
              </c:numCache>
            </c:numRef>
          </c:val>
          <c:extLst>
            <c:ext xmlns:c16="http://schemas.microsoft.com/office/drawing/2014/chart" uri="{C3380CC4-5D6E-409C-BE32-E72D297353CC}">
              <c16:uniqueId val="{00000001-0EC5-4FFE-B464-C9C49610CDD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127</c:v>
                </c:pt>
                <c:pt idx="3">
                  <c:v>88</c:v>
                </c:pt>
                <c:pt idx="6">
                  <c:v>96</c:v>
                </c:pt>
                <c:pt idx="9">
                  <c:v>85</c:v>
                </c:pt>
                <c:pt idx="12">
                  <c:v>86</c:v>
                </c:pt>
              </c:numCache>
            </c:numRef>
          </c:val>
          <c:extLst>
            <c:ext xmlns:c16="http://schemas.microsoft.com/office/drawing/2014/chart" uri="{C3380CC4-5D6E-409C-BE32-E72D297353CC}">
              <c16:uniqueId val="{00000002-0EC5-4FFE-B464-C9C49610CDD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C5-4FFE-B464-C9C49610CDD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1303</c:v>
                </c:pt>
                <c:pt idx="3">
                  <c:v>1223</c:v>
                </c:pt>
                <c:pt idx="6">
                  <c:v>1197</c:v>
                </c:pt>
                <c:pt idx="9">
                  <c:v>1313</c:v>
                </c:pt>
                <c:pt idx="12">
                  <c:v>1256</c:v>
                </c:pt>
              </c:numCache>
            </c:numRef>
          </c:val>
          <c:extLst>
            <c:ext xmlns:c16="http://schemas.microsoft.com/office/drawing/2014/chart" uri="{C3380CC4-5D6E-409C-BE32-E72D297353CC}">
              <c16:uniqueId val="{00000004-0EC5-4FFE-B464-C9C49610CDD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30</c:v>
                </c:pt>
                <c:pt idx="3">
                  <c:v>30</c:v>
                </c:pt>
                <c:pt idx="6">
                  <c:v>30</c:v>
                </c:pt>
                <c:pt idx="9">
                  <c:v>30</c:v>
                </c:pt>
                <c:pt idx="12">
                  <c:v>30</c:v>
                </c:pt>
              </c:numCache>
            </c:numRef>
          </c:val>
          <c:extLst>
            <c:ext xmlns:c16="http://schemas.microsoft.com/office/drawing/2014/chart" uri="{C3380CC4-5D6E-409C-BE32-E72D297353CC}">
              <c16:uniqueId val="{00000005-0EC5-4FFE-B464-C9C49610CDD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EC5-4FFE-B464-C9C49610CDD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6066</c:v>
                </c:pt>
                <c:pt idx="3">
                  <c:v>5728</c:v>
                </c:pt>
                <c:pt idx="6">
                  <c:v>6071</c:v>
                </c:pt>
                <c:pt idx="9">
                  <c:v>5886</c:v>
                </c:pt>
                <c:pt idx="12">
                  <c:v>5535</c:v>
                </c:pt>
              </c:numCache>
            </c:numRef>
          </c:val>
          <c:extLst>
            <c:ext xmlns:c16="http://schemas.microsoft.com/office/drawing/2014/chart" uri="{C3380CC4-5D6E-409C-BE32-E72D297353CC}">
              <c16:uniqueId val="{00000007-0EC5-4FFE-B464-C9C49610CDD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2956</c:v>
                </c:pt>
                <c:pt idx="2">
                  <c:v>#N/A</c:v>
                </c:pt>
                <c:pt idx="3">
                  <c:v>#N/A</c:v>
                </c:pt>
                <c:pt idx="4">
                  <c:v>2435</c:v>
                </c:pt>
                <c:pt idx="5">
                  <c:v>#N/A</c:v>
                </c:pt>
                <c:pt idx="6">
                  <c:v>#N/A</c:v>
                </c:pt>
                <c:pt idx="7">
                  <c:v>3117</c:v>
                </c:pt>
                <c:pt idx="8">
                  <c:v>#N/A</c:v>
                </c:pt>
                <c:pt idx="9">
                  <c:v>#N/A</c:v>
                </c:pt>
                <c:pt idx="10">
                  <c:v>3242</c:v>
                </c:pt>
                <c:pt idx="11">
                  <c:v>#N/A</c:v>
                </c:pt>
                <c:pt idx="12">
                  <c:v>#N/A</c:v>
                </c:pt>
                <c:pt idx="13">
                  <c:v>3066</c:v>
                </c:pt>
                <c:pt idx="14">
                  <c:v>#N/A</c:v>
                </c:pt>
              </c:numCache>
            </c:numRef>
          </c:val>
          <c:smooth val="0"/>
          <c:extLst>
            <c:ext xmlns:c16="http://schemas.microsoft.com/office/drawing/2014/chart" uri="{C3380CC4-5D6E-409C-BE32-E72D297353CC}">
              <c16:uniqueId val="{00000008-0EC5-4FFE-B464-C9C49610CDD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34008</c:v>
                </c:pt>
                <c:pt idx="5">
                  <c:v>31992</c:v>
                </c:pt>
                <c:pt idx="8">
                  <c:v>32004</c:v>
                </c:pt>
                <c:pt idx="11">
                  <c:v>30130</c:v>
                </c:pt>
                <c:pt idx="14">
                  <c:v>28492</c:v>
                </c:pt>
              </c:numCache>
            </c:numRef>
          </c:val>
          <c:extLst>
            <c:ext xmlns:c16="http://schemas.microsoft.com/office/drawing/2014/chart" uri="{C3380CC4-5D6E-409C-BE32-E72D297353CC}">
              <c16:uniqueId val="{00000000-D18A-4D85-9432-605B4CFC8E4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7811</c:v>
                </c:pt>
                <c:pt idx="5">
                  <c:v>8474</c:v>
                </c:pt>
                <c:pt idx="8">
                  <c:v>8362</c:v>
                </c:pt>
                <c:pt idx="11">
                  <c:v>8169</c:v>
                </c:pt>
                <c:pt idx="14">
                  <c:v>8262</c:v>
                </c:pt>
              </c:numCache>
            </c:numRef>
          </c:val>
          <c:extLst>
            <c:ext xmlns:c16="http://schemas.microsoft.com/office/drawing/2014/chart" uri="{C3380CC4-5D6E-409C-BE32-E72D297353CC}">
              <c16:uniqueId val="{00000001-D18A-4D85-9432-605B4CFC8E4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17497</c:v>
                </c:pt>
                <c:pt idx="5">
                  <c:v>20222</c:v>
                </c:pt>
                <c:pt idx="8">
                  <c:v>24452</c:v>
                </c:pt>
                <c:pt idx="11">
                  <c:v>24508</c:v>
                </c:pt>
                <c:pt idx="14">
                  <c:v>27120</c:v>
                </c:pt>
              </c:numCache>
            </c:numRef>
          </c:val>
          <c:extLst>
            <c:ext xmlns:c16="http://schemas.microsoft.com/office/drawing/2014/chart" uri="{C3380CC4-5D6E-409C-BE32-E72D297353CC}">
              <c16:uniqueId val="{00000002-D18A-4D85-9432-605B4CFC8E4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18A-4D85-9432-605B4CFC8E4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D18A-4D85-9432-605B4CFC8E4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35</c:v>
                </c:pt>
                <c:pt idx="3">
                  <c:v>41</c:v>
                </c:pt>
                <c:pt idx="6">
                  <c:v>23</c:v>
                </c:pt>
                <c:pt idx="9">
                  <c:v>26</c:v>
                </c:pt>
                <c:pt idx="12">
                  <c:v>8</c:v>
                </c:pt>
              </c:numCache>
            </c:numRef>
          </c:val>
          <c:extLst>
            <c:ext xmlns:c16="http://schemas.microsoft.com/office/drawing/2014/chart" uri="{C3380CC4-5D6E-409C-BE32-E72D297353CC}">
              <c16:uniqueId val="{00000005-D18A-4D85-9432-605B4CFC8E4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11397</c:v>
                </c:pt>
                <c:pt idx="3">
                  <c:v>10317</c:v>
                </c:pt>
                <c:pt idx="6">
                  <c:v>9231</c:v>
                </c:pt>
                <c:pt idx="9">
                  <c:v>8559</c:v>
                </c:pt>
                <c:pt idx="12">
                  <c:v>8651</c:v>
                </c:pt>
              </c:numCache>
            </c:numRef>
          </c:val>
          <c:extLst>
            <c:ext xmlns:c16="http://schemas.microsoft.com/office/drawing/2014/chart" uri="{C3380CC4-5D6E-409C-BE32-E72D297353CC}">
              <c16:uniqueId val="{00000006-D18A-4D85-9432-605B4CFC8E4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D18A-4D85-9432-605B4CFC8E4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14781</c:v>
                </c:pt>
                <c:pt idx="3">
                  <c:v>12191</c:v>
                </c:pt>
                <c:pt idx="6">
                  <c:v>12919</c:v>
                </c:pt>
                <c:pt idx="9">
                  <c:v>13372</c:v>
                </c:pt>
                <c:pt idx="12">
                  <c:v>15777</c:v>
                </c:pt>
              </c:numCache>
            </c:numRef>
          </c:val>
          <c:extLst>
            <c:ext xmlns:c16="http://schemas.microsoft.com/office/drawing/2014/chart" uri="{C3380CC4-5D6E-409C-BE32-E72D297353CC}">
              <c16:uniqueId val="{00000008-D18A-4D85-9432-605B4CFC8E4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D18A-4D85-9432-605B4CFC8E4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45980</c:v>
                </c:pt>
                <c:pt idx="3">
                  <c:v>44130</c:v>
                </c:pt>
                <c:pt idx="6">
                  <c:v>43051</c:v>
                </c:pt>
                <c:pt idx="9">
                  <c:v>42150</c:v>
                </c:pt>
                <c:pt idx="12">
                  <c:v>46485</c:v>
                </c:pt>
              </c:numCache>
            </c:numRef>
          </c:val>
          <c:extLst>
            <c:ext xmlns:c16="http://schemas.microsoft.com/office/drawing/2014/chart" uri="{C3380CC4-5D6E-409C-BE32-E72D297353CC}">
              <c16:uniqueId val="{0000000A-D18A-4D85-9432-605B4CFC8E4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12876</c:v>
                </c:pt>
                <c:pt idx="2">
                  <c:v>#N/A</c:v>
                </c:pt>
                <c:pt idx="3">
                  <c:v>#N/A</c:v>
                </c:pt>
                <c:pt idx="4">
                  <c:v>5991</c:v>
                </c:pt>
                <c:pt idx="5">
                  <c:v>#N/A</c:v>
                </c:pt>
                <c:pt idx="6">
                  <c:v>#N/A</c:v>
                </c:pt>
                <c:pt idx="7">
                  <c:v>406</c:v>
                </c:pt>
                <c:pt idx="8">
                  <c:v>#N/A</c:v>
                </c:pt>
                <c:pt idx="9">
                  <c:v>#N/A</c:v>
                </c:pt>
                <c:pt idx="10">
                  <c:v>1301</c:v>
                </c:pt>
                <c:pt idx="11">
                  <c:v>#N/A</c:v>
                </c:pt>
                <c:pt idx="12">
                  <c:v>#N/A</c:v>
                </c:pt>
                <c:pt idx="13">
                  <c:v>7046</c:v>
                </c:pt>
                <c:pt idx="14">
                  <c:v>#N/A</c:v>
                </c:pt>
              </c:numCache>
            </c:numRef>
          </c:val>
          <c:smooth val="0"/>
          <c:extLst>
            <c:ext xmlns:c16="http://schemas.microsoft.com/office/drawing/2014/chart" uri="{C3380CC4-5D6E-409C-BE32-E72D297353CC}">
              <c16:uniqueId val="{0000000B-D18A-4D85-9432-605B4CFC8E4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10451</c:v>
                </c:pt>
                <c:pt idx="1">
                  <c:v>7878</c:v>
                </c:pt>
                <c:pt idx="2">
                  <c:v>8020</c:v>
                </c:pt>
              </c:numCache>
            </c:numRef>
          </c:val>
          <c:extLst>
            <c:ext xmlns:c16="http://schemas.microsoft.com/office/drawing/2014/chart" uri="{C3380CC4-5D6E-409C-BE32-E72D297353CC}">
              <c16:uniqueId val="{00000000-E1DA-4472-BF85-67E259AE4DAD}"/>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8</c:v>
                </c:pt>
                <c:pt idx="1">
                  <c:v>8</c:v>
                </c:pt>
                <c:pt idx="2">
                  <c:v>8</c:v>
                </c:pt>
              </c:numCache>
            </c:numRef>
          </c:val>
          <c:extLst>
            <c:ext xmlns:c16="http://schemas.microsoft.com/office/drawing/2014/chart" uri="{C3380CC4-5D6E-409C-BE32-E72D297353CC}">
              <c16:uniqueId val="{00000001-E1DA-4472-BF85-67E259AE4DAD}"/>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10881</c:v>
                </c:pt>
                <c:pt idx="1">
                  <c:v>14099</c:v>
                </c:pt>
                <c:pt idx="2">
                  <c:v>16049</c:v>
                </c:pt>
              </c:numCache>
            </c:numRef>
          </c:val>
          <c:extLst>
            <c:ext xmlns:c16="http://schemas.microsoft.com/office/drawing/2014/chart" uri="{C3380CC4-5D6E-409C-BE32-E72D297353CC}">
              <c16:uniqueId val="{00000002-E1DA-4472-BF85-67E259AE4DAD}"/>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財政運営上の過重な負担とならないよう、適正な範囲での債務負担行為の設定や、市債及び公営企業債の発行額の抑制及び厳選に努めていることなどから、横ばいで推移している。</a:t>
          </a:r>
        </a:p>
        <a:p>
          <a:r>
            <a:rPr kumimoji="1" lang="ja-JP" altLang="en-US" sz="1400">
              <a:solidFill>
                <a:schemeClr val="tx1"/>
              </a:solidFill>
              <a:latin typeface="ＭＳ ゴシック" pitchFamily="49" charset="-128"/>
              <a:ea typeface="ＭＳ ゴシック" pitchFamily="49" charset="-128"/>
            </a:rPr>
            <a:t>　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年度決算においては、元利償還金に充当可能な特定財源の減少により、実質公債費比率は</a:t>
          </a:r>
          <a:r>
            <a:rPr kumimoji="1" lang="en-US" altLang="ja-JP" sz="1400">
              <a:solidFill>
                <a:schemeClr val="tx1"/>
              </a:solidFill>
              <a:latin typeface="ＭＳ ゴシック" pitchFamily="49" charset="-128"/>
              <a:ea typeface="ＭＳ ゴシック" pitchFamily="49" charset="-128"/>
            </a:rPr>
            <a:t>0.2</a:t>
          </a:r>
          <a:r>
            <a:rPr kumimoji="1" lang="ja-JP" altLang="en-US" sz="1400">
              <a:solidFill>
                <a:schemeClr val="tx1"/>
              </a:solidFill>
              <a:latin typeface="ＭＳ ゴシック" pitchFamily="49" charset="-128"/>
              <a:ea typeface="ＭＳ ゴシック" pitchFamily="49" charset="-128"/>
            </a:rPr>
            <a:t>ポイント増の</a:t>
          </a:r>
          <a:r>
            <a:rPr kumimoji="1" lang="en-US" altLang="ja-JP" sz="1400">
              <a:solidFill>
                <a:schemeClr val="tx1"/>
              </a:solidFill>
              <a:latin typeface="ＭＳ ゴシック" pitchFamily="49" charset="-128"/>
              <a:ea typeface="ＭＳ ゴシック" pitchFamily="49" charset="-128"/>
            </a:rPr>
            <a:t>5.7%</a:t>
          </a:r>
          <a:r>
            <a:rPr kumimoji="1" lang="ja-JP" altLang="en-US" sz="1400">
              <a:solidFill>
                <a:schemeClr val="tx1"/>
              </a:solidFill>
              <a:latin typeface="ＭＳ ゴシック" pitchFamily="49" charset="-128"/>
              <a:ea typeface="ＭＳ ゴシック" pitchFamily="49" charset="-128"/>
            </a:rPr>
            <a:t>となったが、今後も健全な財政運営に向けて、事業の選択と集中により、新規市債の発行については、交付税措置のある市債の活用を優先し、資金手当債については抑制を図るなど厳選していく。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tx1"/>
              </a:solidFill>
              <a:latin typeface="ＭＳ ゴシック" pitchFamily="49" charset="-128"/>
              <a:ea typeface="ＭＳ ゴシック" pitchFamily="49" charset="-128"/>
            </a:rPr>
            <a:t>　平成</a:t>
          </a:r>
          <a:r>
            <a:rPr kumimoji="1" lang="en-US" altLang="ja-JP" sz="1400">
              <a:solidFill>
                <a:schemeClr val="tx1"/>
              </a:solidFill>
              <a:latin typeface="ＭＳ ゴシック" pitchFamily="49" charset="-128"/>
              <a:ea typeface="ＭＳ ゴシック" pitchFamily="49" charset="-128"/>
            </a:rPr>
            <a:t>30</a:t>
          </a:r>
          <a:r>
            <a:rPr kumimoji="1" lang="ja-JP" altLang="en-US" sz="1400">
              <a:solidFill>
                <a:schemeClr val="tx1"/>
              </a:solidFill>
              <a:latin typeface="ＭＳ ゴシック" pitchFamily="49" charset="-128"/>
              <a:ea typeface="ＭＳ ゴシック" pitchFamily="49" charset="-128"/>
            </a:rPr>
            <a:t>年度をもって満期一括償還地方債の償還が完了したことから、今後は地方債償還計画を踏まえ必要額を積み立てていく。</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r>
            <a:rPr kumimoji="1" lang="ja-JP" altLang="en-US" sz="1400">
              <a:solidFill>
                <a:schemeClr val="tx1"/>
              </a:solidFill>
              <a:latin typeface="ＭＳ ゴシック" pitchFamily="49" charset="-128"/>
              <a:ea typeface="ＭＳ ゴシック" pitchFamily="49" charset="-128"/>
            </a:rPr>
            <a:t>令和</a:t>
          </a:r>
          <a:r>
            <a:rPr kumimoji="1" lang="en-US" altLang="ja-JP" sz="1400">
              <a:solidFill>
                <a:schemeClr val="tx1"/>
              </a:solidFill>
              <a:latin typeface="ＭＳ ゴシック" pitchFamily="49" charset="-128"/>
              <a:ea typeface="ＭＳ ゴシック" pitchFamily="49" charset="-128"/>
            </a:rPr>
            <a:t>6</a:t>
          </a:r>
          <a:r>
            <a:rPr kumimoji="1" lang="ja-JP" altLang="en-US" sz="1400">
              <a:solidFill>
                <a:schemeClr val="tx1"/>
              </a:solidFill>
              <a:latin typeface="ＭＳ ゴシック" pitchFamily="49" charset="-128"/>
              <a:ea typeface="ＭＳ ゴシック" pitchFamily="49" charset="-128"/>
            </a:rPr>
            <a:t>年度決算においては、地方債現在高、公営企業債等繰入見込額及び退職手当負担見込額が増加したことに加え、将来負担額から差し引く基準財政需要額算入見込額も減となったことから、</a:t>
          </a:r>
          <a:r>
            <a:rPr kumimoji="1" lang="en-US" altLang="ja-JP" sz="1400">
              <a:solidFill>
                <a:schemeClr val="tx1"/>
              </a:solidFill>
              <a:latin typeface="ＭＳ ゴシック" pitchFamily="49" charset="-128"/>
              <a:ea typeface="ＭＳ ゴシック" pitchFamily="49" charset="-128"/>
            </a:rPr>
            <a:t>9.7</a:t>
          </a:r>
          <a:r>
            <a:rPr kumimoji="1" lang="ja-JP" altLang="en-US" sz="1400">
              <a:solidFill>
                <a:schemeClr val="tx1"/>
              </a:solidFill>
              <a:latin typeface="ＭＳ ゴシック" pitchFamily="49" charset="-128"/>
              <a:ea typeface="ＭＳ ゴシック" pitchFamily="49" charset="-128"/>
            </a:rPr>
            <a:t>ポイント増の</a:t>
          </a:r>
          <a:r>
            <a:rPr kumimoji="1" lang="en-US" altLang="ja-JP" sz="1400">
              <a:solidFill>
                <a:schemeClr val="tx1"/>
              </a:solidFill>
              <a:latin typeface="ＭＳ ゴシック" pitchFamily="49" charset="-128"/>
              <a:ea typeface="ＭＳ ゴシック" pitchFamily="49" charset="-128"/>
            </a:rPr>
            <a:t>12.1</a:t>
          </a:r>
          <a:r>
            <a:rPr kumimoji="1" lang="ja-JP" altLang="en-US" sz="1400">
              <a:solidFill>
                <a:schemeClr val="tx1"/>
              </a:solidFill>
              <a:latin typeface="ＭＳ ゴシック" pitchFamily="49" charset="-128"/>
              <a:ea typeface="ＭＳ ゴシック" pitchFamily="49" charset="-128"/>
            </a:rPr>
            <a:t>％となった。</a:t>
          </a:r>
        </a:p>
        <a:p>
          <a:r>
            <a:rPr kumimoji="1" lang="ja-JP" altLang="en-US" sz="1400">
              <a:solidFill>
                <a:schemeClr val="tx1"/>
              </a:solidFill>
              <a:latin typeface="ＭＳ ゴシック" pitchFamily="49" charset="-128"/>
              <a:ea typeface="ＭＳ ゴシック" pitchFamily="49" charset="-128"/>
            </a:rPr>
            <a:t>　今後は市債の発行額抑制や適正な範囲での債務負担行為の設定による将来負担額の抑制のほか、基金残高の確保、交付税措置のある市債活用による充当可能財源の確保に努めるなど、人口減少を踏まえ次世代への負担を極力減らせるよう取り組んで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千葉県市原市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財政調整基金に決算剰余金などを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億円、拠点形成基金に</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億、その他特定目的基金を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11.3</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億円積立した一方で、財政調整基金を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億、公共施設整備基金を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億、その他特定目的基金の取り崩しを</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億円行ったことなどから、基金全体としては</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20.9</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億円の増となった。</a:t>
          </a: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各基金について、積極的な活用を図るほか、公共施設整備基金については、公共施設の大規模改修や更新に要する財政負担の平準化を図るため、貸借対照表の建物に係る減価償却累計額の</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％相当である</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億円を目標額として、引き続き計画的な積み立てと残高の確保に努める。</a:t>
          </a:r>
        </a:p>
        <a:p>
          <a:endPar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公共施設整備基金：大規模公共施設整備及び改修</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拠点形成基金：市原市拠点まちづくりビジョンの実現に向けた、拠点形成の推進</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子ども未来基金：子ども・子育て支援に係る施策の推進</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緑化基金：緑化の推進と緑地の拡大</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国際交流基金：国際交流の振興</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公共施設整備基金：寄附金、預金利子及び普通財産の売払いによる積立額（</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6.4</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億円）よりも</a:t>
          </a:r>
          <a:b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b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公共施設の整備・改修への財源としての取崩し額（</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8.9</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億円）が上回ることによる減少</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拠点形成基金：財政調整基金からの繰入金及び預金利子による積立額（</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20</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億円）の増加（取崩しは無し）</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子ども未来基金：いちはら子ども未来館運営事業等への財源としての取崩し額（</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億円）よりも</a:t>
          </a:r>
          <a:b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b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                  </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寄附金及び預金利子による積立額（</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2.4</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億円）が上回ることによる増加</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緑化基金：街区公園整備事業等への財源としての取崩し額（</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1,482</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万円）よりも寄附金及び預金利子による積立額（</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5,505</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万円）</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が上回ることによる増加</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国際交流基金：寄附金及び預金利子による積立額（</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691</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万円）よりも青少年海外留学支援事業等への財源としての取崩し額</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1,454</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万円）が上回ることによる減少</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　公共施設整備基金：貸借対照表の建物に係る減価償却累計額の</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％相当である</a:t>
          </a:r>
          <a:r>
            <a:rPr kumimoji="1" lang="en-US" altLang="ja-JP" sz="1200">
              <a:solidFill>
                <a:schemeClr val="tx1"/>
              </a:solidFill>
              <a:effectLst/>
              <a:latin typeface="ＭＳ ゴシック" panose="020B0609070205080204" pitchFamily="49" charset="-128"/>
              <a:ea typeface="ＭＳ ゴシック" panose="020B0609070205080204" pitchFamily="49" charset="-128"/>
              <a:cs typeface="+mn-cs"/>
            </a:rPr>
            <a:t>100 </a:t>
          </a:r>
          <a:r>
            <a:rPr kumimoji="1" lang="ja-JP" altLang="en-US" sz="1200">
              <a:solidFill>
                <a:schemeClr val="tx1"/>
              </a:solidFill>
              <a:effectLst/>
              <a:latin typeface="ＭＳ ゴシック" panose="020B0609070205080204" pitchFamily="49" charset="-128"/>
              <a:ea typeface="ＭＳ ゴシック" panose="020B0609070205080204" pitchFamily="49" charset="-128"/>
              <a:cs typeface="+mn-cs"/>
            </a:rPr>
            <a:t>億円を目標額として、計画的な積み立てと残高の確保に努める。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財源対策や拠点形成基金への積替えのため</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億円を取崩した一方で、決算剰余金</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26.0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億円、寄附金及び預金利子</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億円を積立てたことによる増加。</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扶助費の増加や公共施設の老朽化対策など、今後も財政需要の増大が確実であり、また自然災害などへの緊急的な財政需要への的確な対応が求められる中、生産年齢人口の減少や景気の動向による影響を受けやすい本市の産業構造から、年度間の収支均衡に対応できるよう、標準財政規模の約</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％となる</a:t>
          </a:r>
          <a:r>
            <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億円以上の残高を確保するよう努める。</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増減なし</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tx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tx1"/>
              </a:solidFill>
              <a:effectLst/>
              <a:latin typeface="ＭＳ ゴシック" panose="020B0609070205080204" pitchFamily="49" charset="-128"/>
              <a:ea typeface="ＭＳ ゴシック" panose="020B0609070205080204" pitchFamily="49" charset="-128"/>
              <a:cs typeface="+mn-cs"/>
            </a:rPr>
            <a:t>　満期一括償還の地方債の償還が終了したことから最低限の積立額としているが、今後の地方債償還計画を踏まえ必要額を積み立てていく。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266,861
259,202
368.16
123,366,711
119,499,930
3,065,413
61,009,463
46,484,639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本市は、臨海部に日本有数の石油化学コンビナート群を擁しており、償却資産等の固定資産税や法人市民税等の税収により、財政力指数は類似団体と比較し上位に位置している。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年度は、分母となる基準財政需要額は民生費の増などにより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12.5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億円増加、分子となる基準財政収入額については、企業の設備投資による固定資産税の増などにより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27.3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億円増加した。</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財政力指数は前年度から</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0.03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ポイント増加し、</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1.09</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となった。引き続き厳しい財政状況であるため、歳入確保や歳出の抑制による財政基盤の強化に取り組む。</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39</xdr:row>
      <xdr:rowOff>43745</xdr:rowOff>
    </xdr:from>
    <xdr:to>
      <xdr:col>23</xdr:col>
      <xdr:colOff>133350</xdr:colOff>
      <xdr:row>39</xdr:row>
      <xdr:rowOff>83961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6730295"/>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34872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92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39</xdr:row>
      <xdr:rowOff>83961</xdr:rowOff>
    </xdr:from>
    <xdr:to>
      <xdr:col>19</xdr:col>
      <xdr:colOff>133350</xdr:colOff>
      <xdr:row>39</xdr:row>
      <xdr:rowOff>97367</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39</xdr:row>
      <xdr:rowOff>97367</xdr:rowOff>
    </xdr:from>
    <xdr:to>
      <xdr:col>15</xdr:col>
      <xdr:colOff>82550</xdr:colOff>
      <xdr:row>39</xdr:row>
      <xdr:rowOff>97367</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149172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00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39</xdr:row>
      <xdr:rowOff>70555</xdr:rowOff>
    </xdr:from>
    <xdr:to>
      <xdr:col>11</xdr:col>
      <xdr:colOff>31750</xdr:colOff>
      <xdr:row>39</xdr:row>
      <xdr:rowOff>97367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757105"/>
          <a:ext cx="8890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135766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9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38</xdr:row>
      <xdr:rowOff>164395</xdr:rowOff>
    </xdr:from>
    <xdr:to>
      <xdr:col>23</xdr:col>
      <xdr:colOff>184150</xdr:colOff>
      <xdr:row>39</xdr:row>
      <xdr:rowOff>94545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679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38</xdr:row>
      <xdr:rowOff>9472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524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39</xdr:row>
      <xdr:rowOff>33161</xdr:rowOff>
    </xdr:from>
    <xdr:to>
      <xdr:col>19</xdr:col>
      <xdr:colOff>184150</xdr:colOff>
      <xdr:row>39</xdr:row>
      <xdr:rowOff>134761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37</xdr:row>
      <xdr:rowOff>144938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39</xdr:row>
      <xdr:rowOff>46567</xdr:rowOff>
    </xdr:from>
    <xdr:to>
      <xdr:col>15</xdr:col>
      <xdr:colOff>133350</xdr:colOff>
      <xdr:row>39</xdr:row>
      <xdr:rowOff>148167</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37</xdr:row>
      <xdr:rowOff>158344</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46567</xdr:rowOff>
    </xdr:from>
    <xdr:to>
      <xdr:col>11</xdr:col>
      <xdr:colOff>82550</xdr:colOff>
      <xdr:row>39</xdr:row>
      <xdr:rowOff>148167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158344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19755</xdr:rowOff>
    </xdr:from>
    <xdr:to>
      <xdr:col>7</xdr:col>
      <xdr:colOff>31750</xdr:colOff>
      <xdr:row>39</xdr:row>
      <xdr:rowOff>121355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706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131532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475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経常収支比率は、分子の経常経費充当一般財源が物件費や扶助費、繰出金などの増加により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21.9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億円増加したが、分母の経常一般財源が市税や地方特例交付金などの増加を主要因として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億円増加したため、</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ポイント低下の</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88.9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は改善したものの、財政硬直化の主要因となる扶助費は、今後も増加が見込まれることから、制度のあり方、所得制限の導入などの視点から見直しを行い、その抑制を図るとともに、経常経費の削減を図るべく、事務事業の見直しや民間活力の活用など柔軟な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10414</xdr:rowOff>
    </xdr:from>
    <xdr:to>
      <xdr:col>23</xdr:col>
      <xdr:colOff>133350</xdr:colOff>
      <xdr:row>64</xdr:row>
      <xdr:rowOff>49022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983214"/>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148082</xdr:rowOff>
    </xdr:from>
    <xdr:to>
      <xdr:col>19</xdr:col>
      <xdr:colOff>133350</xdr:colOff>
      <xdr:row>64</xdr:row>
      <xdr:rowOff>49022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949432"/>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148082</xdr:rowOff>
    </xdr:from>
    <xdr:to>
      <xdr:col>15</xdr:col>
      <xdr:colOff>82550</xdr:colOff>
      <xdr:row>64</xdr:row>
      <xdr:rowOff>5588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949432"/>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5588</xdr:rowOff>
    </xdr:from>
    <xdr:to>
      <xdr:col>11</xdr:col>
      <xdr:colOff>31750</xdr:colOff>
      <xdr:row>64</xdr:row>
      <xdr:rowOff>135890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978388"/>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140716</xdr:rowOff>
    </xdr:from>
    <xdr:to>
      <xdr:col>7</xdr:col>
      <xdr:colOff>31750</xdr:colOff>
      <xdr:row>64</xdr:row>
      <xdr:rowOff>70866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94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81043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10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131064</xdr:rowOff>
    </xdr:from>
    <xdr:to>
      <xdr:col>23</xdr:col>
      <xdr:colOff>184150</xdr:colOff>
      <xdr:row>64</xdr:row>
      <xdr:rowOff>61214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93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147591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169672</xdr:rowOff>
    </xdr:from>
    <xdr:to>
      <xdr:col>19</xdr:col>
      <xdr:colOff>184150</xdr:colOff>
      <xdr:row>64</xdr:row>
      <xdr:rowOff>99822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971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109999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7398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97282</xdr:rowOff>
    </xdr:from>
    <xdr:to>
      <xdr:col>15</xdr:col>
      <xdr:colOff>133350</xdr:colOff>
      <xdr:row>64</xdr:row>
      <xdr:rowOff>27432</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37609</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66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126238</xdr:rowOff>
    </xdr:from>
    <xdr:to>
      <xdr:col>11</xdr:col>
      <xdr:colOff>82550</xdr:colOff>
      <xdr:row>64</xdr:row>
      <xdr:rowOff>56388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92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66565</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696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85090</xdr:rowOff>
    </xdr:from>
    <xdr:to>
      <xdr:col>7</xdr:col>
      <xdr:colOff>31750</xdr:colOff>
      <xdr:row>65</xdr:row>
      <xdr:rowOff>15240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05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[146,804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人件費は人事院勧告に基づく給与改定の反映等により職員給は増となったが、退職手当組合負担金等の減により、令和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年度の決算額は前年度比</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％の減となっている。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物件費は新学校給食共同調理場の稼働等により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9.3</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維持補修費は道路の維持管理経費等の増により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6.9</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％の増となった。　　　</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本市は市域が広大である上、各種公共施設の老朽化も進行していることから、公共資産マネジメントに基づいた対応を図り、経費の抑制に努める。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16903</xdr:rowOff>
    </xdr:from>
    <xdr:to>
      <xdr:col>23</xdr:col>
      <xdr:colOff>133350</xdr:colOff>
      <xdr:row>84</xdr:row>
      <xdr:rowOff>160356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18703"/>
          <a:ext cx="838200" cy="14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2269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32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15483</xdr:rowOff>
    </xdr:from>
    <xdr:to>
      <xdr:col>19</xdr:col>
      <xdr:colOff>133350</xdr:colOff>
      <xdr:row>84</xdr:row>
      <xdr:rowOff>16903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17283"/>
          <a:ext cx="889000" cy="1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7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1339</xdr:rowOff>
    </xdr:from>
    <xdr:to>
      <xdr:col>15</xdr:col>
      <xdr:colOff>82550</xdr:colOff>
      <xdr:row>84</xdr:row>
      <xdr:rowOff>15483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403139"/>
          <a:ext cx="889000" cy="1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21536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80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34471</xdr:rowOff>
    </xdr:from>
    <xdr:to>
      <xdr:col>11</xdr:col>
      <xdr:colOff>31750</xdr:colOff>
      <xdr:row>84</xdr:row>
      <xdr:rowOff>1339</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64821"/>
          <a:ext cx="889000" cy="138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137850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25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1822</xdr:rowOff>
    </xdr:from>
    <xdr:to>
      <xdr:col>7</xdr:col>
      <xdr:colOff>31750</xdr:colOff>
      <xdr:row>83</xdr:row>
      <xdr:rowOff>103422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3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88199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1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109556</xdr:rowOff>
    </xdr:from>
    <xdr:to>
      <xdr:col>23</xdr:col>
      <xdr:colOff>184150</xdr:colOff>
      <xdr:row>85</xdr:row>
      <xdr:rowOff>39706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51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81633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483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137553</xdr:rowOff>
    </xdr:from>
    <xdr:to>
      <xdr:col>19</xdr:col>
      <xdr:colOff>184150</xdr:colOff>
      <xdr:row>84</xdr:row>
      <xdr:rowOff>67703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67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52480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542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136133</xdr:rowOff>
    </xdr:from>
    <xdr:to>
      <xdr:col>15</xdr:col>
      <xdr:colOff>133350</xdr:colOff>
      <xdr:row>84</xdr:row>
      <xdr:rowOff>66283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6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51060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5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121989</xdr:rowOff>
    </xdr:from>
    <xdr:to>
      <xdr:col>11</xdr:col>
      <xdr:colOff>82550</xdr:colOff>
      <xdr:row>84</xdr:row>
      <xdr:rowOff>52139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5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36916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438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155121</xdr:rowOff>
    </xdr:from>
    <xdr:to>
      <xdr:col>7</xdr:col>
      <xdr:colOff>31750</xdr:colOff>
      <xdr:row>83</xdr:row>
      <xdr:rowOff>85271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214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95448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982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職員構成の変動により前年度から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ポイント減少し、国より低い給与水準となった。</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引き続き人事管理や人事院勧告に準拠した給与制度の見直し等を行い、給与の適正化に努める。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162984</xdr:rowOff>
    </xdr:from>
    <xdr:to>
      <xdr:col>81</xdr:col>
      <xdr:colOff>44450</xdr:colOff>
      <xdr:row>85</xdr:row>
      <xdr:rowOff>31750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6179800" y="14564784"/>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108602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38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31750</xdr:rowOff>
    </xdr:from>
    <xdr:to>
      <xdr:col>77</xdr:col>
      <xdr:colOff>44450</xdr:colOff>
      <xdr:row>85</xdr:row>
      <xdr:rowOff>132291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4605000"/>
          <a:ext cx="889000" cy="10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32402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627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132291</xdr:rowOff>
    </xdr:from>
    <xdr:to>
      <xdr:col>72</xdr:col>
      <xdr:colOff>203200</xdr:colOff>
      <xdr:row>86</xdr:row>
      <xdr:rowOff>41275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7055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52511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41275</xdr:rowOff>
    </xdr:from>
    <xdr:to>
      <xdr:col>68</xdr:col>
      <xdr:colOff>152400</xdr:colOff>
      <xdr:row>86</xdr:row>
      <xdr:rowOff>101600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78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72618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302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11641</xdr:rowOff>
    </xdr:from>
    <xdr:to>
      <xdr:col>64</xdr:col>
      <xdr:colOff>152400</xdr:colOff>
      <xdr:row>84</xdr:row>
      <xdr:rowOff>113241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413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123418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182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112184</xdr:rowOff>
    </xdr:from>
    <xdr:to>
      <xdr:col>81</xdr:col>
      <xdr:colOff>95250</xdr:colOff>
      <xdr:row>85</xdr:row>
      <xdr:rowOff>42334</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84261</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4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152400</xdr:rowOff>
    </xdr:from>
    <xdr:to>
      <xdr:col>77</xdr:col>
      <xdr:colOff>95250</xdr:colOff>
      <xdr:row>85</xdr:row>
      <xdr:rowOff>82550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67327</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4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81491</xdr:rowOff>
    </xdr:from>
    <xdr:to>
      <xdr:col>73</xdr:col>
      <xdr:colOff>44450</xdr:colOff>
      <xdr:row>86</xdr:row>
      <xdr:rowOff>11641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167868</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741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161925</xdr:rowOff>
    </xdr:from>
    <xdr:to>
      <xdr:col>68</xdr:col>
      <xdr:colOff>203200</xdr:colOff>
      <xdr:row>86</xdr:row>
      <xdr:rowOff>92075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76852</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82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137177</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本市の人口千人当たりの職員数については、前年と比較して</a:t>
          </a:r>
          <a:r>
            <a:rPr kumimoji="1" lang="en-US" altLang="ja-JP" sz="1300">
              <a:latin typeface="ＭＳ Ｐゴシック" panose="020B0600070205080204" pitchFamily="50" charset="-128"/>
              <a:ea typeface="ＭＳ Ｐゴシック" panose="020B0600070205080204" pitchFamily="50" charset="-128"/>
            </a:rPr>
            <a:t>0.13</a:t>
          </a:r>
          <a:r>
            <a:rPr kumimoji="1" lang="ja-JP" altLang="en-US" sz="1300">
              <a:latin typeface="ＭＳ Ｐゴシック" panose="020B0600070205080204" pitchFamily="50" charset="-128"/>
              <a:ea typeface="ＭＳ Ｐゴシック" panose="020B0600070205080204" pitchFamily="50" charset="-128"/>
            </a:rPr>
            <a:t>人増加しており、類似団体の平均を</a:t>
          </a:r>
          <a:r>
            <a:rPr kumimoji="1" lang="en-US" altLang="ja-JP" sz="1300">
              <a:latin typeface="ＭＳ Ｐゴシック" panose="020B0600070205080204" pitchFamily="50" charset="-128"/>
              <a:ea typeface="ＭＳ Ｐゴシック" panose="020B0600070205080204" pitchFamily="50" charset="-128"/>
            </a:rPr>
            <a:t>0.92</a:t>
          </a:r>
          <a:r>
            <a:rPr kumimoji="1" lang="ja-JP" altLang="en-US" sz="1300">
              <a:latin typeface="ＭＳ Ｐゴシック" panose="020B0600070205080204" pitchFamily="50" charset="-128"/>
              <a:ea typeface="ＭＳ Ｐゴシック" panose="020B0600070205080204" pitchFamily="50" charset="-128"/>
            </a:rPr>
            <a:t>人上回っている。引き続きＩＣＴの活用など</a:t>
          </a:r>
          <a:r>
            <a:rPr kumimoji="1" lang="en-US" altLang="ja-JP" sz="1300">
              <a:latin typeface="ＭＳ Ｐゴシック" panose="020B0600070205080204" pitchFamily="50" charset="-128"/>
              <a:ea typeface="ＭＳ Ｐゴシック" panose="020B0600070205080204" pitchFamily="50" charset="-128"/>
            </a:rPr>
            <a:t>BPR</a:t>
          </a:r>
          <a:r>
            <a:rPr kumimoji="1" lang="ja-JP" altLang="en-US" sz="1300">
              <a:latin typeface="ＭＳ Ｐゴシック" panose="020B0600070205080204" pitchFamily="50" charset="-128"/>
              <a:ea typeface="ＭＳ Ｐゴシック" panose="020B0600070205080204" pitchFamily="50" charset="-128"/>
            </a:rPr>
            <a:t>を推進し、事務の効率化と行政サービスの向上を図り、今後の人口減少や厳しい財政状況を見据え、中長期的な視点で人件費の適正化を図るため、毎年度の定員・組織管理を着実に行う。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143987</xdr:rowOff>
    </xdr:from>
    <xdr:to>
      <xdr:col>81</xdr:col>
      <xdr:colOff>44450</xdr:colOff>
      <xdr:row>63</xdr:row>
      <xdr:rowOff>11747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73887"/>
          <a:ext cx="838200" cy="3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143987</xdr:rowOff>
    </xdr:from>
    <xdr:to>
      <xdr:col>77</xdr:col>
      <xdr:colOff>44450</xdr:colOff>
      <xdr:row>62</xdr:row>
      <xdr:rowOff>143987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738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123048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38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125888</xdr:rowOff>
    </xdr:from>
    <xdr:to>
      <xdr:col>72</xdr:col>
      <xdr:colOff>203200</xdr:colOff>
      <xdr:row>62</xdr:row>
      <xdr:rowOff>143987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55788"/>
          <a:ext cx="889000" cy="18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113999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110807</xdr:rowOff>
    </xdr:from>
    <xdr:to>
      <xdr:col>68</xdr:col>
      <xdr:colOff>152400</xdr:colOff>
      <xdr:row>62</xdr:row>
      <xdr:rowOff>125888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40707"/>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104951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50959</xdr:rowOff>
    </xdr:from>
    <xdr:to>
      <xdr:col>64</xdr:col>
      <xdr:colOff>152400</xdr:colOff>
      <xdr:row>62</xdr:row>
      <xdr:rowOff>152559</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8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162736</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449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132397</xdr:rowOff>
    </xdr:from>
    <xdr:to>
      <xdr:col>81</xdr:col>
      <xdr:colOff>95250</xdr:colOff>
      <xdr:row>63</xdr:row>
      <xdr:rowOff>62547</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62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104474</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3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93187</xdr:rowOff>
    </xdr:from>
    <xdr:to>
      <xdr:col>77</xdr:col>
      <xdr:colOff>95250</xdr:colOff>
      <xdr:row>63</xdr:row>
      <xdr:rowOff>23337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8114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09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93187</xdr:rowOff>
    </xdr:from>
    <xdr:to>
      <xdr:col>73</xdr:col>
      <xdr:colOff>44450</xdr:colOff>
      <xdr:row>63</xdr:row>
      <xdr:rowOff>23337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2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8114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0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75088</xdr:rowOff>
    </xdr:from>
    <xdr:to>
      <xdr:col>68</xdr:col>
      <xdr:colOff>203200</xdr:colOff>
      <xdr:row>63</xdr:row>
      <xdr:rowOff>5238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0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161465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79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60007</xdr:rowOff>
    </xdr:from>
    <xdr:to>
      <xdr:col>64</xdr:col>
      <xdr:colOff>152400</xdr:colOff>
      <xdr:row>62</xdr:row>
      <xdr:rowOff>161607</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68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146384</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77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rgbClr val="FF0000"/>
              </a:solidFill>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実質公債費比率については、元利償還金に充当可能な特定財源の減少により、実質公債費比率は</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ポイント増加（悪化）した。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は増加傾向で推移しており、依然として類似団体平均値を上回っていることから、引き続き、事業の選択と集中により、新規市債発行額の上限設定や発行事業の厳選を行い、健全な財政運営を進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70455</xdr:rowOff>
    </xdr:from>
    <xdr:to>
      <xdr:col>81</xdr:col>
      <xdr:colOff>44450</xdr:colOff>
      <xdr:row>41</xdr:row>
      <xdr:rowOff>93435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7099905"/>
          <a:ext cx="8382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58965</xdr:rowOff>
    </xdr:from>
    <xdr:to>
      <xdr:col>77</xdr:col>
      <xdr:colOff>44450</xdr:colOff>
      <xdr:row>41</xdr:row>
      <xdr:rowOff>70455</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708841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47474</xdr:rowOff>
    </xdr:from>
    <xdr:to>
      <xdr:col>72</xdr:col>
      <xdr:colOff>203200</xdr:colOff>
      <xdr:row>41</xdr:row>
      <xdr:rowOff>58965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7076924"/>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47474</xdr:rowOff>
    </xdr:from>
    <xdr:to>
      <xdr:col>68</xdr:col>
      <xdr:colOff>152400</xdr:colOff>
      <xdr:row>41</xdr:row>
      <xdr:rowOff>104926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76924"/>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53219</xdr:rowOff>
    </xdr:from>
    <xdr:to>
      <xdr:col>64</xdr:col>
      <xdr:colOff>152400</xdr:colOff>
      <xdr:row>40</xdr:row>
      <xdr:rowOff>154819</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911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164996</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8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19655</xdr:rowOff>
    </xdr:from>
    <xdr:to>
      <xdr:col>77</xdr:col>
      <xdr:colOff>95250</xdr:colOff>
      <xdr:row>41</xdr:row>
      <xdr:rowOff>121255</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704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106032</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13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8165</xdr:rowOff>
    </xdr:from>
    <xdr:to>
      <xdr:col>73</xdr:col>
      <xdr:colOff>44450</xdr:colOff>
      <xdr:row>41</xdr:row>
      <xdr:rowOff>109765</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94542</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168124</xdr:rowOff>
    </xdr:from>
    <xdr:to>
      <xdr:col>68</xdr:col>
      <xdr:colOff>203200</xdr:colOff>
      <xdr:row>41</xdr:row>
      <xdr:rowOff>98274</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83051</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1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54126</xdr:rowOff>
    </xdr:from>
    <xdr:to>
      <xdr:col>64</xdr:col>
      <xdr:colOff>152400</xdr:colOff>
      <xdr:row>41</xdr:row>
      <xdr:rowOff>155726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140503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69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将来負担比率については、分母となる単年度の標準財政規模が</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36.7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億円増加したものの、分子となる将来負担額が、地方債残高や退職手当負担見込額等で</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億円増加したことから、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9.7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ポイント増加（悪化）し</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依然として類似団体の平均値を上回っており、今後も市債発行額の適正管理や基金残高の確保などにより、更なる改善を目指していく。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13</xdr:row>
      <xdr:rowOff>125730</xdr:rowOff>
    </xdr:from>
    <xdr:to>
      <xdr:col>81</xdr:col>
      <xdr:colOff>44450</xdr:colOff>
      <xdr:row>14</xdr:row>
      <xdr:rowOff>121466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354580"/>
          <a:ext cx="838200" cy="1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13</xdr:row>
      <xdr:rowOff>96429</xdr:rowOff>
    </xdr:from>
    <xdr:to>
      <xdr:col>77</xdr:col>
      <xdr:colOff>44450</xdr:colOff>
      <xdr:row>13</xdr:row>
      <xdr:rowOff>125730</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325279"/>
          <a:ext cx="889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13</xdr:row>
      <xdr:rowOff>96429</xdr:rowOff>
    </xdr:from>
    <xdr:to>
      <xdr:col>72</xdr:col>
      <xdr:colOff>203200</xdr:colOff>
      <xdr:row>14</xdr:row>
      <xdr:rowOff>118019</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4401800" y="2325279"/>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35288</xdr:rowOff>
    </xdr:from>
    <xdr:to>
      <xdr:col>73</xdr:col>
      <xdr:colOff>44450</xdr:colOff>
      <xdr:row>13</xdr:row>
      <xdr:rowOff>136888</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118019</xdr:rowOff>
    </xdr:from>
    <xdr:to>
      <xdr:col>68</xdr:col>
      <xdr:colOff>152400</xdr:colOff>
      <xdr:row>16</xdr:row>
      <xdr:rowOff>907</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518319"/>
          <a:ext cx="889000" cy="225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119743</xdr:rowOff>
    </xdr:from>
    <xdr:to>
      <xdr:col>68</xdr:col>
      <xdr:colOff>203200</xdr:colOff>
      <xdr:row>14</xdr:row>
      <xdr:rowOff>49893</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60070</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117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94796</xdr:rowOff>
    </xdr:from>
    <xdr:to>
      <xdr:col>64</xdr:col>
      <xdr:colOff>152400</xdr:colOff>
      <xdr:row>15</xdr:row>
      <xdr:rowOff>24946</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4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35123</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263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70666</xdr:rowOff>
    </xdr:from>
    <xdr:to>
      <xdr:col>81</xdr:col>
      <xdr:colOff>95250</xdr:colOff>
      <xdr:row>15</xdr:row>
      <xdr:rowOff>816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4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42743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443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13</xdr:row>
      <xdr:rowOff>74930</xdr:rowOff>
    </xdr:from>
    <xdr:to>
      <xdr:col>77</xdr:col>
      <xdr:colOff>95250</xdr:colOff>
      <xdr:row>14</xdr:row>
      <xdr:rowOff>5080</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303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161307</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390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45629</xdr:rowOff>
    </xdr:from>
    <xdr:to>
      <xdr:col>73</xdr:col>
      <xdr:colOff>44450</xdr:colOff>
      <xdr:row>13</xdr:row>
      <xdr:rowOff>147229</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27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132006</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3608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67219</xdr:rowOff>
    </xdr:from>
    <xdr:to>
      <xdr:col>68</xdr:col>
      <xdr:colOff>203200</xdr:colOff>
      <xdr:row>14</xdr:row>
      <xdr:rowOff>168819</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46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153596</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553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121557</xdr:rowOff>
    </xdr:from>
    <xdr:to>
      <xdr:col>64</xdr:col>
      <xdr:colOff>152400</xdr:colOff>
      <xdr:row>16</xdr:row>
      <xdr:rowOff>51707</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69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36484</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779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266,861
259,202
368.16
123,366,711
119,499,930
3,065,413
61,009,463
46,484,639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本市の経常収支比率に占める人件費は類似団体に比べ高率で推移しているが、給料表の継ぎ足し部分があることやごみ処理等を市直営事業で行っていることが類似団体と比較して高い要因と考えられる。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今後も計画的な人事管理や人事院勧告に準拠した給与制度の見直しを行うとともに、指定管理者制度や民間委託等を活用し、適正な支出に努めていく。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7257</xdr:rowOff>
    </xdr:from>
    <xdr:to>
      <xdr:col>24</xdr:col>
      <xdr:colOff>25400</xdr:colOff>
      <xdr:row>39</xdr:row>
      <xdr:rowOff>9978</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522357"/>
          <a:ext cx="8382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86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148772</xdr:rowOff>
    </xdr:from>
    <xdr:to>
      <xdr:col>19</xdr:col>
      <xdr:colOff>187325</xdr:colOff>
      <xdr:row>39</xdr:row>
      <xdr:rowOff>9978</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6638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11084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148772</xdr:rowOff>
    </xdr:from>
    <xdr:to>
      <xdr:col>15</xdr:col>
      <xdr:colOff>98425</xdr:colOff>
      <xdr:row>39</xdr:row>
      <xdr:rowOff>118835</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663872"/>
          <a:ext cx="889000" cy="141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87284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08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118835</xdr:rowOff>
    </xdr:from>
    <xdr:to>
      <xdr:col>11</xdr:col>
      <xdr:colOff>9525</xdr:colOff>
      <xdr:row>40</xdr:row>
      <xdr:rowOff>1815</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68053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54627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62593</xdr:rowOff>
    </xdr:from>
    <xdr:to>
      <xdr:col>6</xdr:col>
      <xdr:colOff>171450</xdr:colOff>
      <xdr:row>37</xdr:row>
      <xdr:rowOff>164193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0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2920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7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127907</xdr:rowOff>
    </xdr:from>
    <xdr:to>
      <xdr:col>24</xdr:col>
      <xdr:colOff>76200</xdr:colOff>
      <xdr:row>38</xdr:row>
      <xdr:rowOff>58057</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47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99984</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44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130628</xdr:rowOff>
    </xdr:from>
    <xdr:to>
      <xdr:col>20</xdr:col>
      <xdr:colOff>38100</xdr:colOff>
      <xdr:row>39</xdr:row>
      <xdr:rowOff>60778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645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45555</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732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97972</xdr:rowOff>
    </xdr:from>
    <xdr:to>
      <xdr:col>15</xdr:col>
      <xdr:colOff>149225</xdr:colOff>
      <xdr:row>39</xdr:row>
      <xdr:rowOff>28122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61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12899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699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68035</xdr:rowOff>
    </xdr:from>
    <xdr:to>
      <xdr:col>11</xdr:col>
      <xdr:colOff>60325</xdr:colOff>
      <xdr:row>39</xdr:row>
      <xdr:rowOff>169635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75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154412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684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122465</xdr:rowOff>
    </xdr:from>
    <xdr:to>
      <xdr:col>6</xdr:col>
      <xdr:colOff>171450</xdr:colOff>
      <xdr:row>40</xdr:row>
      <xdr:rowOff>52615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37392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6895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物件費は賃金水準の上昇や物価高騰の影響を受け、前年度より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また、本市は市域が広範囲に及ぶことから、管理する公共施設の数も多く、その維持管理経費が増加傾向にある。今後も公共資産マネジメントの観点に基づき、公共施設配置の最適化の検討などによって歳出の抑制を図るほか、公共施設の使用料の適正化を推進し、充当一般財源の縮減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134620</xdr:rowOff>
    </xdr:from>
    <xdr:to>
      <xdr:col>82</xdr:col>
      <xdr:colOff>107950</xdr:colOff>
      <xdr:row>16</xdr:row>
      <xdr:rowOff>142240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8778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134620</xdr:rowOff>
    </xdr:from>
    <xdr:to>
      <xdr:col>78</xdr:col>
      <xdr:colOff>69850</xdr:colOff>
      <xdr:row>16</xdr:row>
      <xdr:rowOff>134620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8778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111760</xdr:rowOff>
    </xdr:from>
    <xdr:to>
      <xdr:col>73</xdr:col>
      <xdr:colOff>180975</xdr:colOff>
      <xdr:row>16</xdr:row>
      <xdr:rowOff>134620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54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111760</xdr:rowOff>
    </xdr:from>
    <xdr:to>
      <xdr:col>69</xdr:col>
      <xdr:colOff>92075</xdr:colOff>
      <xdr:row>16</xdr:row>
      <xdr:rowOff>111760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54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111777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64770</xdr:rowOff>
    </xdr:from>
    <xdr:to>
      <xdr:col>65</xdr:col>
      <xdr:colOff>53975</xdr:colOff>
      <xdr:row>15</xdr:row>
      <xdr:rowOff>166370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3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5097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405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91440</xdr:rowOff>
    </xdr:from>
    <xdr:to>
      <xdr:col>82</xdr:col>
      <xdr:colOff>158750</xdr:colOff>
      <xdr:row>17</xdr:row>
      <xdr:rowOff>21590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107967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7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83820</xdr:rowOff>
    </xdr:from>
    <xdr:to>
      <xdr:col>78</xdr:col>
      <xdr:colOff>120650</xdr:colOff>
      <xdr:row>17</xdr:row>
      <xdr:rowOff>13970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83820</xdr:rowOff>
    </xdr:from>
    <xdr:to>
      <xdr:col>74</xdr:col>
      <xdr:colOff>31750</xdr:colOff>
      <xdr:row>17</xdr:row>
      <xdr:rowOff>13970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24147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60960</xdr:rowOff>
    </xdr:from>
    <xdr:to>
      <xdr:col>69</xdr:col>
      <xdr:colOff>142875</xdr:colOff>
      <xdr:row>16</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147337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60960</xdr:rowOff>
    </xdr:from>
    <xdr:to>
      <xdr:col>65</xdr:col>
      <xdr:colOff>53975</xdr:colOff>
      <xdr:row>16</xdr:row>
      <xdr:rowOff>162560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804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147337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89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扶助費は、民間保育所運営費や自立支援給付費等の増加などにより、全体として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また、生活保護費などは増加傾向が続いており、今後も増加が見込まれる。そのため、引き続き生活保護の自立支援への取り組みや市単独扶助費の見直しなどにより、健全な財政運用に向けて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78015</xdr:rowOff>
    </xdr:from>
    <xdr:to>
      <xdr:col>24</xdr:col>
      <xdr:colOff>25400</xdr:colOff>
      <xdr:row>57</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679215"/>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12700</xdr:rowOff>
    </xdr:from>
    <xdr:to>
      <xdr:col>19</xdr:col>
      <xdr:colOff>187325</xdr:colOff>
      <xdr:row>56</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139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151493</xdr:rowOff>
    </xdr:from>
    <xdr:to>
      <xdr:col>15</xdr:col>
      <xdr:colOff>98425</xdr:colOff>
      <xdr:row>56</xdr:row>
      <xdr:rowOff>12700</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151493</xdr:rowOff>
    </xdr:from>
    <xdr:to>
      <xdr:col>11</xdr:col>
      <xdr:colOff>9525</xdr:colOff>
      <xdr:row>56</xdr:row>
      <xdr:rowOff>12700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5812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51707</xdr:rowOff>
    </xdr:from>
    <xdr:to>
      <xdr:col>6</xdr:col>
      <xdr:colOff>171450</xdr:colOff>
      <xdr:row>53</xdr:row>
      <xdr:rowOff>153307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138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163484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8907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84365</xdr:rowOff>
    </xdr:from>
    <xdr:to>
      <xdr:col>24</xdr:col>
      <xdr:colOff>76200</xdr:colOff>
      <xdr:row>58</xdr:row>
      <xdr:rowOff>14515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857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56442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133350</xdr:rowOff>
    </xdr:from>
    <xdr:to>
      <xdr:col>15</xdr:col>
      <xdr:colOff>149225</xdr:colOff>
      <xdr:row>56</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100693</xdr:rowOff>
    </xdr:from>
    <xdr:to>
      <xdr:col>11</xdr:col>
      <xdr:colOff>60325</xdr:colOff>
      <xdr:row>56</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29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48277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その他については、下水道事業会計への繰出金の減少などにより、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依然として類似団体平均を大きく上回っているため、特別・企業会計の経営改善による繰出金の抑制や、公共資産マネジメントに基づいた適正な維持管理を行うなど、経常経費の縮減に努めていく。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45357</xdr:rowOff>
    </xdr:from>
    <xdr:to>
      <xdr:col>82</xdr:col>
      <xdr:colOff>107950</xdr:colOff>
      <xdr:row>60</xdr:row>
      <xdr:rowOff>56243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332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107950</xdr:rowOff>
    </xdr:from>
    <xdr:to>
      <xdr:col>78</xdr:col>
      <xdr:colOff>69850</xdr:colOff>
      <xdr:row>60</xdr:row>
      <xdr:rowOff>56243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223500"/>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107950</xdr:rowOff>
    </xdr:from>
    <xdr:to>
      <xdr:col>73</xdr:col>
      <xdr:colOff>180975</xdr:colOff>
      <xdr:row>59</xdr:row>
      <xdr:rowOff>118835</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223500"/>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118835</xdr:rowOff>
    </xdr:from>
    <xdr:to>
      <xdr:col>69</xdr:col>
      <xdr:colOff>92075</xdr:colOff>
      <xdr:row>60</xdr:row>
      <xdr:rowOff>23585</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23438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133549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166007</xdr:rowOff>
    </xdr:from>
    <xdr:to>
      <xdr:col>82</xdr:col>
      <xdr:colOff>158750</xdr:colOff>
      <xdr:row>60</xdr:row>
      <xdr:rowOff>96157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138084</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25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5443</xdr:rowOff>
    </xdr:from>
    <xdr:to>
      <xdr:col>78</xdr:col>
      <xdr:colOff>120650</xdr:colOff>
      <xdr:row>60</xdr:row>
      <xdr:rowOff>107043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292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60</xdr:row>
      <xdr:rowOff>91820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378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57150</xdr:rowOff>
    </xdr:from>
    <xdr:to>
      <xdr:col>74</xdr:col>
      <xdr:colOff>31750</xdr:colOff>
      <xdr:row>59</xdr:row>
      <xdr:rowOff>158750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143527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68035</xdr:rowOff>
    </xdr:from>
    <xdr:to>
      <xdr:col>69</xdr:col>
      <xdr:colOff>142875</xdr:colOff>
      <xdr:row>59</xdr:row>
      <xdr:rowOff>169635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183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154412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10269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144235</xdr:rowOff>
    </xdr:from>
    <xdr:to>
      <xdr:col>65</xdr:col>
      <xdr:colOff>53975</xdr:colOff>
      <xdr:row>60</xdr:row>
      <xdr:rowOff>74385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25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59162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10346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補助費等は、民間保育所運営費の増加などにより、全体として</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本市は、市直営事業が多く一部事務組合への負担金が少ないといった理由から、類似団体平均に比べ低率で推移しているが、引き続き経常的な補助金支出については、適正な支給額となるよう予算編成時に効果を確認するとともに、適正化の推進を図っ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80736</xdr:rowOff>
    </xdr:from>
    <xdr:to>
      <xdr:col>82</xdr:col>
      <xdr:colOff>107950</xdr:colOff>
      <xdr:row>33</xdr:row>
      <xdr:rowOff>124278</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5671800" y="5738586"/>
          <a:ext cx="838200" cy="43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31949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204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69850</xdr:rowOff>
    </xdr:from>
    <xdr:to>
      <xdr:col>78</xdr:col>
      <xdr:colOff>69850</xdr:colOff>
      <xdr:row>33</xdr:row>
      <xdr:rowOff>80736</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5727700"/>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157134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69850</xdr:rowOff>
    </xdr:from>
    <xdr:to>
      <xdr:col>73</xdr:col>
      <xdr:colOff>180975</xdr:colOff>
      <xdr:row>33</xdr:row>
      <xdr:rowOff>69850</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572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157134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2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69850</xdr:rowOff>
    </xdr:from>
    <xdr:to>
      <xdr:col>69</xdr:col>
      <xdr:colOff>92075</xdr:colOff>
      <xdr:row>33</xdr:row>
      <xdr:rowOff>102507</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572770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146249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59872</xdr:rowOff>
    </xdr:from>
    <xdr:to>
      <xdr:col>65</xdr:col>
      <xdr:colOff>53975</xdr:colOff>
      <xdr:row>36</xdr:row>
      <xdr:rowOff>161472</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146249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31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73478</xdr:rowOff>
    </xdr:from>
    <xdr:to>
      <xdr:col>82</xdr:col>
      <xdr:colOff>158750</xdr:colOff>
      <xdr:row>34</xdr:row>
      <xdr:rowOff>3628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573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153505</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563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29936</xdr:rowOff>
    </xdr:from>
    <xdr:to>
      <xdr:col>78</xdr:col>
      <xdr:colOff>120650</xdr:colOff>
      <xdr:row>33</xdr:row>
      <xdr:rowOff>131536</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5687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31</xdr:row>
      <xdr:rowOff>141713</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5456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19050</xdr:rowOff>
    </xdr:from>
    <xdr:to>
      <xdr:col>74</xdr:col>
      <xdr:colOff>31750</xdr:colOff>
      <xdr:row>33</xdr:row>
      <xdr:rowOff>120650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31</xdr:row>
      <xdr:rowOff>130827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19050</xdr:rowOff>
    </xdr:from>
    <xdr:to>
      <xdr:col>69</xdr:col>
      <xdr:colOff>142875</xdr:colOff>
      <xdr:row>33</xdr:row>
      <xdr:rowOff>120650</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130827</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51707</xdr:rowOff>
    </xdr:from>
    <xdr:to>
      <xdr:col>65</xdr:col>
      <xdr:colOff>53975</xdr:colOff>
      <xdr:row>33</xdr:row>
      <xdr:rowOff>153307</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570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163484</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547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公債費は、長期債償還元金が減少したことにより、前年度から</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ポイント減となった。類似団体平均や千葉県平均を下回っていることから、引き続き事業の選択と集中を行うとともに、活用可能な地方債については、後年度負担に十分留意しながら積極的な活用を図る。</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134620</xdr:rowOff>
    </xdr:from>
    <xdr:to>
      <xdr:col>24</xdr:col>
      <xdr:colOff>25400</xdr:colOff>
      <xdr:row>77</xdr:row>
      <xdr:rowOff>39370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1648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74947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27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39370</xdr:rowOff>
    </xdr:from>
    <xdr:to>
      <xdr:col>19</xdr:col>
      <xdr:colOff>187325</xdr:colOff>
      <xdr:row>77</xdr:row>
      <xdr:rowOff>69850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241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46989</xdr:rowOff>
    </xdr:from>
    <xdr:to>
      <xdr:col>15</xdr:col>
      <xdr:colOff>98425</xdr:colOff>
      <xdr:row>77</xdr:row>
      <xdr:rowOff>69850</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248639"/>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71138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46989</xdr:rowOff>
    </xdr:from>
    <xdr:to>
      <xdr:col>11</xdr:col>
      <xdr:colOff>9525</xdr:colOff>
      <xdr:row>77</xdr:row>
      <xdr:rowOff>123189</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248639"/>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11430</xdr:rowOff>
    </xdr:from>
    <xdr:to>
      <xdr:col>6</xdr:col>
      <xdr:colOff>171450</xdr:colOff>
      <xdr:row>79</xdr:row>
      <xdr:rowOff>113030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55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97807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83820</xdr:rowOff>
    </xdr:from>
    <xdr:to>
      <xdr:col>24</xdr:col>
      <xdr:colOff>76200</xdr:colOff>
      <xdr:row>77</xdr:row>
      <xdr:rowOff>13970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100347</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295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160020</xdr:rowOff>
    </xdr:from>
    <xdr:to>
      <xdr:col>20</xdr:col>
      <xdr:colOff>38100</xdr:colOff>
      <xdr:row>77</xdr:row>
      <xdr:rowOff>90170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100347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295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19050</xdr:rowOff>
    </xdr:from>
    <xdr:to>
      <xdr:col>15</xdr:col>
      <xdr:colOff>149225</xdr:colOff>
      <xdr:row>77</xdr:row>
      <xdr:rowOff>120650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167639</xdr:rowOff>
    </xdr:from>
    <xdr:to>
      <xdr:col>11</xdr:col>
      <xdr:colOff>60325</xdr:colOff>
      <xdr:row>77</xdr:row>
      <xdr:rowOff>97789</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107966</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274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公債費以外については、本市の人件費、扶助費で類似団体平均の数値を上回っており、本年度は前年度と比べ</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0.2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ポイント増となったが、類似団体平均を下回った。</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これからも、公共施設の配置の最適化や事務事業の徹底した見直し、経常的な補助金の適正な支給額の判断など、行財政改革の取り組みにより、義務的経費ほか経常経費の削減に努める。</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75564</xdr:rowOff>
    </xdr:from>
    <xdr:to>
      <xdr:col>82</xdr:col>
      <xdr:colOff>107950</xdr:colOff>
      <xdr:row>77</xdr:row>
      <xdr:rowOff>86995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277214"/>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138430</xdr:rowOff>
    </xdr:from>
    <xdr:to>
      <xdr:col>78</xdr:col>
      <xdr:colOff>69850</xdr:colOff>
      <xdr:row>77</xdr:row>
      <xdr:rowOff>75564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68630"/>
          <a:ext cx="889000" cy="108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138430</xdr:rowOff>
    </xdr:from>
    <xdr:to>
      <xdr:col>73</xdr:col>
      <xdr:colOff>180975</xdr:colOff>
      <xdr:row>77</xdr:row>
      <xdr:rowOff>18414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168630"/>
          <a:ext cx="8890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18414</xdr:rowOff>
    </xdr:from>
    <xdr:to>
      <xdr:col>69</xdr:col>
      <xdr:colOff>92075</xdr:colOff>
      <xdr:row>77</xdr:row>
      <xdr:rowOff>115570</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220064"/>
          <a:ext cx="889000" cy="97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165117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285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59055</xdr:rowOff>
    </xdr:from>
    <xdr:to>
      <xdr:col>65</xdr:col>
      <xdr:colOff>53975</xdr:colOff>
      <xdr:row>75</xdr:row>
      <xdr:rowOff>160655</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170832</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268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36195</xdr:rowOff>
    </xdr:from>
    <xdr:to>
      <xdr:col>82</xdr:col>
      <xdr:colOff>158750</xdr:colOff>
      <xdr:row>77</xdr:row>
      <xdr:rowOff>137795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52722</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82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24764</xdr:rowOff>
    </xdr:from>
    <xdr:to>
      <xdr:col>78</xdr:col>
      <xdr:colOff>120650</xdr:colOff>
      <xdr:row>77</xdr:row>
      <xdr:rowOff>126364</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2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136541</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95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87630</xdr:rowOff>
    </xdr:from>
    <xdr:to>
      <xdr:col>74</xdr:col>
      <xdr:colOff>31750</xdr:colOff>
      <xdr:row>77</xdr:row>
      <xdr:rowOff>17780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1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27957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88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139064</xdr:rowOff>
    </xdr:from>
    <xdr:to>
      <xdr:col>69</xdr:col>
      <xdr:colOff>142875</xdr:colOff>
      <xdr:row>77</xdr:row>
      <xdr:rowOff>69214</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53991</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千葉県市原市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147002</xdr:rowOff>
    </xdr:from>
    <xdr:to>
      <xdr:col>29</xdr:col>
      <xdr:colOff>127000</xdr:colOff>
      <xdr:row>17</xdr:row>
      <xdr:rowOff>32664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766377"/>
          <a:ext cx="647700" cy="2285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131780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511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159804</xdr:rowOff>
    </xdr:from>
    <xdr:to>
      <xdr:col>26</xdr:col>
      <xdr:colOff>50800</xdr:colOff>
      <xdr:row>17</xdr:row>
      <xdr:rowOff>32664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2950629"/>
          <a:ext cx="698500" cy="443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159804</xdr:rowOff>
    </xdr:from>
    <xdr:to>
      <xdr:col>22</xdr:col>
      <xdr:colOff>114300</xdr:colOff>
      <xdr:row>16</xdr:row>
      <xdr:rowOff>169901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50629"/>
          <a:ext cx="698500" cy="100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107599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6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169901</xdr:rowOff>
    </xdr:from>
    <xdr:to>
      <xdr:col>18</xdr:col>
      <xdr:colOff>177800</xdr:colOff>
      <xdr:row>17</xdr:row>
      <xdr:rowOff>61887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0726"/>
          <a:ext cx="698500" cy="63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124553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86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151867</xdr:rowOff>
    </xdr:from>
    <xdr:to>
      <xdr:col>15</xdr:col>
      <xdr:colOff>101600</xdr:colOff>
      <xdr:row>16</xdr:row>
      <xdr:rowOff>82017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7712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92194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4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96202</xdr:rowOff>
    </xdr:from>
    <xdr:to>
      <xdr:col>29</xdr:col>
      <xdr:colOff>177800</xdr:colOff>
      <xdr:row>16</xdr:row>
      <xdr:rowOff>26352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15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112729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560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153314</xdr:rowOff>
    </xdr:from>
    <xdr:to>
      <xdr:col>26</xdr:col>
      <xdr:colOff>101600</xdr:colOff>
      <xdr:row>17</xdr:row>
      <xdr:rowOff>83464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9441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68241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305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109004</xdr:rowOff>
    </xdr:from>
    <xdr:to>
      <xdr:col>22</xdr:col>
      <xdr:colOff>165100</xdr:colOff>
      <xdr:row>17</xdr:row>
      <xdr:rowOff>39154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998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49331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6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119101</xdr:rowOff>
    </xdr:from>
    <xdr:to>
      <xdr:col>19</xdr:col>
      <xdr:colOff>38100</xdr:colOff>
      <xdr:row>17</xdr:row>
      <xdr:rowOff>49251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099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59428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78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11087</xdr:rowOff>
    </xdr:from>
    <xdr:to>
      <xdr:col>15</xdr:col>
      <xdr:colOff>101600</xdr:colOff>
      <xdr:row>17</xdr:row>
      <xdr:rowOff>112687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733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97464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05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105016</xdr:rowOff>
    </xdr:from>
    <xdr:to>
      <xdr:col>29</xdr:col>
      <xdr:colOff>127000</xdr:colOff>
      <xdr:row>35</xdr:row>
      <xdr:rowOff>127495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715366"/>
          <a:ext cx="647700" cy="224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105016</xdr:rowOff>
    </xdr:from>
    <xdr:to>
      <xdr:col>26</xdr:col>
      <xdr:colOff>50800</xdr:colOff>
      <xdr:row>35</xdr:row>
      <xdr:rowOff>125476</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15366"/>
          <a:ext cx="698500" cy="2046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125476</xdr:rowOff>
    </xdr:from>
    <xdr:to>
      <xdr:col>22</xdr:col>
      <xdr:colOff>114300</xdr:colOff>
      <xdr:row>35</xdr:row>
      <xdr:rowOff>223698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735826"/>
          <a:ext cx="698500" cy="98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317606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92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153708</xdr:rowOff>
    </xdr:from>
    <xdr:to>
      <xdr:col>18</xdr:col>
      <xdr:colOff>177800</xdr:colOff>
      <xdr:row>35</xdr:row>
      <xdr:rowOff>223698</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64058"/>
          <a:ext cx="698500" cy="699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188405</xdr:rowOff>
    </xdr:from>
    <xdr:to>
      <xdr:col>15</xdr:col>
      <xdr:colOff>101600</xdr:colOff>
      <xdr:row>35</xdr:row>
      <xdr:rowOff>290005</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98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274782</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8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76695</xdr:rowOff>
    </xdr:from>
    <xdr:to>
      <xdr:col>29</xdr:col>
      <xdr:colOff>177800</xdr:colOff>
      <xdr:row>35</xdr:row>
      <xdr:rowOff>178295</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87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264672</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32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54216</xdr:rowOff>
    </xdr:from>
    <xdr:to>
      <xdr:col>26</xdr:col>
      <xdr:colOff>101600</xdr:colOff>
      <xdr:row>35</xdr:row>
      <xdr:rowOff>155816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645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165993</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334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74676</xdr:rowOff>
    </xdr:from>
    <xdr:to>
      <xdr:col>22</xdr:col>
      <xdr:colOff>165100</xdr:colOff>
      <xdr:row>35</xdr:row>
      <xdr:rowOff>176276</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85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186453</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453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172898</xdr:rowOff>
    </xdr:from>
    <xdr:to>
      <xdr:col>19</xdr:col>
      <xdr:colOff>38100</xdr:colOff>
      <xdr:row>35</xdr:row>
      <xdr:rowOff>274498</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832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284675</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5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102908</xdr:rowOff>
    </xdr:from>
    <xdr:to>
      <xdr:col>15</xdr:col>
      <xdr:colOff>101600</xdr:colOff>
      <xdr:row>35</xdr:row>
      <xdr:rowOff>204508</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13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214685</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482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266,861
259,202
368.16
123,366,711
119,499,930
3,065,413
61,009,463
46,484,639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78168</xdr:rowOff>
    </xdr:from>
    <xdr:to>
      <xdr:col>24</xdr:col>
      <xdr:colOff>63500</xdr:colOff>
      <xdr:row>35</xdr:row>
      <xdr:rowOff>85560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078918"/>
          <a:ext cx="838200" cy="7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20007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85560</xdr:rowOff>
    </xdr:from>
    <xdr:to>
      <xdr:col>19</xdr:col>
      <xdr:colOff>177800</xdr:colOff>
      <xdr:row>35</xdr:row>
      <xdr:rowOff>128765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86310"/>
          <a:ext cx="889000" cy="4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162082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334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113525</xdr:rowOff>
    </xdr:from>
    <xdr:to>
      <xdr:col>15</xdr:col>
      <xdr:colOff>50800</xdr:colOff>
      <xdr:row>35</xdr:row>
      <xdr:rowOff>128765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11427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154081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113525</xdr:rowOff>
    </xdr:from>
    <xdr:to>
      <xdr:col>10</xdr:col>
      <xdr:colOff>114300</xdr:colOff>
      <xdr:row>36</xdr:row>
      <xdr:rowOff>8560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114275"/>
          <a:ext cx="889000" cy="6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4691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348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58839</xdr:rowOff>
    </xdr:from>
    <xdr:to>
      <xdr:col>6</xdr:col>
      <xdr:colOff>38100</xdr:colOff>
      <xdr:row>35</xdr:row>
      <xdr:rowOff>160439</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5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5516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583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27368</xdr:rowOff>
    </xdr:from>
    <xdr:to>
      <xdr:col>24</xdr:col>
      <xdr:colOff>114300</xdr:colOff>
      <xdr:row>35</xdr:row>
      <xdr:rowOff>128968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28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50245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7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34760</xdr:rowOff>
    </xdr:from>
    <xdr:to>
      <xdr:col>20</xdr:col>
      <xdr:colOff>38100</xdr:colOff>
      <xdr:row>35</xdr:row>
      <xdr:rowOff>136360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35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152887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81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77965</xdr:rowOff>
    </xdr:from>
    <xdr:to>
      <xdr:col>15</xdr:col>
      <xdr:colOff>101600</xdr:colOff>
      <xdr:row>36</xdr:row>
      <xdr:rowOff>8115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7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24642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5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62725</xdr:rowOff>
    </xdr:from>
    <xdr:to>
      <xdr:col>10</xdr:col>
      <xdr:colOff>165100</xdr:colOff>
      <xdr:row>35</xdr:row>
      <xdr:rowOff>164325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9402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38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129210</xdr:rowOff>
    </xdr:from>
    <xdr:to>
      <xdr:col>6</xdr:col>
      <xdr:colOff>38100</xdr:colOff>
      <xdr:row>36</xdr:row>
      <xdr:rowOff>59360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50487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22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68671</xdr:rowOff>
    </xdr:from>
    <xdr:to>
      <xdr:col>24</xdr:col>
      <xdr:colOff>63500</xdr:colOff>
      <xdr:row>57</xdr:row>
      <xdr:rowOff>5855</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669871"/>
          <a:ext cx="838200" cy="108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57465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658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152388</xdr:rowOff>
    </xdr:from>
    <xdr:to>
      <xdr:col>19</xdr:col>
      <xdr:colOff>177800</xdr:colOff>
      <xdr:row>57</xdr:row>
      <xdr:rowOff>5855</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753588"/>
          <a:ext cx="889000" cy="24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49349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82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152388</xdr:rowOff>
    </xdr:from>
    <xdr:to>
      <xdr:col>15</xdr:col>
      <xdr:colOff>50800</xdr:colOff>
      <xdr:row>56</xdr:row>
      <xdr:rowOff>154216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753588"/>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154216</xdr:rowOff>
    </xdr:from>
    <xdr:to>
      <xdr:col>10</xdr:col>
      <xdr:colOff>114300</xdr:colOff>
      <xdr:row>57</xdr:row>
      <xdr:rowOff>128336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755416"/>
          <a:ext cx="889000" cy="14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60192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832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104641</xdr:rowOff>
    </xdr:from>
    <xdr:to>
      <xdr:col>6</xdr:col>
      <xdr:colOff>38100</xdr:colOff>
      <xdr:row>58</xdr:row>
      <xdr:rowOff>34791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77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25918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97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17871</xdr:rowOff>
    </xdr:from>
    <xdr:to>
      <xdr:col>24</xdr:col>
      <xdr:colOff>114300</xdr:colOff>
      <xdr:row>56</xdr:row>
      <xdr:rowOff>119471</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619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40748</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47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126505</xdr:rowOff>
    </xdr:from>
    <xdr:to>
      <xdr:col>20</xdr:col>
      <xdr:colOff>38100</xdr:colOff>
      <xdr:row>57</xdr:row>
      <xdr:rowOff>56655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2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73182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502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101588</xdr:rowOff>
    </xdr:from>
    <xdr:to>
      <xdr:col>15</xdr:col>
      <xdr:colOff>101600</xdr:colOff>
      <xdr:row>57</xdr:row>
      <xdr:rowOff>31738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70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22865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79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103416</xdr:rowOff>
    </xdr:from>
    <xdr:to>
      <xdr:col>10</xdr:col>
      <xdr:colOff>165100</xdr:colOff>
      <xdr:row>57</xdr:row>
      <xdr:rowOff>33566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704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50093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479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77536</xdr:rowOff>
    </xdr:from>
    <xdr:to>
      <xdr:col>6</xdr:col>
      <xdr:colOff>38100</xdr:colOff>
      <xdr:row>58</xdr:row>
      <xdr:rowOff>7686</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5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24213</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162103</xdr:rowOff>
    </xdr:from>
    <xdr:to>
      <xdr:col>24</xdr:col>
      <xdr:colOff>63500</xdr:colOff>
      <xdr:row>76</xdr:row>
      <xdr:rowOff>30886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020853"/>
          <a:ext cx="8382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30886</xdr:rowOff>
    </xdr:from>
    <xdr:to>
      <xdr:col>19</xdr:col>
      <xdr:colOff>177800</xdr:colOff>
      <xdr:row>76</xdr:row>
      <xdr:rowOff>60300</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061086"/>
          <a:ext cx="889000" cy="29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60300</xdr:rowOff>
    </xdr:from>
    <xdr:to>
      <xdr:col>15</xdr:col>
      <xdr:colOff>50800</xdr:colOff>
      <xdr:row>76</xdr:row>
      <xdr:rowOff>128956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090500"/>
          <a:ext cx="889000" cy="68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13301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386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127279</xdr:rowOff>
    </xdr:from>
    <xdr:to>
      <xdr:col>10</xdr:col>
      <xdr:colOff>114300</xdr:colOff>
      <xdr:row>76</xdr:row>
      <xdr:rowOff>128956</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a:off x="1130300" y="13157479"/>
          <a:ext cx="889000" cy="1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22065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395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150318</xdr:rowOff>
    </xdr:from>
    <xdr:to>
      <xdr:col>6</xdr:col>
      <xdr:colOff>38100</xdr:colOff>
      <xdr:row>77</xdr:row>
      <xdr:rowOff>80468</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18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71595</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273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111303</xdr:rowOff>
    </xdr:from>
    <xdr:to>
      <xdr:col>24</xdr:col>
      <xdr:colOff>114300</xdr:colOff>
      <xdr:row>76</xdr:row>
      <xdr:rowOff>41452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297005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134180</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28214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151536</xdr:rowOff>
    </xdr:from>
    <xdr:to>
      <xdr:col>20</xdr:col>
      <xdr:colOff>38100</xdr:colOff>
      <xdr:row>76</xdr:row>
      <xdr:rowOff>81686</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01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98213</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2785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9500</xdr:rowOff>
    </xdr:from>
    <xdr:to>
      <xdr:col>15</xdr:col>
      <xdr:colOff>101600</xdr:colOff>
      <xdr:row>76</xdr:row>
      <xdr:rowOff>111100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0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127626</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2814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78156</xdr:rowOff>
    </xdr:from>
    <xdr:to>
      <xdr:col>10</xdr:col>
      <xdr:colOff>165100</xdr:colOff>
      <xdr:row>77</xdr:row>
      <xdr:rowOff>8306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10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24833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2883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76479</xdr:rowOff>
    </xdr:from>
    <xdr:to>
      <xdr:col>6</xdr:col>
      <xdr:colOff>38100</xdr:colOff>
      <xdr:row>77</xdr:row>
      <xdr:rowOff>6629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106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23156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2881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69583</xdr:rowOff>
    </xdr:from>
    <xdr:to>
      <xdr:col>24</xdr:col>
      <xdr:colOff>63500</xdr:colOff>
      <xdr:row>96</xdr:row>
      <xdr:rowOff>162103</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528783"/>
          <a:ext cx="838200" cy="92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162103</xdr:rowOff>
    </xdr:from>
    <xdr:to>
      <xdr:col>19</xdr:col>
      <xdr:colOff>177800</xdr:colOff>
      <xdr:row>97</xdr:row>
      <xdr:rowOff>73837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621303"/>
          <a:ext cx="889000" cy="83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102095</xdr:rowOff>
    </xdr:from>
    <xdr:to>
      <xdr:col>15</xdr:col>
      <xdr:colOff>50800</xdr:colOff>
      <xdr:row>97</xdr:row>
      <xdr:rowOff>73837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561295"/>
          <a:ext cx="889000" cy="14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102095</xdr:rowOff>
    </xdr:from>
    <xdr:to>
      <xdr:col>10</xdr:col>
      <xdr:colOff>114300</xdr:colOff>
      <xdr:row>98</xdr:row>
      <xdr:rowOff>83223</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561295"/>
          <a:ext cx="889000" cy="3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33643</xdr:rowOff>
    </xdr:from>
    <xdr:to>
      <xdr:col>6</xdr:col>
      <xdr:colOff>38100</xdr:colOff>
      <xdr:row>99</xdr:row>
      <xdr:rowOff>135243</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700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126370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7099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18783</xdr:rowOff>
    </xdr:from>
    <xdr:to>
      <xdr:col>24</xdr:col>
      <xdr:colOff>114300</xdr:colOff>
      <xdr:row>96</xdr:row>
      <xdr:rowOff>120383</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477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168660</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45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111303</xdr:rowOff>
    </xdr:from>
    <xdr:to>
      <xdr:col>20</xdr:col>
      <xdr:colOff>38100</xdr:colOff>
      <xdr:row>97</xdr:row>
      <xdr:rowOff>41453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57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32580</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663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23037</xdr:rowOff>
    </xdr:from>
    <xdr:to>
      <xdr:col>15</xdr:col>
      <xdr:colOff>101600</xdr:colOff>
      <xdr:row>97</xdr:row>
      <xdr:rowOff>124637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5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115764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08795" y="16746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51295</xdr:rowOff>
    </xdr:from>
    <xdr:to>
      <xdr:col>10</xdr:col>
      <xdr:colOff>165100</xdr:colOff>
      <xdr:row>96</xdr:row>
      <xdr:rowOff>152895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5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144022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603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32423</xdr:rowOff>
    </xdr:from>
    <xdr:to>
      <xdr:col>6</xdr:col>
      <xdr:colOff>38100</xdr:colOff>
      <xdr:row>98</xdr:row>
      <xdr:rowOff>134023</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3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150550</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30795" y="16609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110798</xdr:rowOff>
    </xdr:from>
    <xdr:to>
      <xdr:col>55</xdr:col>
      <xdr:colOff>0</xdr:colOff>
      <xdr:row>37</xdr:row>
      <xdr:rowOff>127704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454448"/>
          <a:ext cx="838200" cy="16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78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96930</xdr:rowOff>
    </xdr:from>
    <xdr:to>
      <xdr:col>50</xdr:col>
      <xdr:colOff>114300</xdr:colOff>
      <xdr:row>37</xdr:row>
      <xdr:rowOff>110798</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8750300" y="6440580"/>
          <a:ext cx="889000" cy="13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93565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094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96930</xdr:rowOff>
    </xdr:from>
    <xdr:to>
      <xdr:col>45</xdr:col>
      <xdr:colOff>177800</xdr:colOff>
      <xdr:row>37</xdr:row>
      <xdr:rowOff>101741</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440580"/>
          <a:ext cx="889000" cy="4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68485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069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87285</xdr:rowOff>
    </xdr:from>
    <xdr:to>
      <xdr:col>41</xdr:col>
      <xdr:colOff>50800</xdr:colOff>
      <xdr:row>37</xdr:row>
      <xdr:rowOff>101741</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402235"/>
          <a:ext cx="889000" cy="104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110101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11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19667</xdr:rowOff>
    </xdr:from>
    <xdr:to>
      <xdr:col>36</xdr:col>
      <xdr:colOff>165100</xdr:colOff>
      <xdr:row>30</xdr:row>
      <xdr:rowOff>121267</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16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28</xdr:row>
      <xdr:rowOff>137794</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4938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76904</xdr:rowOff>
    </xdr:from>
    <xdr:to>
      <xdr:col>55</xdr:col>
      <xdr:colOff>50800</xdr:colOff>
      <xdr:row>38</xdr:row>
      <xdr:rowOff>7054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42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55331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39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59998</xdr:rowOff>
    </xdr:from>
    <xdr:to>
      <xdr:col>50</xdr:col>
      <xdr:colOff>165100</xdr:colOff>
      <xdr:row>37</xdr:row>
      <xdr:rowOff>161598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403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152726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649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46130</xdr:rowOff>
    </xdr:from>
    <xdr:to>
      <xdr:col>46</xdr:col>
      <xdr:colOff>38100</xdr:colOff>
      <xdr:row>37</xdr:row>
      <xdr:rowOff>147730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38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138857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6482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50941</xdr:rowOff>
    </xdr:from>
    <xdr:to>
      <xdr:col>41</xdr:col>
      <xdr:colOff>101600</xdr:colOff>
      <xdr:row>37</xdr:row>
      <xdr:rowOff>152541</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394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143669</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6487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36485</xdr:rowOff>
    </xdr:from>
    <xdr:to>
      <xdr:col>36</xdr:col>
      <xdr:colOff>165100</xdr:colOff>
      <xdr:row>31</xdr:row>
      <xdr:rowOff>138085</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3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129212</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544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112051</xdr:rowOff>
    </xdr:from>
    <xdr:to>
      <xdr:col>55</xdr:col>
      <xdr:colOff>0</xdr:colOff>
      <xdr:row>57</xdr:row>
      <xdr:rowOff>9158</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541801"/>
          <a:ext cx="838200" cy="240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3171</xdr:rowOff>
    </xdr:from>
    <xdr:to>
      <xdr:col>50</xdr:col>
      <xdr:colOff>114300</xdr:colOff>
      <xdr:row>57</xdr:row>
      <xdr:rowOff>9158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775821"/>
          <a:ext cx="889000" cy="5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80618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85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3171</xdr:rowOff>
    </xdr:from>
    <xdr:to>
      <xdr:col>45</xdr:col>
      <xdr:colOff>177800</xdr:colOff>
      <xdr:row>57</xdr:row>
      <xdr:rowOff>131373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775821"/>
          <a:ext cx="889000" cy="12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101007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87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93033</xdr:rowOff>
    </xdr:from>
    <xdr:to>
      <xdr:col>41</xdr:col>
      <xdr:colOff>50800</xdr:colOff>
      <xdr:row>57</xdr:row>
      <xdr:rowOff>131373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a:off x="6972300" y="9865683"/>
          <a:ext cx="889000" cy="38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89287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519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77633</xdr:rowOff>
    </xdr:from>
    <xdr:to>
      <xdr:col>36</xdr:col>
      <xdr:colOff>165100</xdr:colOff>
      <xdr:row>56</xdr:row>
      <xdr:rowOff>7783</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50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24310</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8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61251</xdr:rowOff>
    </xdr:from>
    <xdr:to>
      <xdr:col>55</xdr:col>
      <xdr:colOff>50800</xdr:colOff>
      <xdr:row>55</xdr:row>
      <xdr:rowOff>162851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49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84128</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34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129808</xdr:rowOff>
    </xdr:from>
    <xdr:to>
      <xdr:col>50</xdr:col>
      <xdr:colOff>165100</xdr:colOff>
      <xdr:row>57</xdr:row>
      <xdr:rowOff>59958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31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76485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506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123821</xdr:rowOff>
    </xdr:from>
    <xdr:to>
      <xdr:col>46</xdr:col>
      <xdr:colOff>38100</xdr:colOff>
      <xdr:row>57</xdr:row>
      <xdr:rowOff>53971</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725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70498</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50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80573</xdr:rowOff>
    </xdr:from>
    <xdr:to>
      <xdr:col>41</xdr:col>
      <xdr:colOff>101600</xdr:colOff>
      <xdr:row>58</xdr:row>
      <xdr:rowOff>10723</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5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1850</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94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42233</xdr:rowOff>
    </xdr:from>
    <xdr:to>
      <xdr:col>36</xdr:col>
      <xdr:colOff>165100</xdr:colOff>
      <xdr:row>57</xdr:row>
      <xdr:rowOff>143833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14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134960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07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112192</xdr:rowOff>
    </xdr:from>
    <xdr:to>
      <xdr:col>55</xdr:col>
      <xdr:colOff>0</xdr:colOff>
      <xdr:row>76</xdr:row>
      <xdr:rowOff>123774</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2285142"/>
          <a:ext cx="838200" cy="868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169321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199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123774</xdr:rowOff>
    </xdr:from>
    <xdr:to>
      <xdr:col>50</xdr:col>
      <xdr:colOff>114300</xdr:colOff>
      <xdr:row>77</xdr:row>
      <xdr:rowOff>64491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153974"/>
          <a:ext cx="889000" cy="11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155948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357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64491</xdr:rowOff>
    </xdr:from>
    <xdr:to>
      <xdr:col>45</xdr:col>
      <xdr:colOff>177800</xdr:colOff>
      <xdr:row>77</xdr:row>
      <xdr:rowOff>134480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266141"/>
          <a:ext cx="889000" cy="69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373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40297</xdr:rowOff>
    </xdr:from>
    <xdr:to>
      <xdr:col>41</xdr:col>
      <xdr:colOff>50800</xdr:colOff>
      <xdr:row>77</xdr:row>
      <xdr:rowOff>134480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070497"/>
          <a:ext cx="889000" cy="265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153497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01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119570</xdr:rowOff>
    </xdr:from>
    <xdr:to>
      <xdr:col>36</xdr:col>
      <xdr:colOff>165100</xdr:colOff>
      <xdr:row>75</xdr:row>
      <xdr:rowOff>49720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280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66247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582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61392</xdr:rowOff>
    </xdr:from>
    <xdr:to>
      <xdr:col>55</xdr:col>
      <xdr:colOff>50800</xdr:colOff>
      <xdr:row>71</xdr:row>
      <xdr:rowOff>162992</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223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14419</xdr:rowOff>
    </xdr:from>
    <xdr:ext cx="534377"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218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72974</xdr:rowOff>
    </xdr:from>
    <xdr:to>
      <xdr:col>50</xdr:col>
      <xdr:colOff>165100</xdr:colOff>
      <xdr:row>77</xdr:row>
      <xdr:rowOff>3124</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103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19651</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28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13691</xdr:rowOff>
    </xdr:from>
    <xdr:to>
      <xdr:col>46</xdr:col>
      <xdr:colOff>38100</xdr:colOff>
      <xdr:row>77</xdr:row>
      <xdr:rowOff>115291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2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131818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299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83680</xdr:rowOff>
    </xdr:from>
    <xdr:to>
      <xdr:col>41</xdr:col>
      <xdr:colOff>101600</xdr:colOff>
      <xdr:row>78</xdr:row>
      <xdr:rowOff>13830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28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4957</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37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160947</xdr:rowOff>
    </xdr:from>
    <xdr:to>
      <xdr:col>36</xdr:col>
      <xdr:colOff>165100</xdr:colOff>
      <xdr:row>76</xdr:row>
      <xdr:rowOff>91097</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01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82224</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3112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62497</xdr:rowOff>
    </xdr:from>
    <xdr:to>
      <xdr:col>55</xdr:col>
      <xdr:colOff>0</xdr:colOff>
      <xdr:row>97</xdr:row>
      <xdr:rowOff>85598</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693147"/>
          <a:ext cx="838200" cy="23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149813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437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45326</xdr:rowOff>
    </xdr:from>
    <xdr:to>
      <xdr:col>50</xdr:col>
      <xdr:colOff>114300</xdr:colOff>
      <xdr:row>97</xdr:row>
      <xdr:rowOff>85598</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675976"/>
          <a:ext cx="889000" cy="40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130078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7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45326</xdr:rowOff>
    </xdr:from>
    <xdr:to>
      <xdr:col>45</xdr:col>
      <xdr:colOff>177800</xdr:colOff>
      <xdr:row>97</xdr:row>
      <xdr:rowOff>150825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75976"/>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146893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777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150825</xdr:rowOff>
    </xdr:from>
    <xdr:to>
      <xdr:col>41</xdr:col>
      <xdr:colOff>50800</xdr:colOff>
      <xdr:row>98</xdr:row>
      <xdr:rowOff>49873</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81475"/>
          <a:ext cx="889000" cy="7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98958</xdr:rowOff>
    </xdr:from>
    <xdr:to>
      <xdr:col>36</xdr:col>
      <xdr:colOff>165100</xdr:colOff>
      <xdr:row>97</xdr:row>
      <xdr:rowOff>29108</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58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45635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3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11697</xdr:rowOff>
    </xdr:from>
    <xdr:to>
      <xdr:col>55</xdr:col>
      <xdr:colOff>50800</xdr:colOff>
      <xdr:row>97</xdr:row>
      <xdr:rowOff>113297</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64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161574</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620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34798</xdr:rowOff>
    </xdr:from>
    <xdr:to>
      <xdr:col>50</xdr:col>
      <xdr:colOff>165100</xdr:colOff>
      <xdr:row>97</xdr:row>
      <xdr:rowOff>136398</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6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152925</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4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165976</xdr:rowOff>
    </xdr:from>
    <xdr:to>
      <xdr:col>46</xdr:col>
      <xdr:colOff>38100</xdr:colOff>
      <xdr:row>97</xdr:row>
      <xdr:rowOff>96126</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625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112653</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400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100025</xdr:rowOff>
    </xdr:from>
    <xdr:to>
      <xdr:col>41</xdr:col>
      <xdr:colOff>101600</xdr:colOff>
      <xdr:row>98</xdr:row>
      <xdr:rowOff>30175</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73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21302</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82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170523</xdr:rowOff>
    </xdr:from>
    <xdr:to>
      <xdr:col>36</xdr:col>
      <xdr:colOff>165100</xdr:colOff>
      <xdr:row>98</xdr:row>
      <xdr:rowOff>100673</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801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91800</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9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73863</xdr:rowOff>
    </xdr:from>
    <xdr:to>
      <xdr:col>85</xdr:col>
      <xdr:colOff>127000</xdr:colOff>
      <xdr:row>35</xdr:row>
      <xdr:rowOff>152044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074613"/>
          <a:ext cx="838200" cy="78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134764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478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152044</xdr:rowOff>
    </xdr:from>
    <xdr:to>
      <xdr:col>81</xdr:col>
      <xdr:colOff>50800</xdr:colOff>
      <xdr:row>37</xdr:row>
      <xdr:rowOff>111125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152794"/>
          <a:ext cx="889000" cy="30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101846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616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37287</xdr:rowOff>
    </xdr:from>
    <xdr:to>
      <xdr:col>76</xdr:col>
      <xdr:colOff>114300</xdr:colOff>
      <xdr:row>37</xdr:row>
      <xdr:rowOff>111125</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209487"/>
          <a:ext cx="889000" cy="245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145280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6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120269</xdr:rowOff>
    </xdr:from>
    <xdr:to>
      <xdr:col>71</xdr:col>
      <xdr:colOff>177800</xdr:colOff>
      <xdr:row>36</xdr:row>
      <xdr:rowOff>37287</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5435219"/>
          <a:ext cx="889000" cy="77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152823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6679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55753</xdr:rowOff>
    </xdr:from>
    <xdr:to>
      <xdr:col>67</xdr:col>
      <xdr:colOff>101600</xdr:colOff>
      <xdr:row>32</xdr:row>
      <xdr:rowOff>157353</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54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32</xdr:row>
      <xdr:rowOff>148480</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63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23063</xdr:rowOff>
    </xdr:from>
    <xdr:to>
      <xdr:col>85</xdr:col>
      <xdr:colOff>177800</xdr:colOff>
      <xdr:row>35</xdr:row>
      <xdr:rowOff>124663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023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45940</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587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101244</xdr:rowOff>
    </xdr:from>
    <xdr:to>
      <xdr:col>81</xdr:col>
      <xdr:colOff>101600</xdr:colOff>
      <xdr:row>36</xdr:row>
      <xdr:rowOff>31394</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10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34</xdr:row>
      <xdr:rowOff>47921</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587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60325</xdr:rowOff>
    </xdr:from>
    <xdr:to>
      <xdr:col>76</xdr:col>
      <xdr:colOff>165100</xdr:colOff>
      <xdr:row>37</xdr:row>
      <xdr:rowOff>161925</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403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7002</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179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157937</xdr:rowOff>
    </xdr:from>
    <xdr:to>
      <xdr:col>72</xdr:col>
      <xdr:colOff>38100</xdr:colOff>
      <xdr:row>36</xdr:row>
      <xdr:rowOff>88087</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15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34</xdr:row>
      <xdr:rowOff>104614</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593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69469</xdr:rowOff>
    </xdr:from>
    <xdr:to>
      <xdr:col>67</xdr:col>
      <xdr:colOff>101600</xdr:colOff>
      <xdr:row>31</xdr:row>
      <xdr:rowOff>171069</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538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16146</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5159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141185</xdr:rowOff>
    </xdr:from>
    <xdr:to>
      <xdr:col>85</xdr:col>
      <xdr:colOff>127000</xdr:colOff>
      <xdr:row>76</xdr:row>
      <xdr:rowOff>163685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3171385"/>
          <a:ext cx="838200" cy="2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130575</xdr:rowOff>
    </xdr:from>
    <xdr:to>
      <xdr:col>81</xdr:col>
      <xdr:colOff>50800</xdr:colOff>
      <xdr:row>76</xdr:row>
      <xdr:rowOff>141185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160775"/>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130575</xdr:rowOff>
    </xdr:from>
    <xdr:to>
      <xdr:col>76</xdr:col>
      <xdr:colOff>114300</xdr:colOff>
      <xdr:row>76</xdr:row>
      <xdr:rowOff>157265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3160775"/>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136709</xdr:rowOff>
    </xdr:from>
    <xdr:to>
      <xdr:col>71</xdr:col>
      <xdr:colOff>177800</xdr:colOff>
      <xdr:row>76</xdr:row>
      <xdr:rowOff>157265</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166909"/>
          <a:ext cx="889000" cy="2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169063</xdr:rowOff>
    </xdr:from>
    <xdr:to>
      <xdr:col>67</xdr:col>
      <xdr:colOff>101600</xdr:colOff>
      <xdr:row>75</xdr:row>
      <xdr:rowOff>99213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115740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3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112885</xdr:rowOff>
    </xdr:from>
    <xdr:to>
      <xdr:col>85</xdr:col>
      <xdr:colOff>177800</xdr:colOff>
      <xdr:row>77</xdr:row>
      <xdr:rowOff>43035</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14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91312</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121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90385</xdr:rowOff>
    </xdr:from>
    <xdr:to>
      <xdr:col>81</xdr:col>
      <xdr:colOff>101600</xdr:colOff>
      <xdr:row>77</xdr:row>
      <xdr:rowOff>20535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1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11662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213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79775</xdr:rowOff>
    </xdr:from>
    <xdr:to>
      <xdr:col>76</xdr:col>
      <xdr:colOff>165100</xdr:colOff>
      <xdr:row>77</xdr:row>
      <xdr:rowOff>9925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10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1052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20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106465</xdr:rowOff>
    </xdr:from>
    <xdr:to>
      <xdr:col>72</xdr:col>
      <xdr:colOff>38100</xdr:colOff>
      <xdr:row>77</xdr:row>
      <xdr:rowOff>36615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1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27742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22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85909</xdr:rowOff>
    </xdr:from>
    <xdr:to>
      <xdr:col>67</xdr:col>
      <xdr:colOff>101600</xdr:colOff>
      <xdr:row>77</xdr:row>
      <xdr:rowOff>16059</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116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7186</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320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140615</xdr:rowOff>
    </xdr:from>
    <xdr:to>
      <xdr:col>85</xdr:col>
      <xdr:colOff>127000</xdr:colOff>
      <xdr:row>97</xdr:row>
      <xdr:rowOff>40683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599815"/>
          <a:ext cx="838200" cy="7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164613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623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140615</xdr:rowOff>
    </xdr:from>
    <xdr:to>
      <xdr:col>81</xdr:col>
      <xdr:colOff>50800</xdr:colOff>
      <xdr:row>98</xdr:row>
      <xdr:rowOff>124450</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4592300" y="16599815"/>
          <a:ext cx="889000" cy="326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63147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693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130459</xdr:rowOff>
    </xdr:from>
    <xdr:to>
      <xdr:col>76</xdr:col>
      <xdr:colOff>114300</xdr:colOff>
      <xdr:row>98</xdr:row>
      <xdr:rowOff>124450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418209"/>
          <a:ext cx="889000" cy="508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130459</xdr:rowOff>
    </xdr:from>
    <xdr:to>
      <xdr:col>71</xdr:col>
      <xdr:colOff>177800</xdr:colOff>
      <xdr:row>99</xdr:row>
      <xdr:rowOff>70238</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418209"/>
          <a:ext cx="889000" cy="625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116378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57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158525</xdr:rowOff>
    </xdr:from>
    <xdr:to>
      <xdr:col>67</xdr:col>
      <xdr:colOff>101600</xdr:colOff>
      <xdr:row>97</xdr:row>
      <xdr:rowOff>88675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61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105202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3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161333</xdr:rowOff>
    </xdr:from>
    <xdr:to>
      <xdr:col>85</xdr:col>
      <xdr:colOff>177800</xdr:colOff>
      <xdr:row>97</xdr:row>
      <xdr:rowOff>91483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620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12760</xdr:rowOff>
    </xdr:from>
    <xdr:ext cx="534377"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471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89815</xdr:rowOff>
    </xdr:from>
    <xdr:to>
      <xdr:col>81</xdr:col>
      <xdr:colOff>101600</xdr:colOff>
      <xdr:row>97</xdr:row>
      <xdr:rowOff>19965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54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36492</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14111" y="1632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73650</xdr:rowOff>
    </xdr:from>
    <xdr:to>
      <xdr:col>76</xdr:col>
      <xdr:colOff>165100</xdr:colOff>
      <xdr:row>99</xdr:row>
      <xdr:rowOff>3800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7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166377</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6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79659</xdr:rowOff>
    </xdr:from>
    <xdr:to>
      <xdr:col>72</xdr:col>
      <xdr:colOff>38100</xdr:colOff>
      <xdr:row>96</xdr:row>
      <xdr:rowOff>9809</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367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26336</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36111" y="16142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99</xdr:row>
      <xdr:rowOff>19438</xdr:rowOff>
    </xdr:from>
    <xdr:to>
      <xdr:col>67</xdr:col>
      <xdr:colOff>101600</xdr:colOff>
      <xdr:row>99</xdr:row>
      <xdr:rowOff>121038</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992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112165</xdr:rowOff>
    </xdr:from>
    <xdr:ext cx="378565"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625017" y="17085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132516</xdr:rowOff>
    </xdr:from>
    <xdr:to>
      <xdr:col>116</xdr:col>
      <xdr:colOff>63500</xdr:colOff>
      <xdr:row>37</xdr:row>
      <xdr:rowOff>35034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304716"/>
          <a:ext cx="8382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70429</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5855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132516</xdr:rowOff>
    </xdr:from>
    <xdr:to>
      <xdr:col>111</xdr:col>
      <xdr:colOff>177800</xdr:colOff>
      <xdr:row>36</xdr:row>
      <xdr:rowOff>140517</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30471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23403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709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46137</xdr:rowOff>
    </xdr:from>
    <xdr:to>
      <xdr:col>107</xdr:col>
      <xdr:colOff>50800</xdr:colOff>
      <xdr:row>36</xdr:row>
      <xdr:rowOff>140517</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218337"/>
          <a:ext cx="889000" cy="94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3972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6905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46137</xdr:rowOff>
    </xdr:from>
    <xdr:to>
      <xdr:col>102</xdr:col>
      <xdr:colOff>114300</xdr:colOff>
      <xdr:row>37</xdr:row>
      <xdr:rowOff>46954</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218337"/>
          <a:ext cx="889000" cy="17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165625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69796</xdr:rowOff>
    </xdr:from>
    <xdr:to>
      <xdr:col>98</xdr:col>
      <xdr:colOff>38100</xdr:colOff>
      <xdr:row>36</xdr:row>
      <xdr:rowOff>171396</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24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16473</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017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155684</xdr:rowOff>
    </xdr:from>
    <xdr:to>
      <xdr:col>116</xdr:col>
      <xdr:colOff>114300</xdr:colOff>
      <xdr:row>37</xdr:row>
      <xdr:rowOff>85834</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327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7111</xdr:rowOff>
    </xdr:from>
    <xdr:ext cx="469744"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17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81716</xdr:rowOff>
    </xdr:from>
    <xdr:to>
      <xdr:col>112</xdr:col>
      <xdr:colOff>38100</xdr:colOff>
      <xdr:row>37</xdr:row>
      <xdr:rowOff>11866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25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28393</xdr:rowOff>
    </xdr:from>
    <xdr:ext cx="469744"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088428" y="6029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89717</xdr:rowOff>
    </xdr:from>
    <xdr:to>
      <xdr:col>107</xdr:col>
      <xdr:colOff>101600</xdr:colOff>
      <xdr:row>37</xdr:row>
      <xdr:rowOff>19867</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261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36394</xdr:rowOff>
    </xdr:from>
    <xdr:ext cx="469744"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199428" y="6037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35</xdr:row>
      <xdr:rowOff>166787</xdr:rowOff>
    </xdr:from>
    <xdr:to>
      <xdr:col>102</xdr:col>
      <xdr:colOff>165100</xdr:colOff>
      <xdr:row>36</xdr:row>
      <xdr:rowOff>96937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167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113464</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10428" y="5942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167604</xdr:rowOff>
    </xdr:from>
    <xdr:to>
      <xdr:col>98</xdr:col>
      <xdr:colOff>38100</xdr:colOff>
      <xdr:row>37</xdr:row>
      <xdr:rowOff>97754</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339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88881</xdr:rowOff>
    </xdr:from>
    <xdr:ext cx="469744"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21428" y="6432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55</xdr:row>
      <xdr:rowOff>71120</xdr:rowOff>
    </xdr:from>
    <xdr:to>
      <xdr:col>116</xdr:col>
      <xdr:colOff>63500</xdr:colOff>
      <xdr:row>55</xdr:row>
      <xdr:rowOff>83203</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flipV="1">
          <a:off x="21323300" y="9500870"/>
          <a:ext cx="838200" cy="1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148317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20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83203</xdr:rowOff>
    </xdr:from>
    <xdr:to>
      <xdr:col>111</xdr:col>
      <xdr:colOff>177800</xdr:colOff>
      <xdr:row>55</xdr:row>
      <xdr:rowOff>85816</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9512953"/>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90296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0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85816</xdr:rowOff>
    </xdr:from>
    <xdr:to>
      <xdr:col>107</xdr:col>
      <xdr:colOff>50800</xdr:colOff>
      <xdr:row>55</xdr:row>
      <xdr:rowOff>89953</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flipV="1">
          <a:off x="19545300" y="9515566"/>
          <a:ext cx="889000" cy="4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91493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10035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81244</xdr:rowOff>
    </xdr:from>
    <xdr:to>
      <xdr:col>102</xdr:col>
      <xdr:colOff>114300</xdr:colOff>
      <xdr:row>55</xdr:row>
      <xdr:rowOff>89953</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9510994"/>
          <a:ext cx="889000" cy="8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68633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01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122646</xdr:rowOff>
    </xdr:from>
    <xdr:to>
      <xdr:col>98</xdr:col>
      <xdr:colOff>38100</xdr:colOff>
      <xdr:row>54</xdr:row>
      <xdr:rowOff>52796</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20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52</xdr:row>
      <xdr:rowOff>69323</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8984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20320</xdr:rowOff>
    </xdr:from>
    <xdr:to>
      <xdr:col>116</xdr:col>
      <xdr:colOff>114300</xdr:colOff>
      <xdr:row>55</xdr:row>
      <xdr:rowOff>121920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945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43197</xdr:rowOff>
    </xdr:from>
    <xdr:ext cx="469744"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9301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32403</xdr:rowOff>
    </xdr:from>
    <xdr:to>
      <xdr:col>112</xdr:col>
      <xdr:colOff>38100</xdr:colOff>
      <xdr:row>55</xdr:row>
      <xdr:rowOff>134003</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9462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53</xdr:row>
      <xdr:rowOff>150530</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428" y="9237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35016</xdr:rowOff>
    </xdr:from>
    <xdr:to>
      <xdr:col>107</xdr:col>
      <xdr:colOff>101600</xdr:colOff>
      <xdr:row>55</xdr:row>
      <xdr:rowOff>136616</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946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53</xdr:row>
      <xdr:rowOff>153143</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428" y="92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39153</xdr:rowOff>
    </xdr:from>
    <xdr:to>
      <xdr:col>102</xdr:col>
      <xdr:colOff>165100</xdr:colOff>
      <xdr:row>55</xdr:row>
      <xdr:rowOff>140753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946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53</xdr:row>
      <xdr:rowOff>157280</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428" y="92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30444</xdr:rowOff>
    </xdr:from>
    <xdr:to>
      <xdr:col>98</xdr:col>
      <xdr:colOff>38100</xdr:colOff>
      <xdr:row>55</xdr:row>
      <xdr:rowOff>132044</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946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123171</xdr:rowOff>
    </xdr:from>
    <xdr:ext cx="469744"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428" y="955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89088</xdr:rowOff>
    </xdr:from>
    <xdr:to>
      <xdr:col>116</xdr:col>
      <xdr:colOff>63500</xdr:colOff>
      <xdr:row>75</xdr:row>
      <xdr:rowOff>76652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76388"/>
          <a:ext cx="838200" cy="159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76652</xdr:rowOff>
    </xdr:from>
    <xdr:to>
      <xdr:col>111</xdr:col>
      <xdr:colOff>177800</xdr:colOff>
      <xdr:row>75</xdr:row>
      <xdr:rowOff>159406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935402"/>
          <a:ext cx="889000" cy="8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159406</xdr:rowOff>
    </xdr:from>
    <xdr:to>
      <xdr:col>107</xdr:col>
      <xdr:colOff>50800</xdr:colOff>
      <xdr:row>76</xdr:row>
      <xdr:rowOff>22794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018156"/>
          <a:ext cx="889000" cy="3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22794</xdr:rowOff>
    </xdr:from>
    <xdr:to>
      <xdr:col>102</xdr:col>
      <xdr:colOff>114300</xdr:colOff>
      <xdr:row>76</xdr:row>
      <xdr:rowOff>43231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3052994"/>
          <a:ext cx="889000" cy="2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40711</xdr:rowOff>
    </xdr:from>
    <xdr:to>
      <xdr:col>98</xdr:col>
      <xdr:colOff>38100</xdr:colOff>
      <xdr:row>75</xdr:row>
      <xdr:rowOff>142311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99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158838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7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38288</xdr:rowOff>
    </xdr:from>
    <xdr:to>
      <xdr:col>116</xdr:col>
      <xdr:colOff>114300</xdr:colOff>
      <xdr:row>74</xdr:row>
      <xdr:rowOff>139888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25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16715</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70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25852</xdr:rowOff>
    </xdr:from>
    <xdr:to>
      <xdr:col>112</xdr:col>
      <xdr:colOff>38100</xdr:colOff>
      <xdr:row>75</xdr:row>
      <xdr:rowOff>127452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8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118580</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7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108605</xdr:rowOff>
    </xdr:from>
    <xdr:to>
      <xdr:col>107</xdr:col>
      <xdr:colOff>101600</xdr:colOff>
      <xdr:row>76</xdr:row>
      <xdr:rowOff>38754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6735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29883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6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143444</xdr:rowOff>
    </xdr:from>
    <xdr:to>
      <xdr:col>102</xdr:col>
      <xdr:colOff>165100</xdr:colOff>
      <xdr:row>76</xdr:row>
      <xdr:rowOff>73594</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002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64721</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9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163881</xdr:rowOff>
    </xdr:from>
    <xdr:to>
      <xdr:col>98</xdr:col>
      <xdr:colOff>38100</xdr:colOff>
      <xdr:row>76</xdr:row>
      <xdr:rowOff>94031</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02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85158</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11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rgbClr val="FF0000"/>
              </a:solidFill>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447,798</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円である。</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主な構成項目について比較すると、人件費、物件費、維持補修費は類似団体平均額を上回っているが、これは類似団体の他市に比べて本市の市域が広域であり、市内各地域に施設及び人員を配置していることが要因である。また普通建設事業費は、学校給食共同調理場の整備等により、類似団体と比較してかなり高い数値となっている。また、その他の現有施設についても老朽化が著しいことから、今後も改修に多くの経費を要することが想定される。物件費は、維持管理費の高騰や業務のアウトソーシング化等により増加傾向である。これらについては、公共施設配置の最適化の検討とともに、行財政改革大綱による支出の合理化、効率化を推進し、歳出の適正化を図っていく。</a:t>
          </a:r>
        </a:p>
        <a:p>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　扶助費は国費を財源とする給付事業があったため増加しているが、その他の扶助費についても年々増加している状況であるため、生活保護の自立助長への取り組みや市単独扶助費の見直しなどにより引き続き適正化を図っていく。災害復旧事業費の増加は令和</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年度に発生した台風</a:t>
          </a:r>
          <a:r>
            <a:rPr kumimoji="1" lang="en-US" altLang="ja-JP" sz="1200">
              <a:solidFill>
                <a:sysClr val="windowText" lastClr="000000"/>
              </a:solidFill>
              <a:latin typeface="ＭＳ Ｐゴシック" panose="020B0600070205080204" pitchFamily="50" charset="-128"/>
              <a:ea typeface="ＭＳ Ｐゴシック" panose="020B0600070205080204" pitchFamily="50" charset="-128"/>
            </a:rPr>
            <a:t>13</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号による影響などによるものである。積立金は、拠点形成の推進を図ることを目的とした拠点整備備基金の減が主な要因である。投資及び出資金は、下水道事業会計への出資金の減によるものである。貸付金は例年実施している中小企業安定化経営基盤強化等に係るものである。その他の項目は類似団体と比較して低い数値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千葉県市原市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266,861
259,202
368.16
123,366,711
119,499,930
3,065,413
61,009,463
46,484,639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150368</xdr:rowOff>
    </xdr:from>
    <xdr:to>
      <xdr:col>24</xdr:col>
      <xdr:colOff>63500</xdr:colOff>
      <xdr:row>37</xdr:row>
      <xdr:rowOff>13970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322568"/>
          <a:ext cx="8382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97299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98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13970</xdr:rowOff>
    </xdr:from>
    <xdr:to>
      <xdr:col>19</xdr:col>
      <xdr:colOff>177800</xdr:colOff>
      <xdr:row>37</xdr:row>
      <xdr:rowOff>39116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57620"/>
          <a:ext cx="8890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46245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046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4064</xdr:rowOff>
    </xdr:from>
    <xdr:to>
      <xdr:col>15</xdr:col>
      <xdr:colOff>50800</xdr:colOff>
      <xdr:row>37</xdr:row>
      <xdr:rowOff>39116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347714"/>
          <a:ext cx="889000" cy="35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54627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05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4064</xdr:rowOff>
    </xdr:from>
    <xdr:to>
      <xdr:col>10</xdr:col>
      <xdr:colOff>114300</xdr:colOff>
      <xdr:row>37</xdr:row>
      <xdr:rowOff>35306</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347714"/>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63009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63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87376</xdr:rowOff>
    </xdr:from>
    <xdr:to>
      <xdr:col>6</xdr:col>
      <xdr:colOff>38100</xdr:colOff>
      <xdr:row>36</xdr:row>
      <xdr:rowOff>17526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34053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99568</xdr:rowOff>
    </xdr:from>
    <xdr:to>
      <xdr:col>24</xdr:col>
      <xdr:colOff>114300</xdr:colOff>
      <xdr:row>37</xdr:row>
      <xdr:rowOff>29718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7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77995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50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134620</xdr:rowOff>
    </xdr:from>
    <xdr:to>
      <xdr:col>20</xdr:col>
      <xdr:colOff>38100</xdr:colOff>
      <xdr:row>37</xdr:row>
      <xdr:rowOff>64770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55897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9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159766</xdr:rowOff>
    </xdr:from>
    <xdr:to>
      <xdr:col>15</xdr:col>
      <xdr:colOff>101600</xdr:colOff>
      <xdr:row>37</xdr:row>
      <xdr:rowOff>89916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31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81043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24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124714</xdr:rowOff>
    </xdr:from>
    <xdr:to>
      <xdr:col>10</xdr:col>
      <xdr:colOff>165100</xdr:colOff>
      <xdr:row>37</xdr:row>
      <xdr:rowOff>54864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96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45991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8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155956</xdr:rowOff>
    </xdr:from>
    <xdr:to>
      <xdr:col>6</xdr:col>
      <xdr:colOff>38100</xdr:colOff>
      <xdr:row>37</xdr:row>
      <xdr:rowOff>86106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32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77233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68237</xdr:rowOff>
    </xdr:from>
    <xdr:to>
      <xdr:col>24</xdr:col>
      <xdr:colOff>63500</xdr:colOff>
      <xdr:row>58</xdr:row>
      <xdr:rowOff>102578</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10012337"/>
          <a:ext cx="838200" cy="3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90640</xdr:rowOff>
    </xdr:from>
    <xdr:to>
      <xdr:col>19</xdr:col>
      <xdr:colOff>177800</xdr:colOff>
      <xdr:row>58</xdr:row>
      <xdr:rowOff>102578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908300" y="10034740"/>
          <a:ext cx="889000" cy="11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80797</xdr:rowOff>
    </xdr:from>
    <xdr:to>
      <xdr:col>15</xdr:col>
      <xdr:colOff>50800</xdr:colOff>
      <xdr:row>58</xdr:row>
      <xdr:rowOff>90640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9853447"/>
          <a:ext cx="889000" cy="181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76467</xdr:rowOff>
    </xdr:from>
    <xdr:to>
      <xdr:col>10</xdr:col>
      <xdr:colOff>114300</xdr:colOff>
      <xdr:row>57</xdr:row>
      <xdr:rowOff>80797</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20417"/>
          <a:ext cx="889000" cy="103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37240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98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49</xdr:row>
      <xdr:rowOff>162471</xdr:rowOff>
    </xdr:from>
    <xdr:to>
      <xdr:col>6</xdr:col>
      <xdr:colOff>38100</xdr:colOff>
      <xdr:row>50</xdr:row>
      <xdr:rowOff>92621</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563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48</xdr:row>
      <xdr:rowOff>109148</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33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17437</xdr:rowOff>
    </xdr:from>
    <xdr:to>
      <xdr:col>24</xdr:col>
      <xdr:colOff>114300</xdr:colOff>
      <xdr:row>58</xdr:row>
      <xdr:rowOff>119037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96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167314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3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51778</xdr:rowOff>
    </xdr:from>
    <xdr:to>
      <xdr:col>20</xdr:col>
      <xdr:colOff>38100</xdr:colOff>
      <xdr:row>58</xdr:row>
      <xdr:rowOff>153378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9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144505</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8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39840</xdr:rowOff>
    </xdr:from>
    <xdr:to>
      <xdr:col>15</xdr:col>
      <xdr:colOff>101600</xdr:colOff>
      <xdr:row>58</xdr:row>
      <xdr:rowOff>141440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99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132567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07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29997</xdr:rowOff>
    </xdr:from>
    <xdr:to>
      <xdr:col>10</xdr:col>
      <xdr:colOff>165100</xdr:colOff>
      <xdr:row>57</xdr:row>
      <xdr:rowOff>131597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802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148124</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95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25667</xdr:rowOff>
    </xdr:from>
    <xdr:to>
      <xdr:col>6</xdr:col>
      <xdr:colOff>38100</xdr:colOff>
      <xdr:row>51</xdr:row>
      <xdr:rowOff>127267</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6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118394</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62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12424</xdr:rowOff>
    </xdr:from>
    <xdr:to>
      <xdr:col>24</xdr:col>
      <xdr:colOff>62865</xdr:colOff>
      <xdr:row>78</xdr:row>
      <xdr:rowOff>138894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185374"/>
          <a:ext cx="1270" cy="1326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142721</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1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138894</xdr:rowOff>
    </xdr:from>
    <xdr:to>
      <xdr:col>24</xdr:col>
      <xdr:colOff>152400</xdr:colOff>
      <xdr:row>78</xdr:row>
      <xdr:rowOff>138894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11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130551</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1960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12424</xdr:rowOff>
    </xdr:from>
    <xdr:to>
      <xdr:col>24</xdr:col>
      <xdr:colOff>152400</xdr:colOff>
      <xdr:row>71</xdr:row>
      <xdr:rowOff>12424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185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168481</xdr:rowOff>
    </xdr:from>
    <xdr:to>
      <xdr:col>24</xdr:col>
      <xdr:colOff>63500</xdr:colOff>
      <xdr:row>77</xdr:row>
      <xdr:rowOff>63674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3198681"/>
          <a:ext cx="838200" cy="66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126864</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8141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103987</xdr:rowOff>
    </xdr:from>
    <xdr:to>
      <xdr:col>24</xdr:col>
      <xdr:colOff>114300</xdr:colOff>
      <xdr:row>76</xdr:row>
      <xdr:rowOff>34137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2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63674</xdr:rowOff>
    </xdr:from>
    <xdr:to>
      <xdr:col>19</xdr:col>
      <xdr:colOff>177800</xdr:colOff>
      <xdr:row>78</xdr:row>
      <xdr:rowOff>67179</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908300" y="13265324"/>
          <a:ext cx="889000" cy="174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45411</xdr:rowOff>
    </xdr:from>
    <xdr:to>
      <xdr:col>20</xdr:col>
      <xdr:colOff>38100</xdr:colOff>
      <xdr:row>76</xdr:row>
      <xdr:rowOff>147011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075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163539</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2850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162908</xdr:rowOff>
    </xdr:from>
    <xdr:to>
      <xdr:col>15</xdr:col>
      <xdr:colOff>50800</xdr:colOff>
      <xdr:row>78</xdr:row>
      <xdr:rowOff>67179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2019300" y="13364558"/>
          <a:ext cx="889000" cy="7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156838</xdr:rowOff>
    </xdr:from>
    <xdr:to>
      <xdr:col>15</xdr:col>
      <xdr:colOff>101600</xdr:colOff>
      <xdr:row>77</xdr:row>
      <xdr:rowOff>86988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3187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103515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2962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162908</xdr:rowOff>
    </xdr:from>
    <xdr:to>
      <xdr:col>10</xdr:col>
      <xdr:colOff>114300</xdr:colOff>
      <xdr:row>79</xdr:row>
      <xdr:rowOff>80252</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364558"/>
          <a:ext cx="889000" cy="260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94070</xdr:rowOff>
    </xdr:from>
    <xdr:to>
      <xdr:col>10</xdr:col>
      <xdr:colOff>165100</xdr:colOff>
      <xdr:row>77</xdr:row>
      <xdr:rowOff>24220</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1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40748</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2899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127043</xdr:rowOff>
    </xdr:from>
    <xdr:to>
      <xdr:col>6</xdr:col>
      <xdr:colOff>38100</xdr:colOff>
      <xdr:row>80</xdr:row>
      <xdr:rowOff>57193</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67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80</xdr:row>
      <xdr:rowOff>48320</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764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117681</xdr:rowOff>
    </xdr:from>
    <xdr:to>
      <xdr:col>24</xdr:col>
      <xdr:colOff>114300</xdr:colOff>
      <xdr:row>77</xdr:row>
      <xdr:rowOff>47831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314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96108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3126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12874</xdr:rowOff>
    </xdr:from>
    <xdr:to>
      <xdr:col>20</xdr:col>
      <xdr:colOff>38100</xdr:colOff>
      <xdr:row>77</xdr:row>
      <xdr:rowOff>114474</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21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105601</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3307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16379</xdr:rowOff>
    </xdr:from>
    <xdr:to>
      <xdr:col>15</xdr:col>
      <xdr:colOff>101600</xdr:colOff>
      <xdr:row>78</xdr:row>
      <xdr:rowOff>117979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3389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109106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3482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112108</xdr:rowOff>
    </xdr:from>
    <xdr:to>
      <xdr:col>10</xdr:col>
      <xdr:colOff>165100</xdr:colOff>
      <xdr:row>78</xdr:row>
      <xdr:rowOff>42258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313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33385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3406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29452</xdr:rowOff>
    </xdr:from>
    <xdr:to>
      <xdr:col>6</xdr:col>
      <xdr:colOff>38100</xdr:colOff>
      <xdr:row>79</xdr:row>
      <xdr:rowOff>131052</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574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147579</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34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衛生費グラフ枠">
          <a:extLst>
            <a:ext uri="{FF2B5EF4-FFF2-40B4-BE49-F238E27FC236}">
              <a16:creationId xmlns:a16="http://schemas.microsoft.com/office/drawing/2014/main" id="{00000000-0008-0000-07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5" name="衛生費最小値テキスト">
          <a:extLst>
            <a:ext uri="{FF2B5EF4-FFF2-40B4-BE49-F238E27FC236}">
              <a16:creationId xmlns:a16="http://schemas.microsoft.com/office/drawing/2014/main" id="{00000000-0008-0000-0700-0000EB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7" name="衛生費最大値テキスト">
          <a:extLst>
            <a:ext uri="{FF2B5EF4-FFF2-40B4-BE49-F238E27FC236}">
              <a16:creationId xmlns:a16="http://schemas.microsoft.com/office/drawing/2014/main" id="{00000000-0008-0000-0700-0000ED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17497</xdr:rowOff>
    </xdr:from>
    <xdr:to>
      <xdr:col>24</xdr:col>
      <xdr:colOff>63500</xdr:colOff>
      <xdr:row>96</xdr:row>
      <xdr:rowOff>45582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3797300" y="16476697"/>
          <a:ext cx="838200" cy="28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0" name="衛生費平均値テキスト">
          <a:extLst>
            <a:ext uri="{FF2B5EF4-FFF2-40B4-BE49-F238E27FC236}">
              <a16:creationId xmlns:a16="http://schemas.microsoft.com/office/drawing/2014/main" id="{00000000-0008-0000-0700-0000F0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168275</xdr:rowOff>
    </xdr:from>
    <xdr:to>
      <xdr:col>19</xdr:col>
      <xdr:colOff>177800</xdr:colOff>
      <xdr:row>96</xdr:row>
      <xdr:rowOff>45582</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a:off x="2908300" y="16113125"/>
          <a:ext cx="889000" cy="39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95111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530111" y="16211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168275</xdr:rowOff>
    </xdr:from>
    <xdr:to>
      <xdr:col>15</xdr:col>
      <xdr:colOff>50800</xdr:colOff>
      <xdr:row>95</xdr:row>
      <xdr:rowOff>139178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2019300" y="16113125"/>
          <a:ext cx="889000" cy="31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77418</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641111" y="163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139178</xdr:rowOff>
    </xdr:from>
    <xdr:to>
      <xdr:col>10</xdr:col>
      <xdr:colOff>114300</xdr:colOff>
      <xdr:row>97</xdr:row>
      <xdr:rowOff>67723</xdr:rowOff>
    </xdr:to>
    <xdr:cxnSp macro="">
      <xdr:nvCxnSpPr>
        <xdr:cNvPr id="248" name="直線コネクタ 247">
          <a:extLst>
            <a:ext uri="{FF2B5EF4-FFF2-40B4-BE49-F238E27FC236}">
              <a16:creationId xmlns:a16="http://schemas.microsoft.com/office/drawing/2014/main" id="{00000000-0008-0000-0700-0000F8000000}"/>
            </a:ext>
          </a:extLst>
        </xdr:cNvPr>
        <xdr:cNvCxnSpPr/>
      </xdr:nvCxnSpPr>
      <xdr:spPr>
        <a:xfrm flipV="1">
          <a:off x="1130300" y="16426928"/>
          <a:ext cx="889000" cy="27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113818</xdr:rowOff>
    </xdr:from>
    <xdr:to>
      <xdr:col>6</xdr:col>
      <xdr:colOff>38100</xdr:colOff>
      <xdr:row>97</xdr:row>
      <xdr:rowOff>43968</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079500" y="16573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60495</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863111" y="16348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138147</xdr:rowOff>
    </xdr:from>
    <xdr:to>
      <xdr:col>24</xdr:col>
      <xdr:colOff>114300</xdr:colOff>
      <xdr:row>96</xdr:row>
      <xdr:rowOff>68297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4584700" y="1642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161024</xdr:rowOff>
    </xdr:from>
    <xdr:ext cx="534377" cy="259045"/>
    <xdr:sp macro="" textlink="">
      <xdr:nvSpPr>
        <xdr:cNvPr id="259" name="衛生費該当値テキスト">
          <a:extLst>
            <a:ext uri="{FF2B5EF4-FFF2-40B4-BE49-F238E27FC236}">
              <a16:creationId xmlns:a16="http://schemas.microsoft.com/office/drawing/2014/main" id="{00000000-0008-0000-0700-000003010000}"/>
            </a:ext>
          </a:extLst>
        </xdr:cNvPr>
        <xdr:cNvSpPr txBox="1"/>
      </xdr:nvSpPr>
      <xdr:spPr>
        <a:xfrm>
          <a:off x="4686300" y="16277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166232</xdr:rowOff>
    </xdr:from>
    <xdr:to>
      <xdr:col>20</xdr:col>
      <xdr:colOff>38100</xdr:colOff>
      <xdr:row>96</xdr:row>
      <xdr:rowOff>96382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3746500" y="1645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87509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3530111" y="16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117475</xdr:rowOff>
    </xdr:from>
    <xdr:to>
      <xdr:col>15</xdr:col>
      <xdr:colOff>101600</xdr:colOff>
      <xdr:row>94</xdr:row>
      <xdr:rowOff>47625</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2857500" y="1606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64152</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2641111" y="15837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88378</xdr:rowOff>
    </xdr:from>
    <xdr:to>
      <xdr:col>10</xdr:col>
      <xdr:colOff>165100</xdr:colOff>
      <xdr:row>96</xdr:row>
      <xdr:rowOff>18528</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968500" y="1637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9655</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1752111" y="1646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16923</xdr:rowOff>
    </xdr:from>
    <xdr:to>
      <xdr:col>6</xdr:col>
      <xdr:colOff>38100</xdr:colOff>
      <xdr:row>97</xdr:row>
      <xdr:rowOff>118523</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079500" y="16647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109650</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863111" y="16740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17018</xdr:rowOff>
    </xdr:from>
    <xdr:to>
      <xdr:col>55</xdr:col>
      <xdr:colOff>0</xdr:colOff>
      <xdr:row>39</xdr:row>
      <xdr:rowOff>17399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703568"/>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30353</xdr:rowOff>
    </xdr:from>
    <xdr:to>
      <xdr:col>50</xdr:col>
      <xdr:colOff>114300</xdr:colOff>
      <xdr:row>39</xdr:row>
      <xdr:rowOff>17399</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a:off x="8750300" y="6545453"/>
          <a:ext cx="8890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30353</xdr:rowOff>
    </xdr:from>
    <xdr:to>
      <xdr:col>45</xdr:col>
      <xdr:colOff>177800</xdr:colOff>
      <xdr:row>38</xdr:row>
      <xdr:rowOff>44450</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545453"/>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11684</xdr:rowOff>
    </xdr:from>
    <xdr:to>
      <xdr:col>41</xdr:col>
      <xdr:colOff>50800</xdr:colOff>
      <xdr:row>38</xdr:row>
      <xdr:rowOff>44450</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52678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116332</xdr:rowOff>
    </xdr:from>
    <xdr:to>
      <xdr:col>36</xdr:col>
      <xdr:colOff>165100</xdr:colOff>
      <xdr:row>36</xdr:row>
      <xdr:rowOff>46482</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117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63009</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37428" y="5892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137668</xdr:rowOff>
    </xdr:from>
    <xdr:to>
      <xdr:col>55</xdr:col>
      <xdr:colOff>50800</xdr:colOff>
      <xdr:row>39</xdr:row>
      <xdr:rowOff>67818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65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52595</xdr:rowOff>
    </xdr:from>
    <xdr:ext cx="313932"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5676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138049</xdr:rowOff>
    </xdr:from>
    <xdr:to>
      <xdr:col>50</xdr:col>
      <xdr:colOff>165100</xdr:colOff>
      <xdr:row>39</xdr:row>
      <xdr:rowOff>68199</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653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59326</xdr:rowOff>
    </xdr:from>
    <xdr:ext cx="313932"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82333" y="67458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151003</xdr:rowOff>
    </xdr:from>
    <xdr:to>
      <xdr:col>46</xdr:col>
      <xdr:colOff>38100</xdr:colOff>
      <xdr:row>38</xdr:row>
      <xdr:rowOff>81153</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494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72280</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61017" y="6587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165100</xdr:rowOff>
    </xdr:from>
    <xdr:to>
      <xdr:col>41</xdr:col>
      <xdr:colOff>101600</xdr:colOff>
      <xdr:row>38</xdr:row>
      <xdr:rowOff>95250</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86377</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601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132334</xdr:rowOff>
    </xdr:from>
    <xdr:to>
      <xdr:col>36</xdr:col>
      <xdr:colOff>165100</xdr:colOff>
      <xdr:row>38</xdr:row>
      <xdr:rowOff>62485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759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53611</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5687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81179</xdr:rowOff>
    </xdr:from>
    <xdr:to>
      <xdr:col>55</xdr:col>
      <xdr:colOff>0</xdr:colOff>
      <xdr:row>56</xdr:row>
      <xdr:rowOff>106496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682379"/>
          <a:ext cx="838200" cy="25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153530</xdr:rowOff>
    </xdr:from>
    <xdr:to>
      <xdr:col>50</xdr:col>
      <xdr:colOff>114300</xdr:colOff>
      <xdr:row>56</xdr:row>
      <xdr:rowOff>106496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8750300" y="9583280"/>
          <a:ext cx="889000" cy="124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59919</xdr:rowOff>
    </xdr:from>
    <xdr:to>
      <xdr:col>45</xdr:col>
      <xdr:colOff>177800</xdr:colOff>
      <xdr:row>55</xdr:row>
      <xdr:rowOff>153530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318219"/>
          <a:ext cx="889000" cy="26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59919</xdr:rowOff>
    </xdr:from>
    <xdr:to>
      <xdr:col>41</xdr:col>
      <xdr:colOff>50800</xdr:colOff>
      <xdr:row>56</xdr:row>
      <xdr:rowOff>75235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318219"/>
          <a:ext cx="889000" cy="358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161881</xdr:rowOff>
    </xdr:from>
    <xdr:to>
      <xdr:col>36</xdr:col>
      <xdr:colOff>165100</xdr:colOff>
      <xdr:row>55</xdr:row>
      <xdr:rowOff>92031</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42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53</xdr:row>
      <xdr:rowOff>108558</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37428" y="919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30379</xdr:rowOff>
    </xdr:from>
    <xdr:to>
      <xdr:col>55</xdr:col>
      <xdr:colOff>50800</xdr:colOff>
      <xdr:row>56</xdr:row>
      <xdr:rowOff>131979</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631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53256</xdr:rowOff>
    </xdr:from>
    <xdr:ext cx="469744"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483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55696</xdr:rowOff>
    </xdr:from>
    <xdr:to>
      <xdr:col>50</xdr:col>
      <xdr:colOff>165100</xdr:colOff>
      <xdr:row>56</xdr:row>
      <xdr:rowOff>157296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65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2373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404428" y="9432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102730</xdr:rowOff>
    </xdr:from>
    <xdr:to>
      <xdr:col>46</xdr:col>
      <xdr:colOff>38100</xdr:colOff>
      <xdr:row>56</xdr:row>
      <xdr:rowOff>32880</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53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49407</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515428" y="9307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9119</xdr:rowOff>
    </xdr:from>
    <xdr:to>
      <xdr:col>41</xdr:col>
      <xdr:colOff>101600</xdr:colOff>
      <xdr:row>54</xdr:row>
      <xdr:rowOff>110719</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267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127246</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9042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24435</xdr:rowOff>
    </xdr:from>
    <xdr:to>
      <xdr:col>36</xdr:col>
      <xdr:colOff>165100</xdr:colOff>
      <xdr:row>56</xdr:row>
      <xdr:rowOff>126035</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62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117162</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37428" y="971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13605</xdr:rowOff>
    </xdr:from>
    <xdr:to>
      <xdr:col>55</xdr:col>
      <xdr:colOff>0</xdr:colOff>
      <xdr:row>75</xdr:row>
      <xdr:rowOff>89819</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2872355"/>
          <a:ext cx="838200" cy="76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159636</xdr:rowOff>
    </xdr:from>
    <xdr:ext cx="469744"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189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13605</xdr:rowOff>
    </xdr:from>
    <xdr:to>
      <xdr:col>50</xdr:col>
      <xdr:colOff>114300</xdr:colOff>
      <xdr:row>75</xdr:row>
      <xdr:rowOff>43139</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8750300" y="12872355"/>
          <a:ext cx="889000" cy="29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72858</xdr:rowOff>
    </xdr:from>
    <xdr:ext cx="469744"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04428" y="13274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43139</xdr:rowOff>
    </xdr:from>
    <xdr:to>
      <xdr:col>45</xdr:col>
      <xdr:colOff>177800</xdr:colOff>
      <xdr:row>75</xdr:row>
      <xdr:rowOff>67737</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7861300" y="12901889"/>
          <a:ext cx="889000" cy="2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77</xdr:row>
      <xdr:rowOff>28556</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15428" y="13230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67737</xdr:rowOff>
    </xdr:from>
    <xdr:to>
      <xdr:col>41</xdr:col>
      <xdr:colOff>50800</xdr:colOff>
      <xdr:row>75</xdr:row>
      <xdr:rowOff>103078</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926487"/>
          <a:ext cx="889000" cy="3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31666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26428" y="13233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82317</xdr:rowOff>
    </xdr:from>
    <xdr:to>
      <xdr:col>36</xdr:col>
      <xdr:colOff>165100</xdr:colOff>
      <xdr:row>74</xdr:row>
      <xdr:rowOff>12467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2598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28994</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237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39019</xdr:rowOff>
    </xdr:from>
    <xdr:to>
      <xdr:col>55</xdr:col>
      <xdr:colOff>50800</xdr:colOff>
      <xdr:row>75</xdr:row>
      <xdr:rowOff>140619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289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61896</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274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134255</xdr:rowOff>
    </xdr:from>
    <xdr:to>
      <xdr:col>50</xdr:col>
      <xdr:colOff>165100</xdr:colOff>
      <xdr:row>75</xdr:row>
      <xdr:rowOff>64405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8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80932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59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74</xdr:row>
      <xdr:rowOff>163789</xdr:rowOff>
    </xdr:from>
    <xdr:to>
      <xdr:col>46</xdr:col>
      <xdr:colOff>38100</xdr:colOff>
      <xdr:row>75</xdr:row>
      <xdr:rowOff>93939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85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110466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62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16937</xdr:rowOff>
    </xdr:from>
    <xdr:to>
      <xdr:col>41</xdr:col>
      <xdr:colOff>101600</xdr:colOff>
      <xdr:row>75</xdr:row>
      <xdr:rowOff>118537</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875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135064</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65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52278</xdr:rowOff>
    </xdr:from>
    <xdr:to>
      <xdr:col>36</xdr:col>
      <xdr:colOff>165100</xdr:colOff>
      <xdr:row>75</xdr:row>
      <xdr:rowOff>153879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291102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145006</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3003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132133</xdr:rowOff>
    </xdr:from>
    <xdr:to>
      <xdr:col>55</xdr:col>
      <xdr:colOff>0</xdr:colOff>
      <xdr:row>95</xdr:row>
      <xdr:rowOff>2677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248433"/>
          <a:ext cx="838200" cy="41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18087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7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2677</xdr:rowOff>
    </xdr:from>
    <xdr:to>
      <xdr:col>50</xdr:col>
      <xdr:colOff>114300</xdr:colOff>
      <xdr:row>96</xdr:row>
      <xdr:rowOff>143563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290427"/>
          <a:ext cx="889000" cy="312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804</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3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143563</xdr:rowOff>
    </xdr:from>
    <xdr:to>
      <xdr:col>45</xdr:col>
      <xdr:colOff>177800</xdr:colOff>
      <xdr:row>97</xdr:row>
      <xdr:rowOff>87922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602763"/>
          <a:ext cx="889000" cy="115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28670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659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9055</xdr:rowOff>
    </xdr:from>
    <xdr:to>
      <xdr:col>41</xdr:col>
      <xdr:colOff>50800</xdr:colOff>
      <xdr:row>97</xdr:row>
      <xdr:rowOff>87922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639705"/>
          <a:ext cx="889000" cy="78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24068</xdr:rowOff>
    </xdr:from>
    <xdr:to>
      <xdr:col>36</xdr:col>
      <xdr:colOff>165100</xdr:colOff>
      <xdr:row>95</xdr:row>
      <xdr:rowOff>125668</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11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142195</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08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81333</xdr:rowOff>
    </xdr:from>
    <xdr:to>
      <xdr:col>55</xdr:col>
      <xdr:colOff>50800</xdr:colOff>
      <xdr:row>95</xdr:row>
      <xdr:rowOff>11483</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19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104210</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049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123327</xdr:rowOff>
    </xdr:from>
    <xdr:to>
      <xdr:col>50</xdr:col>
      <xdr:colOff>165100</xdr:colOff>
      <xdr:row>95</xdr:row>
      <xdr:rowOff>53477</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23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70004</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01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92763</xdr:rowOff>
    </xdr:from>
    <xdr:to>
      <xdr:col>46</xdr:col>
      <xdr:colOff>38100</xdr:colOff>
      <xdr:row>97</xdr:row>
      <xdr:rowOff>22913</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5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39440</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327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37122</xdr:rowOff>
    </xdr:from>
    <xdr:to>
      <xdr:col>41</xdr:col>
      <xdr:colOff>101600</xdr:colOff>
      <xdr:row>97</xdr:row>
      <xdr:rowOff>138722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66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129849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76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129705</xdr:rowOff>
    </xdr:from>
    <xdr:to>
      <xdr:col>36</xdr:col>
      <xdr:colOff>165100</xdr:colOff>
      <xdr:row>97</xdr:row>
      <xdr:rowOff>59855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8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50982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a:extLst>
            <a:ext uri="{FF2B5EF4-FFF2-40B4-BE49-F238E27FC236}">
              <a16:creationId xmlns:a16="http://schemas.microsoft.com/office/drawing/2014/main" id="{00000000-0008-0000-07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2" name="消防費最小値テキスト">
          <a:extLst>
            <a:ext uri="{FF2B5EF4-FFF2-40B4-BE49-F238E27FC236}">
              <a16:creationId xmlns:a16="http://schemas.microsoft.com/office/drawing/2014/main" id="{00000000-0008-0000-0700-000000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4" name="消防費最大値テキスト">
          <a:extLst>
            <a:ext uri="{FF2B5EF4-FFF2-40B4-BE49-F238E27FC236}">
              <a16:creationId xmlns:a16="http://schemas.microsoft.com/office/drawing/2014/main" id="{00000000-0008-0000-0700-000002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43688</xdr:rowOff>
    </xdr:from>
    <xdr:to>
      <xdr:col>85</xdr:col>
      <xdr:colOff>127000</xdr:colOff>
      <xdr:row>37</xdr:row>
      <xdr:rowOff>64079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5481300" y="6387338"/>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35506</xdr:rowOff>
    </xdr:from>
    <xdr:ext cx="534377" cy="259045"/>
    <xdr:sp macro="" textlink="">
      <xdr:nvSpPr>
        <xdr:cNvPr id="517" name="消防費平均値テキスト">
          <a:extLst>
            <a:ext uri="{FF2B5EF4-FFF2-40B4-BE49-F238E27FC236}">
              <a16:creationId xmlns:a16="http://schemas.microsoft.com/office/drawing/2014/main" id="{00000000-0008-0000-0700-000005020000}"/>
            </a:ext>
          </a:extLst>
        </xdr:cNvPr>
        <xdr:cNvSpPr txBox="1"/>
      </xdr:nvSpPr>
      <xdr:spPr>
        <a:xfrm>
          <a:off x="16370300" y="6379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64079</xdr:rowOff>
    </xdr:from>
    <xdr:to>
      <xdr:col>81</xdr:col>
      <xdr:colOff>50800</xdr:colOff>
      <xdr:row>37</xdr:row>
      <xdr:rowOff>80447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4592300" y="6407729"/>
          <a:ext cx="889000" cy="1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149073</xdr:rowOff>
    </xdr:from>
    <xdr:to>
      <xdr:col>76</xdr:col>
      <xdr:colOff>114300</xdr:colOff>
      <xdr:row>37</xdr:row>
      <xdr:rowOff>80447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3703300" y="6321273"/>
          <a:ext cx="889000" cy="10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149073</xdr:rowOff>
    </xdr:from>
    <xdr:to>
      <xdr:col>71</xdr:col>
      <xdr:colOff>177800</xdr:colOff>
      <xdr:row>37</xdr:row>
      <xdr:rowOff>50546</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2814300" y="6321273"/>
          <a:ext cx="889000" cy="72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110480</xdr:rowOff>
    </xdr:from>
    <xdr:to>
      <xdr:col>67</xdr:col>
      <xdr:colOff>101600</xdr:colOff>
      <xdr:row>37</xdr:row>
      <xdr:rowOff>40630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2763500" y="628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57157</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2547111" y="605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164338</xdr:rowOff>
    </xdr:from>
    <xdr:to>
      <xdr:col>85</xdr:col>
      <xdr:colOff>177800</xdr:colOff>
      <xdr:row>37</xdr:row>
      <xdr:rowOff>94488</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6268700" y="63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15765</xdr:rowOff>
    </xdr:from>
    <xdr:ext cx="534377" cy="259045"/>
    <xdr:sp macro="" textlink="">
      <xdr:nvSpPr>
        <xdr:cNvPr id="536" name="消防費該当値テキスト">
          <a:extLst>
            <a:ext uri="{FF2B5EF4-FFF2-40B4-BE49-F238E27FC236}">
              <a16:creationId xmlns:a16="http://schemas.microsoft.com/office/drawing/2014/main" id="{00000000-0008-0000-0700-000018020000}"/>
            </a:ext>
          </a:extLst>
        </xdr:cNvPr>
        <xdr:cNvSpPr txBox="1"/>
      </xdr:nvSpPr>
      <xdr:spPr>
        <a:xfrm>
          <a:off x="16370300" y="6187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13279</xdr:rowOff>
    </xdr:from>
    <xdr:to>
      <xdr:col>81</xdr:col>
      <xdr:colOff>101600</xdr:colOff>
      <xdr:row>37</xdr:row>
      <xdr:rowOff>114879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5430500" y="6356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131406</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14111" y="6132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29647</xdr:rowOff>
    </xdr:from>
    <xdr:to>
      <xdr:col>76</xdr:col>
      <xdr:colOff>165100</xdr:colOff>
      <xdr:row>37</xdr:row>
      <xdr:rowOff>131247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4541500" y="6373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147774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325111" y="6148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98273</xdr:rowOff>
    </xdr:from>
    <xdr:to>
      <xdr:col>72</xdr:col>
      <xdr:colOff>38100</xdr:colOff>
      <xdr:row>37</xdr:row>
      <xdr:rowOff>28423</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3652500" y="6270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44950</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3436111" y="6045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171196</xdr:rowOff>
    </xdr:from>
    <xdr:to>
      <xdr:col>67</xdr:col>
      <xdr:colOff>101600</xdr:colOff>
      <xdr:row>37</xdr:row>
      <xdr:rowOff>101346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2763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92473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547111" y="64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170038</xdr:rowOff>
    </xdr:from>
    <xdr:to>
      <xdr:col>85</xdr:col>
      <xdr:colOff>127000</xdr:colOff>
      <xdr:row>57</xdr:row>
      <xdr:rowOff>68981</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428338"/>
          <a:ext cx="838200" cy="41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68981</xdr:rowOff>
    </xdr:from>
    <xdr:to>
      <xdr:col>81</xdr:col>
      <xdr:colOff>50800</xdr:colOff>
      <xdr:row>57</xdr:row>
      <xdr:rowOff>91187</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4592300" y="9841631"/>
          <a:ext cx="889000" cy="22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76933</xdr:rowOff>
    </xdr:from>
    <xdr:to>
      <xdr:col>76</xdr:col>
      <xdr:colOff>114300</xdr:colOff>
      <xdr:row>57</xdr:row>
      <xdr:rowOff>91187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9849583"/>
          <a:ext cx="889000" cy="14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76933</xdr:rowOff>
    </xdr:from>
    <xdr:to>
      <xdr:col>71</xdr:col>
      <xdr:colOff>177800</xdr:colOff>
      <xdr:row>57</xdr:row>
      <xdr:rowOff>99189</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9849583"/>
          <a:ext cx="889000" cy="22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52053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481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1248</xdr:rowOff>
    </xdr:from>
    <xdr:to>
      <xdr:col>67</xdr:col>
      <xdr:colOff>101600</xdr:colOff>
      <xdr:row>56</xdr:row>
      <xdr:rowOff>102848</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602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119375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377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119238</xdr:rowOff>
    </xdr:from>
    <xdr:to>
      <xdr:col>85</xdr:col>
      <xdr:colOff>177800</xdr:colOff>
      <xdr:row>55</xdr:row>
      <xdr:rowOff>49388</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37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142115</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228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18181</xdr:rowOff>
    </xdr:from>
    <xdr:to>
      <xdr:col>81</xdr:col>
      <xdr:colOff>101600</xdr:colOff>
      <xdr:row>57</xdr:row>
      <xdr:rowOff>119781</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90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110908</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83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40387</xdr:rowOff>
    </xdr:from>
    <xdr:to>
      <xdr:col>76</xdr:col>
      <xdr:colOff>165100</xdr:colOff>
      <xdr:row>57</xdr:row>
      <xdr:rowOff>141987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81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133114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905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26133</xdr:rowOff>
    </xdr:from>
    <xdr:to>
      <xdr:col>72</xdr:col>
      <xdr:colOff>38100</xdr:colOff>
      <xdr:row>57</xdr:row>
      <xdr:rowOff>127733</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798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118860</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9891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48389</xdr:rowOff>
    </xdr:from>
    <xdr:to>
      <xdr:col>67</xdr:col>
      <xdr:colOff>101600</xdr:colOff>
      <xdr:row>57</xdr:row>
      <xdr:rowOff>149989</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21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141116</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913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73863</xdr:rowOff>
    </xdr:from>
    <xdr:to>
      <xdr:col>85</xdr:col>
      <xdr:colOff>127000</xdr:colOff>
      <xdr:row>75</xdr:row>
      <xdr:rowOff>152045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5481300" y="12932613"/>
          <a:ext cx="838200" cy="78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134765</xdr:rowOff>
    </xdr:from>
    <xdr:ext cx="378565"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36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152045</xdr:rowOff>
    </xdr:from>
    <xdr:to>
      <xdr:col>81</xdr:col>
      <xdr:colOff>50800</xdr:colOff>
      <xdr:row>77</xdr:row>
      <xdr:rowOff>111125</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4592300" y="13010795"/>
          <a:ext cx="889000" cy="30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101846</xdr:rowOff>
    </xdr:from>
    <xdr:ext cx="378565"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92017" y="134749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37288</xdr:rowOff>
    </xdr:from>
    <xdr:to>
      <xdr:col>76</xdr:col>
      <xdr:colOff>114300</xdr:colOff>
      <xdr:row>77</xdr:row>
      <xdr:rowOff>111125</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067488"/>
          <a:ext cx="889000" cy="245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145279</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403017" y="13518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120269</xdr:rowOff>
    </xdr:from>
    <xdr:to>
      <xdr:col>71</xdr:col>
      <xdr:colOff>177800</xdr:colOff>
      <xdr:row>76</xdr:row>
      <xdr:rowOff>37288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2814300" y="12293219"/>
          <a:ext cx="889000" cy="77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152824</xdr:rowOff>
    </xdr:from>
    <xdr:ext cx="378565"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514017" y="13525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55525</xdr:rowOff>
    </xdr:from>
    <xdr:to>
      <xdr:col>67</xdr:col>
      <xdr:colOff>101600</xdr:colOff>
      <xdr:row>72</xdr:row>
      <xdr:rowOff>157125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239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72</xdr:row>
      <xdr:rowOff>148252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249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23063</xdr:rowOff>
    </xdr:from>
    <xdr:to>
      <xdr:col>85</xdr:col>
      <xdr:colOff>177800</xdr:colOff>
      <xdr:row>75</xdr:row>
      <xdr:rowOff>124663</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28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45940</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2733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101244</xdr:rowOff>
    </xdr:from>
    <xdr:to>
      <xdr:col>81</xdr:col>
      <xdr:colOff>101600</xdr:colOff>
      <xdr:row>76</xdr:row>
      <xdr:rowOff>31393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295999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74</xdr:row>
      <xdr:rowOff>47921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273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60325</xdr:rowOff>
    </xdr:from>
    <xdr:to>
      <xdr:col>76</xdr:col>
      <xdr:colOff>165100</xdr:colOff>
      <xdr:row>77</xdr:row>
      <xdr:rowOff>161925</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7002</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3017" y="1303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157938</xdr:rowOff>
    </xdr:from>
    <xdr:to>
      <xdr:col>72</xdr:col>
      <xdr:colOff>38100</xdr:colOff>
      <xdr:row>76</xdr:row>
      <xdr:rowOff>88088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301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104614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68428" y="12791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69469</xdr:rowOff>
    </xdr:from>
    <xdr:to>
      <xdr:col>67</xdr:col>
      <xdr:colOff>101600</xdr:colOff>
      <xdr:row>71</xdr:row>
      <xdr:rowOff>171069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242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16146</xdr:rowOff>
    </xdr:from>
    <xdr:ext cx="469744"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79428" y="12017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141185</xdr:rowOff>
    </xdr:from>
    <xdr:to>
      <xdr:col>85</xdr:col>
      <xdr:colOff>127000</xdr:colOff>
      <xdr:row>96</xdr:row>
      <xdr:rowOff>163685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5481300" y="16600385"/>
          <a:ext cx="838200" cy="22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130575</xdr:rowOff>
    </xdr:from>
    <xdr:to>
      <xdr:col>81</xdr:col>
      <xdr:colOff>50800</xdr:colOff>
      <xdr:row>96</xdr:row>
      <xdr:rowOff>141185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a:off x="14592300" y="16589775"/>
          <a:ext cx="889000" cy="10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130575</xdr:rowOff>
    </xdr:from>
    <xdr:to>
      <xdr:col>76</xdr:col>
      <xdr:colOff>114300</xdr:colOff>
      <xdr:row>96</xdr:row>
      <xdr:rowOff>157265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589775"/>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136709</xdr:rowOff>
    </xdr:from>
    <xdr:to>
      <xdr:col>71</xdr:col>
      <xdr:colOff>177800</xdr:colOff>
      <xdr:row>96</xdr:row>
      <xdr:rowOff>157265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595909"/>
          <a:ext cx="889000" cy="2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169044</xdr:rowOff>
    </xdr:from>
    <xdr:to>
      <xdr:col>67</xdr:col>
      <xdr:colOff>101600</xdr:colOff>
      <xdr:row>95</xdr:row>
      <xdr:rowOff>99194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28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115721</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06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112885</xdr:rowOff>
    </xdr:from>
    <xdr:to>
      <xdr:col>85</xdr:col>
      <xdr:colOff>177800</xdr:colOff>
      <xdr:row>97</xdr:row>
      <xdr:rowOff>43035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91312</xdr:rowOff>
    </xdr:from>
    <xdr:ext cx="534377"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5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90385</xdr:rowOff>
    </xdr:from>
    <xdr:to>
      <xdr:col>81</xdr:col>
      <xdr:colOff>101600</xdr:colOff>
      <xdr:row>97</xdr:row>
      <xdr:rowOff>20535</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4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64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79775</xdr:rowOff>
    </xdr:from>
    <xdr:to>
      <xdr:col>76</xdr:col>
      <xdr:colOff>165100</xdr:colOff>
      <xdr:row>97</xdr:row>
      <xdr:rowOff>9925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3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1052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631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106465</xdr:rowOff>
    </xdr:from>
    <xdr:to>
      <xdr:col>72</xdr:col>
      <xdr:colOff>38100</xdr:colOff>
      <xdr:row>97</xdr:row>
      <xdr:rowOff>36615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56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27742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658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85909</xdr:rowOff>
    </xdr:from>
    <xdr:to>
      <xdr:col>67</xdr:col>
      <xdr:colOff>101600</xdr:colOff>
      <xdr:row>97</xdr:row>
      <xdr:rowOff>16059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54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7186</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63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101244</xdr:rowOff>
    </xdr:from>
    <xdr:to>
      <xdr:col>98</xdr:col>
      <xdr:colOff>38100</xdr:colOff>
      <xdr:row>38</xdr:row>
      <xdr:rowOff>31394</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444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47921</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2201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447,798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円である。類似団体と比較して本市の人口規模は大きく、その年度における特殊要因を除けば、</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人あたりコストは類似団体平均額より低くなる傾向にある。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主な区分の特徴として総務費は、住民一人当たり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41,627</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円と昨年度から増加したが、施設の老朽化に備えた公共施設整備基金への積立金の増などによるものである。民生費は、住民一人当たり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190,856</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増加しているが、主な要因としては定額減税補足給付金等によるものである。また、生活保護費をはじめとする各扶助費等も伸びているため、生活保護の自立助長への取り組みや市単独扶助費の見直しなどにより適正化を図っていく。衛生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38,242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円に増加した。これは老朽化した火葬炉の更新等によるものである。農林水産業費も、住民一人当たり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5,024</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円と昨年度から増加しており、これは老朽化した大温室の撤去工事費等の増によるものである。商工費は、住民一人当たり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12,341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円と減少した。企業の設備投資の減少による奨励金などの減少によるものである。土木費は、住民一人当たり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50,331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円と増加した。これは北五井土地区画整理事業の進捗に伴い、建物移転補償等が増加したことによるものである。消防費も、住民一人当たり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15,850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円に増加しているが、これは千葉県が実施する消防救急無線の再整備に伴う負担金によるものである。教育費は、住民一人当たり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68,142</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円と大幅に増加したが、これは新学校給食共同調理場の整備によるものである。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ＭＳ ゴシック" pitchFamily="49" charset="-128"/>
              <a:ea typeface="ＭＳ ゴシック" pitchFamily="49" charset="-128"/>
            </a:rPr>
            <a:t>　標準財政規模に対する実質収支比率の割合は、</a:t>
          </a:r>
          <a:r>
            <a:rPr kumimoji="1" lang="en-US" altLang="ja-JP" sz="1300">
              <a:solidFill>
                <a:sysClr val="windowText" lastClr="000000"/>
              </a:solidFill>
              <a:latin typeface="ＭＳ ゴシック" pitchFamily="49" charset="-128"/>
              <a:ea typeface="ＭＳ ゴシック" pitchFamily="49" charset="-128"/>
            </a:rPr>
            <a:t>3.26</a:t>
          </a:r>
          <a:r>
            <a:rPr kumimoji="1" lang="ja-JP" altLang="en-US" sz="1300">
              <a:solidFill>
                <a:sysClr val="windowText" lastClr="000000"/>
              </a:solidFill>
              <a:latin typeface="ＭＳ ゴシック" pitchFamily="49" charset="-128"/>
              <a:ea typeface="ＭＳ ゴシック" pitchFamily="49" charset="-128"/>
            </a:rPr>
            <a:t>ポイント減の</a:t>
          </a:r>
          <a:r>
            <a:rPr kumimoji="1" lang="en-US" altLang="ja-JP" sz="1300">
              <a:solidFill>
                <a:sysClr val="windowText" lastClr="000000"/>
              </a:solidFill>
              <a:latin typeface="ＭＳ ゴシック" pitchFamily="49" charset="-128"/>
              <a:ea typeface="ＭＳ ゴシック" pitchFamily="49" charset="-128"/>
            </a:rPr>
            <a:t>5.02</a:t>
          </a:r>
          <a:r>
            <a:rPr kumimoji="1" lang="ja-JP" altLang="en-US" sz="1300">
              <a:solidFill>
                <a:sysClr val="windowText" lastClr="000000"/>
              </a:solidFill>
              <a:latin typeface="ＭＳ ゴシック" pitchFamily="49" charset="-128"/>
              <a:ea typeface="ＭＳ ゴシック" pitchFamily="49" charset="-128"/>
            </a:rPr>
            <a:t>％、実質単年度収支の割合は</a:t>
          </a:r>
          <a:r>
            <a:rPr kumimoji="1" lang="en-US" altLang="ja-JP" sz="1300">
              <a:solidFill>
                <a:sysClr val="windowText" lastClr="000000"/>
              </a:solidFill>
              <a:latin typeface="ＭＳ ゴシック" pitchFamily="49" charset="-128"/>
              <a:ea typeface="ＭＳ ゴシック" pitchFamily="49" charset="-128"/>
            </a:rPr>
            <a:t>2.75</a:t>
          </a:r>
          <a:r>
            <a:rPr kumimoji="1" lang="ja-JP" altLang="en-US" sz="1300">
              <a:solidFill>
                <a:sysClr val="windowText" lastClr="000000"/>
              </a:solidFill>
              <a:latin typeface="ＭＳ ゴシック" pitchFamily="49" charset="-128"/>
              <a:ea typeface="ＭＳ ゴシック" pitchFamily="49" charset="-128"/>
            </a:rPr>
            <a:t>ポイント増の▲</a:t>
          </a:r>
          <a:r>
            <a:rPr kumimoji="1" lang="en-US" altLang="ja-JP" sz="1300">
              <a:solidFill>
                <a:sysClr val="windowText" lastClr="000000"/>
              </a:solidFill>
              <a:latin typeface="ＭＳ ゴシック" pitchFamily="49" charset="-128"/>
              <a:ea typeface="ＭＳ ゴシック" pitchFamily="49" charset="-128"/>
            </a:rPr>
            <a:t>6.79</a:t>
          </a:r>
          <a:r>
            <a:rPr kumimoji="1" lang="ja-JP" altLang="en-US" sz="1300">
              <a:solidFill>
                <a:sysClr val="windowText" lastClr="000000"/>
              </a:solidFill>
              <a:latin typeface="ＭＳ ゴシック" pitchFamily="49" charset="-128"/>
              <a:ea typeface="ＭＳ ゴシック" pitchFamily="49" charset="-128"/>
            </a:rPr>
            <a:t>％で前年度に引き続き赤字となった。これは、昨年度に引き続き、拠点形成の推進を的確に行うため、財政調整基金を取り崩し拠点形成基金へ積み立てたこと等による。</a:t>
          </a:r>
        </a:p>
        <a:p>
          <a:r>
            <a:rPr kumimoji="1" lang="ja-JP" altLang="en-US" sz="1300">
              <a:solidFill>
                <a:sysClr val="windowText" lastClr="000000"/>
              </a:solidFill>
              <a:latin typeface="ＭＳ ゴシック" pitchFamily="49" charset="-128"/>
              <a:ea typeface="ＭＳ ゴシック" pitchFamily="49" charset="-128"/>
            </a:rPr>
            <a:t>　令和</a:t>
          </a:r>
          <a:r>
            <a:rPr kumimoji="1" lang="en-US" altLang="ja-JP" sz="1300">
              <a:solidFill>
                <a:sysClr val="windowText" lastClr="000000"/>
              </a:solidFill>
              <a:latin typeface="ＭＳ ゴシック" pitchFamily="49" charset="-128"/>
              <a:ea typeface="ＭＳ ゴシック" pitchFamily="49" charset="-128"/>
            </a:rPr>
            <a:t>6</a:t>
          </a:r>
          <a:r>
            <a:rPr kumimoji="1" lang="ja-JP" altLang="en-US" sz="1300">
              <a:solidFill>
                <a:sysClr val="windowText" lastClr="000000"/>
              </a:solidFill>
              <a:latin typeface="ＭＳ ゴシック" pitchFamily="49" charset="-128"/>
              <a:ea typeface="ＭＳ ゴシック" pitchFamily="49" charset="-128"/>
            </a:rPr>
            <a:t>年度の財政調整基金残高は、</a:t>
          </a:r>
          <a:r>
            <a:rPr kumimoji="1" lang="en-US" altLang="ja-JP" sz="1300">
              <a:solidFill>
                <a:sysClr val="windowText" lastClr="000000"/>
              </a:solidFill>
              <a:latin typeface="ＭＳ ゴシック" pitchFamily="49" charset="-128"/>
              <a:ea typeface="ＭＳ ゴシック" pitchFamily="49" charset="-128"/>
            </a:rPr>
            <a:t>1.4</a:t>
          </a:r>
          <a:r>
            <a:rPr kumimoji="1" lang="ja-JP" altLang="en-US" sz="1300">
              <a:solidFill>
                <a:sysClr val="windowText" lastClr="000000"/>
              </a:solidFill>
              <a:latin typeface="ＭＳ ゴシック" pitchFamily="49" charset="-128"/>
              <a:ea typeface="ＭＳ ゴシック" pitchFamily="49" charset="-128"/>
            </a:rPr>
            <a:t>億円増の</a:t>
          </a:r>
          <a:r>
            <a:rPr kumimoji="1" lang="en-US" altLang="ja-JP" sz="1300">
              <a:solidFill>
                <a:sysClr val="windowText" lastClr="000000"/>
              </a:solidFill>
              <a:latin typeface="ＭＳ ゴシック" pitchFamily="49" charset="-128"/>
              <a:ea typeface="ＭＳ ゴシック" pitchFamily="49" charset="-128"/>
            </a:rPr>
            <a:t>80.2</a:t>
          </a:r>
          <a:r>
            <a:rPr kumimoji="1" lang="ja-JP" altLang="en-US" sz="1300">
              <a:solidFill>
                <a:sysClr val="windowText" lastClr="000000"/>
              </a:solidFill>
              <a:latin typeface="ＭＳ ゴシック" pitchFamily="49" charset="-128"/>
              <a:ea typeface="ＭＳ ゴシック" pitchFamily="49" charset="-128"/>
            </a:rPr>
            <a:t>億円となった。後年度の財政需要を踏まえ歳出全体の縮減に努め、安定的な財政運営、今後も健全な財政運営を目指していく。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千葉県市原市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a:t>
          </a:r>
          <a:r>
            <a:rPr kumimoji="1" lang="ja-JP" altLang="en-US" sz="1400">
              <a:solidFill>
                <a:sysClr val="windowText" lastClr="000000"/>
              </a:solidFill>
              <a:latin typeface="ＭＳ ゴシック" pitchFamily="49" charset="-128"/>
              <a:ea typeface="ＭＳ ゴシック" pitchFamily="49" charset="-128"/>
            </a:rPr>
            <a:t>令和</a:t>
          </a:r>
          <a:r>
            <a:rPr kumimoji="1" lang="en-US" altLang="ja-JP" sz="1400">
              <a:solidFill>
                <a:sysClr val="windowText" lastClr="000000"/>
              </a:solidFill>
              <a:latin typeface="ＭＳ ゴシック" pitchFamily="49" charset="-128"/>
              <a:ea typeface="ＭＳ ゴシック" pitchFamily="49" charset="-128"/>
            </a:rPr>
            <a:t>6</a:t>
          </a:r>
          <a:r>
            <a:rPr kumimoji="1" lang="ja-JP" altLang="en-US" sz="1400">
              <a:solidFill>
                <a:sysClr val="windowText" lastClr="000000"/>
              </a:solidFill>
              <a:latin typeface="ＭＳ ゴシック" pitchFamily="49" charset="-128"/>
              <a:ea typeface="ＭＳ ゴシック" pitchFamily="49" charset="-128"/>
            </a:rPr>
            <a:t>年度の黒字額は標準財政規模の</a:t>
          </a:r>
          <a:r>
            <a:rPr kumimoji="1" lang="en-US" altLang="ja-JP" sz="1400">
              <a:solidFill>
                <a:sysClr val="windowText" lastClr="000000"/>
              </a:solidFill>
              <a:latin typeface="ＭＳ ゴシック" pitchFamily="49" charset="-128"/>
              <a:ea typeface="ＭＳ ゴシック" pitchFamily="49" charset="-128"/>
            </a:rPr>
            <a:t>11.08</a:t>
          </a:r>
          <a:r>
            <a:rPr kumimoji="1" lang="ja-JP" altLang="en-US" sz="1400">
              <a:solidFill>
                <a:sysClr val="windowText" lastClr="000000"/>
              </a:solidFill>
              <a:latin typeface="ＭＳ ゴシック" pitchFamily="49" charset="-128"/>
              <a:ea typeface="ＭＳ ゴシック" pitchFamily="49" charset="-128"/>
            </a:rPr>
            <a:t>％であり、前年度と比較し</a:t>
          </a:r>
          <a:r>
            <a:rPr kumimoji="1" lang="en-US" altLang="ja-JP" sz="1400">
              <a:solidFill>
                <a:sysClr val="windowText" lastClr="000000"/>
              </a:solidFill>
              <a:latin typeface="ＭＳ ゴシック" pitchFamily="49" charset="-128"/>
              <a:ea typeface="ＭＳ ゴシック" pitchFamily="49" charset="-128"/>
            </a:rPr>
            <a:t>3.06</a:t>
          </a:r>
          <a:r>
            <a:rPr kumimoji="1" lang="ja-JP" altLang="en-US" sz="1400">
              <a:solidFill>
                <a:sysClr val="windowText" lastClr="000000"/>
              </a:solidFill>
              <a:latin typeface="ＭＳ ゴシック" pitchFamily="49" charset="-128"/>
              <a:ea typeface="ＭＳ ゴシック" pitchFamily="49" charset="-128"/>
            </a:rPr>
            <a:t>ポイントの減少となっている。</a:t>
          </a:r>
        </a:p>
        <a:p>
          <a:r>
            <a:rPr kumimoji="1" lang="ja-JP" altLang="en-US" sz="1400">
              <a:solidFill>
                <a:sysClr val="windowText" lastClr="000000"/>
              </a:solidFill>
              <a:latin typeface="ＭＳ ゴシック" pitchFamily="49" charset="-128"/>
              <a:ea typeface="ＭＳ ゴシック" pitchFamily="49" charset="-128"/>
            </a:rPr>
            <a:t>　すべての特別・企業会計は一般会計からの繰入により黒字を保っている。財政状況を維持すべく、市税収入等の財源確保を図るとともに、一般会計の歳出抑制、特別・企業会計の歳入歳出面からの経営改善、自立化への取り組みを強化し、一般会計からの繰出額の縮減を図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123366711</v>
      </c>
      <c r="BO4" s="358"/>
      <c r="BP4" s="358"/>
      <c r="BQ4" s="358"/>
      <c r="BR4" s="358"/>
      <c r="BS4" s="358"/>
      <c r="BT4" s="358"/>
      <c r="BU4" s="359"/>
      <c r="BV4" s="357">
        <v>117044216</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5</v>
      </c>
      <c r="CU4" s="364"/>
      <c r="CV4" s="364"/>
      <c r="CW4" s="364"/>
      <c r="CX4" s="364"/>
      <c r="CY4" s="364"/>
      <c r="CZ4" s="364"/>
      <c r="DA4" s="365"/>
      <c r="DB4" s="363">
        <v>8.3000000000000007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119499930</v>
      </c>
      <c r="BO5" s="395"/>
      <c r="BP5" s="395"/>
      <c r="BQ5" s="395"/>
      <c r="BR5" s="395"/>
      <c r="BS5" s="395"/>
      <c r="BT5" s="395"/>
      <c r="BU5" s="396"/>
      <c r="BV5" s="394">
        <v>110772992</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88.9</v>
      </c>
      <c r="CU5" s="392"/>
      <c r="CV5" s="392"/>
      <c r="CW5" s="392"/>
      <c r="CX5" s="392"/>
      <c r="CY5" s="392"/>
      <c r="CZ5" s="392"/>
      <c r="DA5" s="393"/>
      <c r="DB5" s="391">
        <v>89.7</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3866781</v>
      </c>
      <c r="BO6" s="395"/>
      <c r="BP6" s="395"/>
      <c r="BQ6" s="395"/>
      <c r="BR6" s="395"/>
      <c r="BS6" s="395"/>
      <c r="BT6" s="395"/>
      <c r="BU6" s="396"/>
      <c r="BV6" s="394">
        <v>6271224</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88.9</v>
      </c>
      <c r="CU6" s="432"/>
      <c r="CV6" s="432"/>
      <c r="CW6" s="432"/>
      <c r="CX6" s="432"/>
      <c r="CY6" s="432"/>
      <c r="CZ6" s="432"/>
      <c r="DA6" s="433"/>
      <c r="DB6" s="431">
        <v>89.7</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801368</v>
      </c>
      <c r="BO7" s="395"/>
      <c r="BP7" s="395"/>
      <c r="BQ7" s="395"/>
      <c r="BR7" s="395"/>
      <c r="BS7" s="395"/>
      <c r="BT7" s="395"/>
      <c r="BU7" s="396"/>
      <c r="BV7" s="394">
        <v>1523049</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61009463</v>
      </c>
      <c r="CU7" s="395"/>
      <c r="CV7" s="395"/>
      <c r="CW7" s="395"/>
      <c r="CX7" s="395"/>
      <c r="CY7" s="395"/>
      <c r="CZ7" s="395"/>
      <c r="DA7" s="396"/>
      <c r="DB7" s="394">
        <v>57336904</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3065413</v>
      </c>
      <c r="BO8" s="395"/>
      <c r="BP8" s="395"/>
      <c r="BQ8" s="395"/>
      <c r="BR8" s="395"/>
      <c r="BS8" s="395"/>
      <c r="BT8" s="395"/>
      <c r="BU8" s="396"/>
      <c r="BV8" s="394">
        <v>4748175</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1.0900000000000001</v>
      </c>
      <c r="CU8" s="435"/>
      <c r="CV8" s="435"/>
      <c r="CW8" s="435"/>
      <c r="CX8" s="435"/>
      <c r="CY8" s="435"/>
      <c r="CZ8" s="435"/>
      <c r="DA8" s="436"/>
      <c r="DB8" s="434">
        <v>1.06</v>
      </c>
      <c r="DC8" s="435"/>
      <c r="DD8" s="435"/>
      <c r="DE8" s="435"/>
      <c r="DF8" s="435"/>
      <c r="DG8" s="435"/>
      <c r="DH8" s="435"/>
      <c r="DI8" s="436"/>
    </row>
    <row r="9" spans="1:119" ht="18.75" customHeight="1" thickBot="1" x14ac:dyDescent="0.2">
      <c r="A9" s="163"/>
      <c r="B9" s="388" t="s">
        <v>107</v>
      </c>
      <c r="C9" s="389"/>
      <c r="D9" s="389"/>
      <c r="E9" s="389"/>
      <c r="F9" s="389"/>
      <c r="G9" s="389"/>
      <c r="H9" s="389"/>
      <c r="I9" s="389"/>
      <c r="J9" s="389"/>
      <c r="K9" s="437"/>
      <c r="L9" s="438" t="s">
        <v>108</v>
      </c>
      <c r="M9" s="439"/>
      <c r="N9" s="439"/>
      <c r="O9" s="439"/>
      <c r="P9" s="439"/>
      <c r="Q9" s="440"/>
      <c r="R9" s="441">
        <v>269524</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-1682762</v>
      </c>
      <c r="BO9" s="395"/>
      <c r="BP9" s="395"/>
      <c r="BQ9" s="395"/>
      <c r="BR9" s="395"/>
      <c r="BS9" s="395"/>
      <c r="BT9" s="395"/>
      <c r="BU9" s="396"/>
      <c r="BV9" s="394">
        <v>-346703</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7.2</v>
      </c>
      <c r="CU9" s="392"/>
      <c r="CV9" s="392"/>
      <c r="CW9" s="392"/>
      <c r="CX9" s="392"/>
      <c r="CY9" s="392"/>
      <c r="CZ9" s="392"/>
      <c r="DA9" s="393"/>
      <c r="DB9" s="391">
        <v>7.7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274656</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144262</v>
      </c>
      <c r="BO10" s="395"/>
      <c r="BP10" s="395"/>
      <c r="BQ10" s="395"/>
      <c r="BR10" s="395"/>
      <c r="BS10" s="395"/>
      <c r="BT10" s="395"/>
      <c r="BU10" s="396"/>
      <c r="BV10" s="394">
        <v>102508</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266861</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2602515</v>
      </c>
      <c r="BO12" s="395"/>
      <c r="BP12" s="395"/>
      <c r="BQ12" s="395"/>
      <c r="BR12" s="395"/>
      <c r="BS12" s="395"/>
      <c r="BT12" s="395"/>
      <c r="BU12" s="396"/>
      <c r="BV12" s="394">
        <v>5225998</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259202</v>
      </c>
      <c r="S13" s="479"/>
      <c r="T13" s="479"/>
      <c r="U13" s="479"/>
      <c r="V13" s="480"/>
      <c r="W13" s="410" t="s">
        <v>131</v>
      </c>
      <c r="X13" s="411"/>
      <c r="Y13" s="411"/>
      <c r="Z13" s="411"/>
      <c r="AA13" s="411"/>
      <c r="AB13" s="401"/>
      <c r="AC13" s="445">
        <v>1963</v>
      </c>
      <c r="AD13" s="446"/>
      <c r="AE13" s="446"/>
      <c r="AF13" s="446"/>
      <c r="AG13" s="488"/>
      <c r="AH13" s="445">
        <v>2196</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-4141015</v>
      </c>
      <c r="BO13" s="395"/>
      <c r="BP13" s="395"/>
      <c r="BQ13" s="395"/>
      <c r="BR13" s="395"/>
      <c r="BS13" s="395"/>
      <c r="BT13" s="395"/>
      <c r="BU13" s="396"/>
      <c r="BV13" s="394">
        <v>-5470193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5.7</v>
      </c>
      <c r="CU13" s="392"/>
      <c r="CV13" s="392"/>
      <c r="CW13" s="392"/>
      <c r="CX13" s="392"/>
      <c r="CY13" s="392"/>
      <c r="CZ13" s="392"/>
      <c r="DA13" s="393"/>
      <c r="DB13" s="391">
        <v>5.5</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268517</v>
      </c>
      <c r="S14" s="479"/>
      <c r="T14" s="479"/>
      <c r="U14" s="479"/>
      <c r="V14" s="480"/>
      <c r="W14" s="384"/>
      <c r="X14" s="385"/>
      <c r="Y14" s="385"/>
      <c r="Z14" s="385"/>
      <c r="AA14" s="385"/>
      <c r="AB14" s="374"/>
      <c r="AC14" s="481">
        <v>1.7</v>
      </c>
      <c r="AD14" s="482"/>
      <c r="AE14" s="482"/>
      <c r="AF14" s="482"/>
      <c r="AG14" s="483"/>
      <c r="AH14" s="481">
        <v>1.9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12.1</v>
      </c>
      <c r="CU14" s="493"/>
      <c r="CV14" s="493"/>
      <c r="CW14" s="493"/>
      <c r="CX14" s="493"/>
      <c r="CY14" s="493"/>
      <c r="CZ14" s="493"/>
      <c r="DA14" s="494"/>
      <c r="DB14" s="492">
        <v>2.4</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261620</v>
      </c>
      <c r="S15" s="479"/>
      <c r="T15" s="479"/>
      <c r="U15" s="479"/>
      <c r="V15" s="480"/>
      <c r="W15" s="410" t="s">
        <v>137</v>
      </c>
      <c r="X15" s="411"/>
      <c r="Y15" s="411"/>
      <c r="Z15" s="411"/>
      <c r="AA15" s="411"/>
      <c r="AB15" s="401"/>
      <c r="AC15" s="445">
        <v>33655</v>
      </c>
      <c r="AD15" s="446"/>
      <c r="AE15" s="446"/>
      <c r="AF15" s="446"/>
      <c r="AG15" s="488"/>
      <c r="AH15" s="445">
        <v>35789</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47638009</v>
      </c>
      <c r="BO15" s="358"/>
      <c r="BP15" s="358"/>
      <c r="BQ15" s="358"/>
      <c r="BR15" s="358"/>
      <c r="BS15" s="358"/>
      <c r="BT15" s="358"/>
      <c r="BU15" s="359"/>
      <c r="BV15" s="357">
        <v>44906222</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29.1</v>
      </c>
      <c r="AD16" s="482"/>
      <c r="AE16" s="482"/>
      <c r="AF16" s="482"/>
      <c r="AG16" s="483"/>
      <c r="AH16" s="481">
        <v>30.3</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43017337</v>
      </c>
      <c r="BO16" s="395"/>
      <c r="BP16" s="395"/>
      <c r="BQ16" s="395"/>
      <c r="BR16" s="395"/>
      <c r="BS16" s="395"/>
      <c r="BT16" s="395"/>
      <c r="BU16" s="396"/>
      <c r="BV16" s="394">
        <v>41771766</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80093</v>
      </c>
      <c r="AD17" s="446"/>
      <c r="AE17" s="446"/>
      <c r="AF17" s="446"/>
      <c r="AG17" s="488"/>
      <c r="AH17" s="445">
        <v>80097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61009463</v>
      </c>
      <c r="BO17" s="395"/>
      <c r="BP17" s="395"/>
      <c r="BQ17" s="395"/>
      <c r="BR17" s="395"/>
      <c r="BS17" s="395"/>
      <c r="BT17" s="395"/>
      <c r="BU17" s="396"/>
      <c r="BV17" s="394">
        <v>57336904</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368.16</v>
      </c>
      <c r="M18" s="518"/>
      <c r="N18" s="518"/>
      <c r="O18" s="518"/>
      <c r="P18" s="518"/>
      <c r="Q18" s="518"/>
      <c r="R18" s="519"/>
      <c r="S18" s="519"/>
      <c r="T18" s="519"/>
      <c r="U18" s="519"/>
      <c r="V18" s="520"/>
      <c r="W18" s="412"/>
      <c r="X18" s="413"/>
      <c r="Y18" s="413"/>
      <c r="Z18" s="413"/>
      <c r="AA18" s="413"/>
      <c r="AB18" s="404"/>
      <c r="AC18" s="521">
        <v>69.2</v>
      </c>
      <c r="AD18" s="522"/>
      <c r="AE18" s="522"/>
      <c r="AF18" s="522"/>
      <c r="AG18" s="523"/>
      <c r="AH18" s="521">
        <v>67.8</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56108395</v>
      </c>
      <c r="BO18" s="395"/>
      <c r="BP18" s="395"/>
      <c r="BQ18" s="395"/>
      <c r="BR18" s="395"/>
      <c r="BS18" s="395"/>
      <c r="BT18" s="395"/>
      <c r="BU18" s="396"/>
      <c r="BV18" s="394">
        <v>53920739</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732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76093585</v>
      </c>
      <c r="BO19" s="395"/>
      <c r="BP19" s="395"/>
      <c r="BQ19" s="395"/>
      <c r="BR19" s="395"/>
      <c r="BS19" s="395"/>
      <c r="BT19" s="395"/>
      <c r="BU19" s="396"/>
      <c r="BV19" s="394">
        <v>74924035</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117997</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46484639</v>
      </c>
      <c r="BO22" s="358"/>
      <c r="BP22" s="358"/>
      <c r="BQ22" s="358"/>
      <c r="BR22" s="358"/>
      <c r="BS22" s="358"/>
      <c r="BT22" s="358"/>
      <c r="BU22" s="359"/>
      <c r="BV22" s="357">
        <v>42149900</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33793227</v>
      </c>
      <c r="BO23" s="395"/>
      <c r="BP23" s="395"/>
      <c r="BQ23" s="395"/>
      <c r="BR23" s="395"/>
      <c r="BS23" s="395"/>
      <c r="BT23" s="395"/>
      <c r="BU23" s="396"/>
      <c r="BV23" s="394">
        <v>30034627</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9980</v>
      </c>
      <c r="R24" s="446"/>
      <c r="S24" s="446"/>
      <c r="T24" s="446"/>
      <c r="U24" s="446"/>
      <c r="V24" s="488"/>
      <c r="W24" s="540"/>
      <c r="X24" s="541"/>
      <c r="Y24" s="542"/>
      <c r="Z24" s="444" t="s">
        <v>162</v>
      </c>
      <c r="AA24" s="424"/>
      <c r="AB24" s="424"/>
      <c r="AC24" s="424"/>
      <c r="AD24" s="424"/>
      <c r="AE24" s="424"/>
      <c r="AF24" s="424"/>
      <c r="AG24" s="425"/>
      <c r="AH24" s="445">
        <v>1860</v>
      </c>
      <c r="AI24" s="446"/>
      <c r="AJ24" s="446"/>
      <c r="AK24" s="446"/>
      <c r="AL24" s="488"/>
      <c r="AM24" s="445">
        <v>5886900</v>
      </c>
      <c r="AN24" s="446"/>
      <c r="AO24" s="446"/>
      <c r="AP24" s="446"/>
      <c r="AQ24" s="446"/>
      <c r="AR24" s="488"/>
      <c r="AS24" s="445">
        <v>3165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41966902</v>
      </c>
      <c r="BO24" s="395"/>
      <c r="BP24" s="395"/>
      <c r="BQ24" s="395"/>
      <c r="BR24" s="395"/>
      <c r="BS24" s="395"/>
      <c r="BT24" s="395"/>
      <c r="BU24" s="396"/>
      <c r="BV24" s="394">
        <v>36543456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2</v>
      </c>
      <c r="M25" s="446"/>
      <c r="N25" s="446"/>
      <c r="O25" s="446"/>
      <c r="P25" s="488"/>
      <c r="Q25" s="445">
        <v>8210</v>
      </c>
      <c r="R25" s="446"/>
      <c r="S25" s="446"/>
      <c r="T25" s="446"/>
      <c r="U25" s="446"/>
      <c r="V25" s="488"/>
      <c r="W25" s="540"/>
      <c r="X25" s="541"/>
      <c r="Y25" s="542"/>
      <c r="Z25" s="444" t="s">
        <v>165</v>
      </c>
      <c r="AA25" s="424"/>
      <c r="AB25" s="424"/>
      <c r="AC25" s="424"/>
      <c r="AD25" s="424"/>
      <c r="AE25" s="424"/>
      <c r="AF25" s="424"/>
      <c r="AG25" s="425"/>
      <c r="AH25" s="445">
        <v>371</v>
      </c>
      <c r="AI25" s="446"/>
      <c r="AJ25" s="446"/>
      <c r="AK25" s="446"/>
      <c r="AL25" s="488"/>
      <c r="AM25" s="445">
        <v>1115226</v>
      </c>
      <c r="AN25" s="446"/>
      <c r="AO25" s="446"/>
      <c r="AP25" s="446"/>
      <c r="AQ25" s="446"/>
      <c r="AR25" s="488"/>
      <c r="AS25" s="445">
        <v>3006</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73585560</v>
      </c>
      <c r="BO25" s="358"/>
      <c r="BP25" s="358"/>
      <c r="BQ25" s="358"/>
      <c r="BR25" s="358"/>
      <c r="BS25" s="358"/>
      <c r="BT25" s="358"/>
      <c r="BU25" s="359"/>
      <c r="BV25" s="357">
        <v>44303981</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7200</v>
      </c>
      <c r="R26" s="446"/>
      <c r="S26" s="446"/>
      <c r="T26" s="446"/>
      <c r="U26" s="446"/>
      <c r="V26" s="488"/>
      <c r="W26" s="540"/>
      <c r="X26" s="541"/>
      <c r="Y26" s="542"/>
      <c r="Z26" s="444" t="s">
        <v>168</v>
      </c>
      <c r="AA26" s="546"/>
      <c r="AB26" s="546"/>
      <c r="AC26" s="546"/>
      <c r="AD26" s="546"/>
      <c r="AE26" s="546"/>
      <c r="AF26" s="546"/>
      <c r="AG26" s="547"/>
      <c r="AH26" s="445">
        <v>61</v>
      </c>
      <c r="AI26" s="446"/>
      <c r="AJ26" s="446"/>
      <c r="AK26" s="446"/>
      <c r="AL26" s="488"/>
      <c r="AM26" s="445">
        <v>214598</v>
      </c>
      <c r="AN26" s="446"/>
      <c r="AO26" s="446"/>
      <c r="AP26" s="446"/>
      <c r="AQ26" s="446"/>
      <c r="AR26" s="488"/>
      <c r="AS26" s="445">
        <v>3518</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6480</v>
      </c>
      <c r="R27" s="446"/>
      <c r="S27" s="446"/>
      <c r="T27" s="446"/>
      <c r="U27" s="446"/>
      <c r="V27" s="488"/>
      <c r="W27" s="540"/>
      <c r="X27" s="541"/>
      <c r="Y27" s="542"/>
      <c r="Z27" s="444" t="s">
        <v>171</v>
      </c>
      <c r="AA27" s="424"/>
      <c r="AB27" s="424"/>
      <c r="AC27" s="424"/>
      <c r="AD27" s="424"/>
      <c r="AE27" s="424"/>
      <c r="AF27" s="424"/>
      <c r="AG27" s="425"/>
      <c r="AH27" s="445">
        <v>25</v>
      </c>
      <c r="AI27" s="446"/>
      <c r="AJ27" s="446"/>
      <c r="AK27" s="446"/>
      <c r="AL27" s="488"/>
      <c r="AM27" s="445">
        <v>97850</v>
      </c>
      <c r="AN27" s="446"/>
      <c r="AO27" s="446"/>
      <c r="AP27" s="446"/>
      <c r="AQ27" s="446"/>
      <c r="AR27" s="488"/>
      <c r="AS27" s="445">
        <v>3914</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800000</v>
      </c>
      <c r="BO27" s="514"/>
      <c r="BP27" s="514"/>
      <c r="BQ27" s="514"/>
      <c r="BR27" s="514"/>
      <c r="BS27" s="514"/>
      <c r="BT27" s="514"/>
      <c r="BU27" s="515"/>
      <c r="BV27" s="513">
        <v>500000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5810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8019538</v>
      </c>
      <c r="BO28" s="358"/>
      <c r="BP28" s="358"/>
      <c r="BQ28" s="358"/>
      <c r="BR28" s="358"/>
      <c r="BS28" s="358"/>
      <c r="BT28" s="358"/>
      <c r="BU28" s="359"/>
      <c r="BV28" s="357">
        <v>7877791</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30</v>
      </c>
      <c r="M29" s="446"/>
      <c r="N29" s="446"/>
      <c r="O29" s="446"/>
      <c r="P29" s="488"/>
      <c r="Q29" s="445">
        <v>5620</v>
      </c>
      <c r="R29" s="446"/>
      <c r="S29" s="446"/>
      <c r="T29" s="446"/>
      <c r="U29" s="446"/>
      <c r="V29" s="488"/>
      <c r="W29" s="543"/>
      <c r="X29" s="544"/>
      <c r="Y29" s="545"/>
      <c r="Z29" s="444" t="s">
        <v>177</v>
      </c>
      <c r="AA29" s="424"/>
      <c r="AB29" s="424"/>
      <c r="AC29" s="424"/>
      <c r="AD29" s="424"/>
      <c r="AE29" s="424"/>
      <c r="AF29" s="424"/>
      <c r="AG29" s="425"/>
      <c r="AH29" s="445">
        <v>1885</v>
      </c>
      <c r="AI29" s="446"/>
      <c r="AJ29" s="446"/>
      <c r="AK29" s="446"/>
      <c r="AL29" s="488"/>
      <c r="AM29" s="445">
        <v>5984750</v>
      </c>
      <c r="AN29" s="446"/>
      <c r="AO29" s="446"/>
      <c r="AP29" s="446"/>
      <c r="AQ29" s="446"/>
      <c r="AR29" s="488"/>
      <c r="AS29" s="445">
        <v>3175</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8292</v>
      </c>
      <c r="BO29" s="395"/>
      <c r="BP29" s="395"/>
      <c r="BQ29" s="395"/>
      <c r="BR29" s="395"/>
      <c r="BS29" s="395"/>
      <c r="BT29" s="395"/>
      <c r="BU29" s="396"/>
      <c r="BV29" s="394">
        <v>8292</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99.8</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16049203</v>
      </c>
      <c r="BO30" s="514"/>
      <c r="BP30" s="514"/>
      <c r="BQ30" s="514"/>
      <c r="BR30" s="514"/>
      <c r="BS30" s="514"/>
      <c r="BT30" s="514"/>
      <c r="BU30" s="515"/>
      <c r="BV30" s="513">
        <v>14099202</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市町村総合（一般）</v>
      </c>
      <c r="BZ34" s="585"/>
      <c r="CA34" s="585"/>
      <c r="CB34" s="585"/>
      <c r="CC34" s="585"/>
      <c r="CD34" s="585"/>
      <c r="CE34" s="585"/>
      <c r="CF34" s="585"/>
      <c r="CG34" s="585"/>
      <c r="CH34" s="585"/>
      <c r="CI34" s="585"/>
      <c r="CJ34" s="585"/>
      <c r="CK34" s="585"/>
      <c r="CL34" s="585"/>
      <c r="CM34" s="585"/>
      <c r="CN34" s="163"/>
      <c r="CO34" s="584">
        <f>IF(CQ34="","",MAX(C34:D43,U34:V43,AM34:AN43,BE34:BF43,BW34:BX43)+1)</f>
        <v>14</v>
      </c>
      <c r="CP34" s="584"/>
      <c r="CQ34" s="585" t="str">
        <f>IF('各会計、関係団体の財政状況及び健全化判断比率'!BS7="","",'各会計、関係団体の財政状況及び健全化判断比率'!BS7)</f>
        <v>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f t="shared" ref="AM35:AM43" si="0">IF(AO35="","",AM34+1)</f>
        <v>6</v>
      </c>
      <c r="AN35" s="584"/>
      <c r="AO35" s="585" t="str">
        <f>IF('各会計、関係団体の財政状況及び健全化判断比率'!B32="","",'各会計、関係団体の財政状況及び健全化判断比率'!B32)</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市町村総合（自治会館）</v>
      </c>
      <c r="BZ35" s="585"/>
      <c r="CA35" s="585"/>
      <c r="CB35" s="585"/>
      <c r="CC35" s="585"/>
      <c r="CD35" s="585"/>
      <c r="CE35" s="585"/>
      <c r="CF35" s="585"/>
      <c r="CG35" s="585"/>
      <c r="CH35" s="585"/>
      <c r="CI35" s="585"/>
      <c r="CJ35" s="585"/>
      <c r="CK35" s="585"/>
      <c r="CL35" s="585"/>
      <c r="CM35" s="585"/>
      <c r="CN35" s="163"/>
      <c r="CO35" s="584">
        <f t="shared" ref="CO35:CO43" si="3">IF(CQ35="","",CO34+1)</f>
        <v>15</v>
      </c>
      <c r="CP35" s="584"/>
      <c r="CQ35" s="585" t="str">
        <f>IF('各会計、関係団体の財政状況及び健全化判断比率'!BS8="","",'各会計、関係団体の財政状況及び健全化判断比率'!BS8)</f>
        <v>スポーツ協会</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後期高齢者医療事業特別会計</v>
      </c>
      <c r="X36" s="585"/>
      <c r="Y36" s="585"/>
      <c r="Z36" s="585"/>
      <c r="AA36" s="585"/>
      <c r="AB36" s="585"/>
      <c r="AC36" s="585"/>
      <c r="AD36" s="585"/>
      <c r="AE36" s="585"/>
      <c r="AF36" s="585"/>
      <c r="AG36" s="585"/>
      <c r="AH36" s="585"/>
      <c r="AI36" s="585"/>
      <c r="AJ36" s="585"/>
      <c r="AK36" s="585"/>
      <c r="AL36" s="163"/>
      <c r="AM36" s="584">
        <f t="shared" si="0"/>
        <v>7</v>
      </c>
      <c r="AN36" s="584"/>
      <c r="AO36" s="585" t="str">
        <f>IF('各会計、関係団体の財政状況及び健全化判断比率'!B33="","",'各会計、関係団体の財政状況及び健全化判断比率'!B33)</f>
        <v>農業集落排水事業会計</v>
      </c>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市町村総合（研修センター）</v>
      </c>
      <c r="BZ36" s="585"/>
      <c r="CA36" s="585"/>
      <c r="CB36" s="585"/>
      <c r="CC36" s="585"/>
      <c r="CD36" s="585"/>
      <c r="CE36" s="585"/>
      <c r="CF36" s="585"/>
      <c r="CG36" s="585"/>
      <c r="CH36" s="585"/>
      <c r="CI36" s="585"/>
      <c r="CJ36" s="585"/>
      <c r="CK36" s="585"/>
      <c r="CL36" s="585"/>
      <c r="CM36" s="585"/>
      <c r="CN36" s="163"/>
      <c r="CO36" s="584">
        <f t="shared" si="3"/>
        <v>16</v>
      </c>
      <c r="CP36" s="584"/>
      <c r="CQ36" s="585" t="str">
        <f>IF('各会計、関係団体の財政状況及び健全化判断比率'!BS9="","",'各会計、関係団体の財政状況及び健全化判断比率'!BS9)</f>
        <v>地域振興財団</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〇</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市町村総合（交通災害）</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高齢者医療連合（一般）</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高齢者医療連合（特会）</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ZqhgEK90egz3uPxDc2mxXPG/TcmKdrE6Q5RQ5M+fjFzQFMYE9p4XTlFqSIqfRY+3duHPEhaFLHyDzigh4xc2jg==" saltValue="Xv5pGUl2W0S1obst5OC3O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6" t="s">
        <v>534</v>
      </c>
      <c r="D34" s="1136"/>
      <c r="E34" s="1137"/>
      <c r="F34" s="32">
        <v>8.85</v>
      </c>
      <c r="G34" s="33">
        <v>11.84</v>
      </c>
      <c r="H34" s="33">
        <v>8.98</v>
      </c>
      <c r="I34" s="33">
        <v>8.2799999999999994</v>
      </c>
      <c r="J34" s="34">
        <v>5.0199999999999996</v>
      </c>
      <c r="K34" s="22"/>
      <c r="L34" s="22"/>
      <c r="M34" s="22"/>
      <c r="N34" s="22"/>
      <c r="O34" s="22"/>
      <c r="P34" s="22"/>
    </row>
    <row r="35" spans="1:16" ht="39" customHeight="1" x14ac:dyDescent="0.15">
      <c r="A35" s="22"/>
      <c r="B35" s="35"/>
      <c r="C35" s="1132" t="s">
        <v>535</v>
      </c>
      <c r="D35" s="1132"/>
      <c r="E35" s="1133"/>
      <c r="F35" s="36">
        <v>3.79</v>
      </c>
      <c r="G35" s="37">
        <v>3.63</v>
      </c>
      <c r="H35" s="37">
        <v>3.15</v>
      </c>
      <c r="I35" s="37">
        <v>3.13</v>
      </c>
      <c r="J35" s="38">
        <v>3.45</v>
      </c>
      <c r="K35" s="22"/>
      <c r="L35" s="22"/>
      <c r="M35" s="22"/>
      <c r="N35" s="22"/>
      <c r="O35" s="22"/>
      <c r="P35" s="22"/>
    </row>
    <row r="36" spans="1:16" ht="39" customHeight="1" x14ac:dyDescent="0.15">
      <c r="A36" s="22"/>
      <c r="B36" s="35"/>
      <c r="C36" s="1132" t="s">
        <v>536</v>
      </c>
      <c r="D36" s="1132"/>
      <c r="E36" s="1133"/>
      <c r="F36" s="36">
        <v>0.91</v>
      </c>
      <c r="G36" s="37">
        <v>1.07</v>
      </c>
      <c r="H36" s="37">
        <v>1.1599999999999999</v>
      </c>
      <c r="I36" s="37">
        <v>1.4</v>
      </c>
      <c r="J36" s="38">
        <v>1.44</v>
      </c>
      <c r="K36" s="22"/>
      <c r="L36" s="22"/>
      <c r="M36" s="22"/>
      <c r="N36" s="22"/>
      <c r="O36" s="22"/>
      <c r="P36" s="22"/>
    </row>
    <row r="37" spans="1:16" ht="39" customHeight="1" x14ac:dyDescent="0.15">
      <c r="A37" s="22"/>
      <c r="B37" s="35"/>
      <c r="C37" s="1132" t="s">
        <v>537</v>
      </c>
      <c r="D37" s="1132"/>
      <c r="E37" s="1133"/>
      <c r="F37" s="36">
        <v>1.01</v>
      </c>
      <c r="G37" s="37">
        <v>0.77</v>
      </c>
      <c r="H37" s="37">
        <v>0.99</v>
      </c>
      <c r="I37" s="37">
        <v>1.26</v>
      </c>
      <c r="J37" s="38">
        <v>1.08</v>
      </c>
      <c r="K37" s="22"/>
      <c r="L37" s="22"/>
      <c r="M37" s="22"/>
      <c r="N37" s="22"/>
      <c r="O37" s="22"/>
      <c r="P37" s="22"/>
    </row>
    <row r="38" spans="1:16" ht="39" customHeight="1" x14ac:dyDescent="0.15">
      <c r="A38" s="22"/>
      <c r="B38" s="35"/>
      <c r="C38" s="1132" t="s">
        <v>538</v>
      </c>
      <c r="D38" s="1132"/>
      <c r="E38" s="1133"/>
      <c r="F38" s="36">
        <v>0.42</v>
      </c>
      <c r="G38" s="37">
        <v>0.61</v>
      </c>
      <c r="H38" s="37">
        <v>0.38</v>
      </c>
      <c r="I38" s="37">
        <v>0.05</v>
      </c>
      <c r="J38" s="38">
        <v>0.05</v>
      </c>
      <c r="K38" s="22"/>
      <c r="L38" s="22"/>
      <c r="M38" s="22"/>
      <c r="N38" s="22"/>
      <c r="O38" s="22"/>
      <c r="P38" s="22"/>
    </row>
    <row r="39" spans="1:16" ht="39" customHeight="1" x14ac:dyDescent="0.15">
      <c r="A39" s="22"/>
      <c r="B39" s="35"/>
      <c r="C39" s="1132" t="s">
        <v>539</v>
      </c>
      <c r="D39" s="1132"/>
      <c r="E39" s="1133"/>
      <c r="F39" s="36" t="s">
        <v>501</v>
      </c>
      <c r="G39" s="37" t="s">
        <v>501</v>
      </c>
      <c r="H39" s="37" t="s">
        <v>501</v>
      </c>
      <c r="I39" s="37" t="s">
        <v>501</v>
      </c>
      <c r="J39" s="38">
        <v>0.04</v>
      </c>
      <c r="K39" s="22"/>
      <c r="L39" s="22"/>
      <c r="M39" s="22"/>
      <c r="N39" s="22"/>
      <c r="O39" s="22"/>
      <c r="P39" s="22"/>
    </row>
    <row r="40" spans="1:16" ht="39" customHeight="1" x14ac:dyDescent="0.15">
      <c r="A40" s="22"/>
      <c r="B40" s="35"/>
      <c r="C40" s="1132" t="s">
        <v>540</v>
      </c>
      <c r="D40" s="1132"/>
      <c r="E40" s="1133"/>
      <c r="F40" s="36">
        <v>0</v>
      </c>
      <c r="G40" s="37">
        <v>0</v>
      </c>
      <c r="H40" s="37">
        <v>0</v>
      </c>
      <c r="I40" s="37">
        <v>0</v>
      </c>
      <c r="J40" s="38">
        <v>0</v>
      </c>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541</v>
      </c>
      <c r="D42" s="1132"/>
      <c r="E42" s="1133"/>
      <c r="F42" s="36" t="s">
        <v>501</v>
      </c>
      <c r="G42" s="37" t="s">
        <v>501</v>
      </c>
      <c r="H42" s="37" t="s">
        <v>501</v>
      </c>
      <c r="I42" s="37" t="s">
        <v>501</v>
      </c>
      <c r="J42" s="38" t="s">
        <v>501</v>
      </c>
      <c r="K42" s="22"/>
      <c r="L42" s="22"/>
      <c r="M42" s="22"/>
      <c r="N42" s="22"/>
      <c r="O42" s="22"/>
      <c r="P42" s="22"/>
    </row>
    <row r="43" spans="1:16" ht="39" customHeight="1" thickBot="1" x14ac:dyDescent="0.2">
      <c r="A43" s="22"/>
      <c r="B43" s="40"/>
      <c r="C43" s="1134" t="s">
        <v>542</v>
      </c>
      <c r="D43" s="1134"/>
      <c r="E43" s="1135"/>
      <c r="F43" s="41">
        <v>0</v>
      </c>
      <c r="G43" s="42">
        <v>0</v>
      </c>
      <c r="H43" s="42">
        <v>7.0000000000000007E-2</v>
      </c>
      <c r="I43" s="42">
        <v>0.02</v>
      </c>
      <c r="J43" s="43" t="s">
        <v>501</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u2hTE8PRY6iFQHXzzprEKyYrsfn01ngAzkSzN6ZCNKWllMXGxp5W6or/G/l/uyWgbXquzhclvWLErkOBJSFtZg==" saltValue="9EqxvVuhFU0hIQNbhcvE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5"/>
  <sheetViews>
    <sheetView showGridLines="0" zoomScaleNormal="10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6066</v>
      </c>
      <c r="L45" s="58">
        <v>5728</v>
      </c>
      <c r="M45" s="58">
        <v>6071</v>
      </c>
      <c r="N45" s="58">
        <v>5886</v>
      </c>
      <c r="O45" s="59">
        <v>5535</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501</v>
      </c>
      <c r="L46" s="62" t="s">
        <v>501</v>
      </c>
      <c r="M46" s="62" t="s">
        <v>501</v>
      </c>
      <c r="N46" s="62" t="s">
        <v>501</v>
      </c>
      <c r="O46" s="63" t="s">
        <v>501</v>
      </c>
      <c r="P46" s="46"/>
      <c r="Q46" s="46"/>
      <c r="R46" s="46"/>
      <c r="S46" s="46"/>
      <c r="T46" s="46"/>
      <c r="U46" s="46"/>
    </row>
    <row r="47" spans="1:21" ht="30.75" customHeight="1" x14ac:dyDescent="0.15">
      <c r="A47" s="46"/>
      <c r="B47" s="1140"/>
      <c r="C47" s="1141"/>
      <c r="D47" s="60"/>
      <c r="E47" s="1146" t="s">
        <v>12</v>
      </c>
      <c r="F47" s="1146"/>
      <c r="G47" s="1146"/>
      <c r="H47" s="1146"/>
      <c r="I47" s="1146"/>
      <c r="J47" s="1147"/>
      <c r="K47" s="61">
        <v>30</v>
      </c>
      <c r="L47" s="62">
        <v>30</v>
      </c>
      <c r="M47" s="62">
        <v>30</v>
      </c>
      <c r="N47" s="62">
        <v>30</v>
      </c>
      <c r="O47" s="63">
        <v>30</v>
      </c>
      <c r="P47" s="46"/>
      <c r="Q47" s="46"/>
      <c r="R47" s="46"/>
      <c r="S47" s="46"/>
      <c r="T47" s="46"/>
      <c r="U47" s="46"/>
    </row>
    <row r="48" spans="1:21" ht="30.75" customHeight="1" x14ac:dyDescent="0.15">
      <c r="A48" s="46"/>
      <c r="B48" s="1140"/>
      <c r="C48" s="1141"/>
      <c r="D48" s="60"/>
      <c r="E48" s="1146" t="s">
        <v>13</v>
      </c>
      <c r="F48" s="1146"/>
      <c r="G48" s="1146"/>
      <c r="H48" s="1146"/>
      <c r="I48" s="1146"/>
      <c r="J48" s="1147"/>
      <c r="K48" s="61">
        <v>1303</v>
      </c>
      <c r="L48" s="62">
        <v>1223</v>
      </c>
      <c r="M48" s="62">
        <v>1197</v>
      </c>
      <c r="N48" s="62">
        <v>1313</v>
      </c>
      <c r="O48" s="63">
        <v>1256</v>
      </c>
      <c r="P48" s="46"/>
      <c r="Q48" s="46"/>
      <c r="R48" s="46"/>
      <c r="S48" s="46"/>
      <c r="T48" s="46"/>
      <c r="U48" s="46"/>
    </row>
    <row r="49" spans="1:21" ht="30.75" customHeight="1" x14ac:dyDescent="0.15">
      <c r="A49" s="46"/>
      <c r="B49" s="1140"/>
      <c r="C49" s="1141"/>
      <c r="D49" s="60"/>
      <c r="E49" s="1146" t="s">
        <v>14</v>
      </c>
      <c r="F49" s="1146"/>
      <c r="G49" s="1146"/>
      <c r="H49" s="1146"/>
      <c r="I49" s="1146"/>
      <c r="J49" s="1147"/>
      <c r="K49" s="61" t="s">
        <v>501</v>
      </c>
      <c r="L49" s="62" t="s">
        <v>501</v>
      </c>
      <c r="M49" s="62" t="s">
        <v>501</v>
      </c>
      <c r="N49" s="62" t="s">
        <v>501</v>
      </c>
      <c r="O49" s="63" t="s">
        <v>501</v>
      </c>
      <c r="P49" s="46"/>
      <c r="Q49" s="46"/>
      <c r="R49" s="46"/>
      <c r="S49" s="46"/>
      <c r="T49" s="46"/>
      <c r="U49" s="46"/>
    </row>
    <row r="50" spans="1:21" ht="30.75" customHeight="1" x14ac:dyDescent="0.15">
      <c r="A50" s="46"/>
      <c r="B50" s="1140"/>
      <c r="C50" s="1141"/>
      <c r="D50" s="60"/>
      <c r="E50" s="1146" t="s">
        <v>15</v>
      </c>
      <c r="F50" s="1146"/>
      <c r="G50" s="1146"/>
      <c r="H50" s="1146"/>
      <c r="I50" s="1146"/>
      <c r="J50" s="1147"/>
      <c r="K50" s="61">
        <v>127</v>
      </c>
      <c r="L50" s="62">
        <v>88</v>
      </c>
      <c r="M50" s="62">
        <v>96</v>
      </c>
      <c r="N50" s="62">
        <v>85</v>
      </c>
      <c r="O50" s="63">
        <v>86</v>
      </c>
      <c r="P50" s="46"/>
      <c r="Q50" s="46"/>
      <c r="R50" s="46"/>
      <c r="S50" s="46"/>
      <c r="T50" s="46"/>
      <c r="U50" s="46"/>
    </row>
    <row r="51" spans="1:21" ht="30.75" customHeight="1" x14ac:dyDescent="0.15">
      <c r="A51" s="46"/>
      <c r="B51" s="1142"/>
      <c r="C51" s="1143"/>
      <c r="D51" s="64"/>
      <c r="E51" s="1146" t="s">
        <v>16</v>
      </c>
      <c r="F51" s="1146"/>
      <c r="G51" s="1146"/>
      <c r="H51" s="1146"/>
      <c r="I51" s="1146"/>
      <c r="J51" s="1147"/>
      <c r="K51" s="61">
        <v>0</v>
      </c>
      <c r="L51" s="62">
        <v>0</v>
      </c>
      <c r="M51" s="62">
        <v>0</v>
      </c>
      <c r="N51" s="62">
        <v>1</v>
      </c>
      <c r="O51" s="63" t="s">
        <v>501</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4570</v>
      </c>
      <c r="L52" s="62">
        <v>4634</v>
      </c>
      <c r="M52" s="62">
        <v>4277</v>
      </c>
      <c r="N52" s="62">
        <v>4073</v>
      </c>
      <c r="O52" s="63">
        <v>3841</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2956</v>
      </c>
      <c r="L53" s="67">
        <v>2435</v>
      </c>
      <c r="M53" s="67">
        <v>3117</v>
      </c>
      <c r="N53" s="67">
        <v>3242</v>
      </c>
      <c r="O53" s="68">
        <v>3066</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548</v>
      </c>
      <c r="L58" s="82" t="s">
        <v>548</v>
      </c>
      <c r="M58" s="82" t="s">
        <v>548</v>
      </c>
      <c r="N58" s="82" t="s">
        <v>548</v>
      </c>
      <c r="O58" s="83" t="s">
        <v>548</v>
      </c>
    </row>
    <row r="59" spans="1:21" ht="31.5" customHeight="1" x14ac:dyDescent="0.15">
      <c r="B59" s="1156"/>
      <c r="C59" s="1157"/>
      <c r="D59" s="1163" t="s">
        <v>26</v>
      </c>
      <c r="E59" s="1164"/>
      <c r="F59" s="1164"/>
      <c r="G59" s="1164"/>
      <c r="H59" s="1164"/>
      <c r="I59" s="1164"/>
      <c r="J59" s="1165"/>
      <c r="K59" s="84" t="s">
        <v>548</v>
      </c>
      <c r="L59" s="85" t="s">
        <v>548</v>
      </c>
      <c r="M59" s="85" t="s">
        <v>548</v>
      </c>
      <c r="N59" s="85" t="s">
        <v>548</v>
      </c>
      <c r="O59" s="86" t="s">
        <v>548</v>
      </c>
    </row>
    <row r="60" spans="1:21" ht="31.5" customHeight="1" thickBot="1" x14ac:dyDescent="0.2">
      <c r="B60" s="1158"/>
      <c r="C60" s="1159"/>
      <c r="D60" s="1166" t="s">
        <v>27</v>
      </c>
      <c r="E60" s="1167"/>
      <c r="F60" s="1167"/>
      <c r="G60" s="1167"/>
      <c r="H60" s="1167"/>
      <c r="I60" s="1167"/>
      <c r="J60" s="1168"/>
      <c r="K60" s="87">
        <v>210</v>
      </c>
      <c r="L60" s="88">
        <v>240</v>
      </c>
      <c r="M60" s="88">
        <v>270</v>
      </c>
      <c r="N60" s="88">
        <v>270</v>
      </c>
      <c r="O60" s="89">
        <v>270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15"/>
  </sheetData>
  <sheetProtection algorithmName="SHA-512" hashValue="H4uxrwZijF615yEG46Z5hb+mykvp6/Qz+rax92tjAxDxy4VX/47PF4XHT3LzmGjrTAdszzZPwHiBcStUX1+2LA==" saltValue="qbvN97XeJGAvhngHKXXOT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verticalCentered="1"/>
  <pageMargins left="0" right="0" top="0" bottom="0" header="0" footer="0"/>
  <pageSetup paperSize="9" scale="57" orientation="landscape" r:id="rId1"/>
  <headerFooter alignWithMargins="0">
    <oddFooter>&amp;C&amp;P / &amp;N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69" t="s">
        <v>30</v>
      </c>
      <c r="C41" s="1170"/>
      <c r="D41" s="103"/>
      <c r="E41" s="1175" t="s">
        <v>31</v>
      </c>
      <c r="F41" s="1175"/>
      <c r="G41" s="1175"/>
      <c r="H41" s="1176"/>
      <c r="I41" s="330">
        <v>45980</v>
      </c>
      <c r="J41" s="331">
        <v>44130</v>
      </c>
      <c r="K41" s="331">
        <v>43051</v>
      </c>
      <c r="L41" s="331">
        <v>42150</v>
      </c>
      <c r="M41" s="332">
        <v>46485</v>
      </c>
    </row>
    <row r="42" spans="2:13" ht="27.75" customHeight="1" x14ac:dyDescent="0.15">
      <c r="B42" s="1171"/>
      <c r="C42" s="1172"/>
      <c r="D42" s="104"/>
      <c r="E42" s="1177" t="s">
        <v>32</v>
      </c>
      <c r="F42" s="1177"/>
      <c r="G42" s="1177"/>
      <c r="H42" s="1178"/>
      <c r="I42" s="333" t="s">
        <v>501</v>
      </c>
      <c r="J42" s="334" t="s">
        <v>501</v>
      </c>
      <c r="K42" s="334" t="s">
        <v>501</v>
      </c>
      <c r="L42" s="334" t="s">
        <v>501</v>
      </c>
      <c r="M42" s="335" t="s">
        <v>501</v>
      </c>
    </row>
    <row r="43" spans="2:13" ht="27.75" customHeight="1" x14ac:dyDescent="0.15">
      <c r="B43" s="1171"/>
      <c r="C43" s="1172"/>
      <c r="D43" s="104"/>
      <c r="E43" s="1177" t="s">
        <v>33</v>
      </c>
      <c r="F43" s="1177"/>
      <c r="G43" s="1177"/>
      <c r="H43" s="1178"/>
      <c r="I43" s="333">
        <v>14781</v>
      </c>
      <c r="J43" s="334">
        <v>12191</v>
      </c>
      <c r="K43" s="334">
        <v>12919</v>
      </c>
      <c r="L43" s="334">
        <v>13372</v>
      </c>
      <c r="M43" s="335">
        <v>15777</v>
      </c>
    </row>
    <row r="44" spans="2:13" ht="27.75" customHeight="1" x14ac:dyDescent="0.15">
      <c r="B44" s="1171"/>
      <c r="C44" s="1172"/>
      <c r="D44" s="104"/>
      <c r="E44" s="1177" t="s">
        <v>34</v>
      </c>
      <c r="F44" s="1177"/>
      <c r="G44" s="1177"/>
      <c r="H44" s="1178"/>
      <c r="I44" s="333" t="s">
        <v>501</v>
      </c>
      <c r="J44" s="334" t="s">
        <v>501</v>
      </c>
      <c r="K44" s="334" t="s">
        <v>501</v>
      </c>
      <c r="L44" s="334" t="s">
        <v>501</v>
      </c>
      <c r="M44" s="335" t="s">
        <v>501</v>
      </c>
    </row>
    <row r="45" spans="2:13" ht="27.75" customHeight="1" x14ac:dyDescent="0.15">
      <c r="B45" s="1171"/>
      <c r="C45" s="1172"/>
      <c r="D45" s="104"/>
      <c r="E45" s="1177" t="s">
        <v>35</v>
      </c>
      <c r="F45" s="1177"/>
      <c r="G45" s="1177"/>
      <c r="H45" s="1178"/>
      <c r="I45" s="333">
        <v>11397</v>
      </c>
      <c r="J45" s="334">
        <v>10317</v>
      </c>
      <c r="K45" s="334">
        <v>9231</v>
      </c>
      <c r="L45" s="334">
        <v>8559</v>
      </c>
      <c r="M45" s="335">
        <v>8651</v>
      </c>
    </row>
    <row r="46" spans="2:13" ht="27.75" customHeight="1" x14ac:dyDescent="0.15">
      <c r="B46" s="1171"/>
      <c r="C46" s="1172"/>
      <c r="D46" s="105"/>
      <c r="E46" s="1177" t="s">
        <v>36</v>
      </c>
      <c r="F46" s="1177"/>
      <c r="G46" s="1177"/>
      <c r="H46" s="1178"/>
      <c r="I46" s="333">
        <v>35</v>
      </c>
      <c r="J46" s="334">
        <v>41</v>
      </c>
      <c r="K46" s="334">
        <v>23</v>
      </c>
      <c r="L46" s="334">
        <v>26</v>
      </c>
      <c r="M46" s="335">
        <v>8</v>
      </c>
    </row>
    <row r="47" spans="2:13" ht="27.75" customHeight="1" x14ac:dyDescent="0.15">
      <c r="B47" s="1171"/>
      <c r="C47" s="1172"/>
      <c r="D47" s="106"/>
      <c r="E47" s="1179" t="s">
        <v>37</v>
      </c>
      <c r="F47" s="1180"/>
      <c r="G47" s="1180"/>
      <c r="H47" s="1181"/>
      <c r="I47" s="333" t="s">
        <v>501</v>
      </c>
      <c r="J47" s="334" t="s">
        <v>501</v>
      </c>
      <c r="K47" s="334" t="s">
        <v>501</v>
      </c>
      <c r="L47" s="334" t="s">
        <v>501</v>
      </c>
      <c r="M47" s="335" t="s">
        <v>501</v>
      </c>
    </row>
    <row r="48" spans="2:13" ht="27.75" customHeight="1" x14ac:dyDescent="0.15">
      <c r="B48" s="1171"/>
      <c r="C48" s="1172"/>
      <c r="D48" s="104"/>
      <c r="E48" s="1177" t="s">
        <v>38</v>
      </c>
      <c r="F48" s="1177"/>
      <c r="G48" s="1177"/>
      <c r="H48" s="1178"/>
      <c r="I48" s="333" t="s">
        <v>501</v>
      </c>
      <c r="J48" s="334" t="s">
        <v>501</v>
      </c>
      <c r="K48" s="334" t="s">
        <v>501</v>
      </c>
      <c r="L48" s="334" t="s">
        <v>501</v>
      </c>
      <c r="M48" s="335" t="s">
        <v>501</v>
      </c>
    </row>
    <row r="49" spans="2:13" ht="27.75" customHeight="1" x14ac:dyDescent="0.15">
      <c r="B49" s="1173"/>
      <c r="C49" s="1174"/>
      <c r="D49" s="104"/>
      <c r="E49" s="1177" t="s">
        <v>39</v>
      </c>
      <c r="F49" s="1177"/>
      <c r="G49" s="1177"/>
      <c r="H49" s="1178"/>
      <c r="I49" s="333" t="s">
        <v>501</v>
      </c>
      <c r="J49" s="334" t="s">
        <v>501</v>
      </c>
      <c r="K49" s="334" t="s">
        <v>501</v>
      </c>
      <c r="L49" s="334" t="s">
        <v>501</v>
      </c>
      <c r="M49" s="335" t="s">
        <v>501</v>
      </c>
    </row>
    <row r="50" spans="2:13" ht="27.75" customHeight="1" x14ac:dyDescent="0.15">
      <c r="B50" s="1182" t="s">
        <v>40</v>
      </c>
      <c r="C50" s="1183"/>
      <c r="D50" s="107"/>
      <c r="E50" s="1177" t="s">
        <v>41</v>
      </c>
      <c r="F50" s="1177"/>
      <c r="G50" s="1177"/>
      <c r="H50" s="1178"/>
      <c r="I50" s="333">
        <v>17497</v>
      </c>
      <c r="J50" s="334">
        <v>20222</v>
      </c>
      <c r="K50" s="334">
        <v>24452</v>
      </c>
      <c r="L50" s="334">
        <v>24508</v>
      </c>
      <c r="M50" s="335">
        <v>27120</v>
      </c>
    </row>
    <row r="51" spans="2:13" ht="27.75" customHeight="1" x14ac:dyDescent="0.15">
      <c r="B51" s="1171"/>
      <c r="C51" s="1172"/>
      <c r="D51" s="104"/>
      <c r="E51" s="1177" t="s">
        <v>42</v>
      </c>
      <c r="F51" s="1177"/>
      <c r="G51" s="1177"/>
      <c r="H51" s="1178"/>
      <c r="I51" s="333">
        <v>7811</v>
      </c>
      <c r="J51" s="334">
        <v>8474</v>
      </c>
      <c r="K51" s="334">
        <v>8362</v>
      </c>
      <c r="L51" s="334">
        <v>8169</v>
      </c>
      <c r="M51" s="335">
        <v>8262</v>
      </c>
    </row>
    <row r="52" spans="2:13" ht="27.75" customHeight="1" x14ac:dyDescent="0.15">
      <c r="B52" s="1173"/>
      <c r="C52" s="1174"/>
      <c r="D52" s="104"/>
      <c r="E52" s="1177" t="s">
        <v>43</v>
      </c>
      <c r="F52" s="1177"/>
      <c r="G52" s="1177"/>
      <c r="H52" s="1178"/>
      <c r="I52" s="333">
        <v>34008</v>
      </c>
      <c r="J52" s="334">
        <v>31992</v>
      </c>
      <c r="K52" s="334">
        <v>32004</v>
      </c>
      <c r="L52" s="334">
        <v>30130</v>
      </c>
      <c r="M52" s="335">
        <v>28492</v>
      </c>
    </row>
    <row r="53" spans="2:13" ht="27.75" customHeight="1" thickBot="1" x14ac:dyDescent="0.2">
      <c r="B53" s="1184" t="s">
        <v>19</v>
      </c>
      <c r="C53" s="1185"/>
      <c r="D53" s="108"/>
      <c r="E53" s="1186" t="s">
        <v>44</v>
      </c>
      <c r="F53" s="1186"/>
      <c r="G53" s="1186"/>
      <c r="H53" s="1187"/>
      <c r="I53" s="336">
        <v>12876</v>
      </c>
      <c r="J53" s="337">
        <v>5991</v>
      </c>
      <c r="K53" s="337">
        <v>406</v>
      </c>
      <c r="L53" s="337">
        <v>1301</v>
      </c>
      <c r="M53" s="338">
        <v>7046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QHJbKrae56vSJdaYmYWiTiWEY2NjeD+0nsrlS5cf2Pd/8DqRGkF4NoOlAVABcKsUmCr02Y/Ax2yNy/3pIldptg==" saltValue="PCcVZiJM0c3tgL4Nsciw3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verticalCentered="1"/>
  <pageMargins left="0" right="0" top="0" bottom="0" header="0" footer="0"/>
  <pageSetup paperSize="9" scale="62" orientation="landscape" r:id="rId1"/>
  <headerFooter alignWithMargins="0">
    <oddFooter>&amp;C&amp;P / &amp;N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6" t="s">
        <v>46</v>
      </c>
      <c r="D55" s="1196"/>
      <c r="E55" s="1197"/>
      <c r="F55" s="339">
        <v>10451</v>
      </c>
      <c r="G55" s="339">
        <v>7878</v>
      </c>
      <c r="H55" s="340">
        <v>8020</v>
      </c>
    </row>
    <row r="56" spans="2:8" ht="52.5" customHeight="1" x14ac:dyDescent="0.15">
      <c r="B56" s="120"/>
      <c r="C56" s="1198" t="s">
        <v>47</v>
      </c>
      <c r="D56" s="1198"/>
      <c r="E56" s="1199"/>
      <c r="F56" s="341">
        <v>8</v>
      </c>
      <c r="G56" s="341">
        <v>8</v>
      </c>
      <c r="H56" s="342">
        <v>8</v>
      </c>
    </row>
    <row r="57" spans="2:8" ht="53.25" customHeight="1" x14ac:dyDescent="0.15">
      <c r="B57" s="120"/>
      <c r="C57" s="1200" t="s">
        <v>48</v>
      </c>
      <c r="D57" s="1200"/>
      <c r="E57" s="1201"/>
      <c r="F57" s="343">
        <v>10881</v>
      </c>
      <c r="G57" s="343">
        <v>14099</v>
      </c>
      <c r="H57" s="344">
        <v>16049</v>
      </c>
    </row>
    <row r="58" spans="2:8" ht="45.75" customHeight="1" x14ac:dyDescent="0.15">
      <c r="B58" s="121"/>
      <c r="C58" s="1188" t="s">
        <v>549</v>
      </c>
      <c r="D58" s="1189"/>
      <c r="E58" s="1190"/>
      <c r="F58" s="345">
        <v>9364</v>
      </c>
      <c r="G58" s="345">
        <v>9371</v>
      </c>
      <c r="H58" s="346">
        <v>9127</v>
      </c>
    </row>
    <row r="59" spans="2:8" ht="45.75" customHeight="1" x14ac:dyDescent="0.15">
      <c r="B59" s="121"/>
      <c r="C59" s="1188" t="s">
        <v>550</v>
      </c>
      <c r="D59" s="1189"/>
      <c r="E59" s="1190"/>
      <c r="F59" s="345" t="s">
        <v>548</v>
      </c>
      <c r="G59" s="345">
        <v>3000</v>
      </c>
      <c r="H59" s="346">
        <v>5000</v>
      </c>
    </row>
    <row r="60" spans="2:8" ht="45.75" customHeight="1" x14ac:dyDescent="0.15">
      <c r="B60" s="121"/>
      <c r="C60" s="1188" t="s">
        <v>551</v>
      </c>
      <c r="D60" s="1189"/>
      <c r="E60" s="1190"/>
      <c r="F60" s="345" t="s">
        <v>548</v>
      </c>
      <c r="G60" s="345">
        <v>493</v>
      </c>
      <c r="H60" s="346">
        <v>577</v>
      </c>
    </row>
    <row r="61" spans="2:8" ht="45.75" customHeight="1" x14ac:dyDescent="0.15">
      <c r="B61" s="121"/>
      <c r="C61" s="1188" t="s">
        <v>552</v>
      </c>
      <c r="D61" s="1189"/>
      <c r="E61" s="1190"/>
      <c r="F61" s="345">
        <v>434</v>
      </c>
      <c r="G61" s="345">
        <v>465</v>
      </c>
      <c r="H61" s="346">
        <v>505</v>
      </c>
    </row>
    <row r="62" spans="2:8" ht="45.75" customHeight="1" thickBot="1" x14ac:dyDescent="0.2">
      <c r="B62" s="122"/>
      <c r="C62" s="1191" t="s">
        <v>553</v>
      </c>
      <c r="D62" s="1192"/>
      <c r="E62" s="1193"/>
      <c r="F62" s="347">
        <v>189</v>
      </c>
      <c r="G62" s="347">
        <v>183</v>
      </c>
      <c r="H62" s="348">
        <v>175</v>
      </c>
    </row>
    <row r="63" spans="2:8" ht="52.5" customHeight="1" thickBot="1" x14ac:dyDescent="0.2">
      <c r="B63" s="123"/>
      <c r="C63" s="1194" t="s">
        <v>49</v>
      </c>
      <c r="D63" s="1194"/>
      <c r="E63" s="1195"/>
      <c r="F63" s="349">
        <v>21341</v>
      </c>
      <c r="G63" s="349">
        <v>21985</v>
      </c>
      <c r="H63" s="350">
        <v>24077</v>
      </c>
    </row>
    <row r="64" spans="2:8" x14ac:dyDescent="0.15"/>
  </sheetData>
  <sheetProtection algorithmName="SHA-512" hashValue="6KIc14tqoXqflHYa+v+WQ2z2BBGDWSvWlmyhBne6+1nh1jC0VkTS51yy8daHOoYDfAgAgdGN/vxNyX6zuNvI7g==" saltValue="8E2/dpJM9VsMw6N1jNmzx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32037</v>
      </c>
      <c r="E3" s="142"/>
      <c r="F3" s="143">
        <v>60285</v>
      </c>
      <c r="G3" s="144"/>
      <c r="H3" s="145"/>
    </row>
    <row r="4" spans="1:8" x14ac:dyDescent="0.15">
      <c r="A4" s="146"/>
      <c r="B4" s="147"/>
      <c r="C4" s="148"/>
      <c r="D4" s="149">
        <v>19974</v>
      </c>
      <c r="E4" s="150"/>
      <c r="F4" s="151">
        <v>36445</v>
      </c>
      <c r="G4" s="152"/>
      <c r="H4" s="153"/>
    </row>
    <row r="5" spans="1:8" x14ac:dyDescent="0.15">
      <c r="A5" s="134" t="s">
        <v>519</v>
      </c>
      <c r="B5" s="139"/>
      <c r="C5" s="140"/>
      <c r="D5" s="141">
        <v>28515</v>
      </c>
      <c r="E5" s="142"/>
      <c r="F5" s="143">
        <v>38566</v>
      </c>
      <c r="G5" s="144"/>
      <c r="H5" s="145"/>
    </row>
    <row r="6" spans="1:8" x14ac:dyDescent="0.15">
      <c r="A6" s="146"/>
      <c r="B6" s="147"/>
      <c r="C6" s="148"/>
      <c r="D6" s="149">
        <v>16652</v>
      </c>
      <c r="E6" s="150"/>
      <c r="F6" s="151">
        <v>24059</v>
      </c>
      <c r="G6" s="152"/>
      <c r="H6" s="153"/>
    </row>
    <row r="7" spans="1:8" x14ac:dyDescent="0.15">
      <c r="A7" s="134" t="s">
        <v>520</v>
      </c>
      <c r="B7" s="139"/>
      <c r="C7" s="140"/>
      <c r="D7" s="141">
        <v>40292</v>
      </c>
      <c r="E7" s="142"/>
      <c r="F7" s="143">
        <v>35156</v>
      </c>
      <c r="G7" s="144"/>
      <c r="H7" s="145"/>
    </row>
    <row r="8" spans="1:8" x14ac:dyDescent="0.15">
      <c r="A8" s="146"/>
      <c r="B8" s="147"/>
      <c r="C8" s="148"/>
      <c r="D8" s="149">
        <v>22084</v>
      </c>
      <c r="E8" s="150"/>
      <c r="F8" s="151">
        <v>22430</v>
      </c>
      <c r="G8" s="152"/>
      <c r="H8" s="153"/>
    </row>
    <row r="9" spans="1:8" x14ac:dyDescent="0.15">
      <c r="A9" s="134" t="s">
        <v>521</v>
      </c>
      <c r="B9" s="139"/>
      <c r="C9" s="140"/>
      <c r="D9" s="141">
        <v>39742</v>
      </c>
      <c r="E9" s="142"/>
      <c r="F9" s="143">
        <v>37029</v>
      </c>
      <c r="G9" s="144"/>
      <c r="H9" s="145"/>
    </row>
    <row r="10" spans="1:8" x14ac:dyDescent="0.15">
      <c r="A10" s="146"/>
      <c r="B10" s="147"/>
      <c r="C10" s="148"/>
      <c r="D10" s="149">
        <v>22655</v>
      </c>
      <c r="E10" s="150"/>
      <c r="F10" s="151">
        <v>23232</v>
      </c>
      <c r="G10" s="152"/>
      <c r="H10" s="153"/>
    </row>
    <row r="11" spans="1:8" x14ac:dyDescent="0.15">
      <c r="A11" s="134" t="s">
        <v>522</v>
      </c>
      <c r="B11" s="139"/>
      <c r="C11" s="140"/>
      <c r="D11" s="141">
        <v>61790</v>
      </c>
      <c r="E11" s="142"/>
      <c r="F11" s="143">
        <v>44805</v>
      </c>
      <c r="G11" s="144"/>
      <c r="H11" s="145"/>
    </row>
    <row r="12" spans="1:8" x14ac:dyDescent="0.15">
      <c r="A12" s="146"/>
      <c r="B12" s="147"/>
      <c r="C12" s="154"/>
      <c r="D12" s="149">
        <v>42080</v>
      </c>
      <c r="E12" s="150"/>
      <c r="F12" s="151">
        <v>29857</v>
      </c>
      <c r="G12" s="152"/>
      <c r="H12" s="153"/>
    </row>
    <row r="13" spans="1:8" x14ac:dyDescent="0.15">
      <c r="A13" s="134"/>
      <c r="B13" s="139"/>
      <c r="C13" s="140"/>
      <c r="D13" s="141">
        <v>40475</v>
      </c>
      <c r="E13" s="142"/>
      <c r="F13" s="143">
        <v>43168</v>
      </c>
      <c r="G13" s="155"/>
      <c r="H13" s="145"/>
    </row>
    <row r="14" spans="1:8" x14ac:dyDescent="0.15">
      <c r="A14" s="146"/>
      <c r="B14" s="147"/>
      <c r="C14" s="148"/>
      <c r="D14" s="149">
        <v>24689</v>
      </c>
      <c r="E14" s="150"/>
      <c r="F14" s="151">
        <v>27205</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8.85</v>
      </c>
      <c r="C19" s="156">
        <f>ROUND(VALUE(SUBSTITUTE(実質収支比率等に係る経年分析!G$48,"▲","-")),2)</f>
        <v>11.84</v>
      </c>
      <c r="D19" s="156">
        <f>ROUND(VALUE(SUBSTITUTE(実質収支比率等に係る経年分析!H$48,"▲","-")),2)</f>
        <v>8.99</v>
      </c>
      <c r="E19" s="156">
        <f>ROUND(VALUE(SUBSTITUTE(実質収支比率等に係る経年分析!I$48,"▲","-")),2)</f>
        <v>8.2799999999999994</v>
      </c>
      <c r="F19" s="156">
        <f>ROUND(VALUE(SUBSTITUTE(実質収支比率等に係る経年分析!J$48,"▲","-")),2)</f>
        <v>5.0199999999999996</v>
      </c>
    </row>
    <row r="20" spans="1:11" x14ac:dyDescent="0.15">
      <c r="A20" s="156" t="s">
        <v>53</v>
      </c>
      <c r="B20" s="156">
        <f>ROUND(VALUE(SUBSTITUTE(実質収支比率等に係る経年分析!F$47,"▲","-")),2)</f>
        <v>15.84</v>
      </c>
      <c r="C20" s="156">
        <f>ROUND(VALUE(SUBSTITUTE(実質収支比率等に係る経年分析!G$47,"▲","-")),2)</f>
        <v>12.99</v>
      </c>
      <c r="D20" s="156">
        <f>ROUND(VALUE(SUBSTITUTE(実質収支比率等に係る経年分析!H$47,"▲","-")),2)</f>
        <v>18.43</v>
      </c>
      <c r="E20" s="156">
        <f>ROUND(VALUE(SUBSTITUTE(実質収支比率等に係る経年分析!I$47,"▲","-")),2)</f>
        <v>13.74</v>
      </c>
      <c r="F20" s="156">
        <f>ROUND(VALUE(SUBSTITUTE(実質収支比率等に係る経年分析!J$47,"▲","-")),2)</f>
        <v>13.14</v>
      </c>
    </row>
    <row r="21" spans="1:11" x14ac:dyDescent="0.15">
      <c r="A21" s="156" t="s">
        <v>54</v>
      </c>
      <c r="B21" s="156">
        <f>IF(ISNUMBER(VALUE(SUBSTITUTE(実質収支比率等に係る経年分析!F$49,"▲","-"))),ROUND(VALUE(SUBSTITUTE(実質収支比率等に係る経年分析!F$49,"▲","-")),2),NA())</f>
        <v>1.19</v>
      </c>
      <c r="C21" s="156">
        <f>IF(ISNUMBER(VALUE(SUBSTITUTE(実質収支比率等に係る経年分析!G$49,"▲","-"))),ROUND(VALUE(SUBSTITUTE(実質収支比率等に係る経年分析!G$49,"▲","-")),2),NA())</f>
        <v>-5.22</v>
      </c>
      <c r="D21" s="156">
        <f>IF(ISNUMBER(VALUE(SUBSTITUTE(実質収支比率等に係る経年分析!H$49,"▲","-"))),ROUND(VALUE(SUBSTITUTE(実質収支比率等に係る経年分析!H$49,"▲","-")),2),NA())</f>
        <v>-1.7</v>
      </c>
      <c r="E21" s="156">
        <f>IF(ISNUMBER(VALUE(SUBSTITUTE(実質収支比率等に係る経年分析!I$49,"▲","-"))),ROUND(VALUE(SUBSTITUTE(実質収支比率等に係る経年分析!I$49,"▲","-")),2),NA())</f>
        <v>-9.5399999999999991</v>
      </c>
      <c r="F21" s="156">
        <f>IF(ISNUMBER(VALUE(SUBSTITUTE(実質収支比率等に係る経年分析!J$49,"▲","-"))),ROUND(VALUE(SUBSTITUTE(実質収支比率等に係る経年分析!J$49,"▲","-")),2),NA())</f>
        <v>-6.79</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7.0000000000000007E-2</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0.02</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後期高齢者医療事業特別会計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x14ac:dyDescent="0.15">
      <c r="A31" s="157" t="str">
        <f>IF(連結実質赤字比率に係る赤字・黒字の構成分析!C$39="",NA(),連結実質赤字比率に係る赤字・黒字の構成分析!C$39)</f>
        <v>農業集落排水事業会計</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0.42</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0.61</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0.38</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0.05</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0.05</v>
      </c>
    </row>
    <row r="33" spans="1:16" x14ac:dyDescent="0.15">
      <c r="A33" s="157" t="str">
        <f>IF(連結実質赤字比率に係る赤字・黒字の構成分析!C$37="",NA(),連結実質赤字比率に係る赤字・黒字の構成分析!C$37)</f>
        <v>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1.01</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0.77</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0.99</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1.26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1.08</v>
      </c>
    </row>
    <row r="34" spans="1:16" x14ac:dyDescent="0.15">
      <c r="A34" s="157" t="str">
        <f>IF(連結実質赤字比率に係る赤字・黒字の構成分析!C$36="",NA(),連結実質赤字比率に係る赤字・黒字の構成分析!C$36)</f>
        <v>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0.91</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1.07</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1.1599999999999999</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1.4</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1.44</v>
      </c>
    </row>
    <row r="35" spans="1:16" x14ac:dyDescent="0.15">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3.79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3.63</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3.15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3.13</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3.45</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8.85</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11.84</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8.98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8.2799999999999994</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5.0199999999999996</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4570</v>
      </c>
      <c r="E42" s="158"/>
      <c r="F42" s="158"/>
      <c r="G42" s="158">
        <f>'実質公債費比率（分子）の構造'!L$52</f>
        <v>4634</v>
      </c>
      <c r="H42" s="158"/>
      <c r="I42" s="158"/>
      <c r="J42" s="158">
        <f>'実質公債費比率（分子）の構造'!M$52</f>
        <v>4277</v>
      </c>
      <c r="K42" s="158"/>
      <c r="L42" s="158"/>
      <c r="M42" s="158">
        <f>'実質公債費比率（分子）の構造'!N$52</f>
        <v>4073</v>
      </c>
      <c r="N42" s="158"/>
      <c r="O42" s="158"/>
      <c r="P42" s="158">
        <f>'実質公債費比率（分子）の構造'!O$52</f>
        <v>3841</v>
      </c>
    </row>
    <row r="43" spans="1:16" x14ac:dyDescent="0.15">
      <c r="A43" s="158" t="s">
        <v>16</v>
      </c>
      <c r="B43" s="158">
        <f>'実質公債費比率（分子）の構造'!K$51</f>
        <v>0</v>
      </c>
      <c r="C43" s="158"/>
      <c r="D43" s="158"/>
      <c r="E43" s="158">
        <f>'実質公債費比率（分子）の構造'!L$51</f>
        <v>0</v>
      </c>
      <c r="F43" s="158"/>
      <c r="G43" s="158"/>
      <c r="H43" s="158">
        <f>'実質公債費比率（分子）の構造'!M$51</f>
        <v>0</v>
      </c>
      <c r="I43" s="158"/>
      <c r="J43" s="158"/>
      <c r="K43" s="158">
        <f>'実質公債費比率（分子）の構造'!N$51</f>
        <v>1</v>
      </c>
      <c r="L43" s="158"/>
      <c r="M43" s="158"/>
      <c r="N43" s="158" t="str">
        <f>'実質公債費比率（分子）の構造'!O$51</f>
        <v>-</v>
      </c>
      <c r="O43" s="158"/>
      <c r="P43" s="158"/>
    </row>
    <row r="44" spans="1:16" x14ac:dyDescent="0.15">
      <c r="A44" s="158" t="s">
        <v>62</v>
      </c>
      <c r="B44" s="158">
        <f>'実質公債費比率（分子）の構造'!K$50</f>
        <v>127</v>
      </c>
      <c r="C44" s="158"/>
      <c r="D44" s="158"/>
      <c r="E44" s="158">
        <f>'実質公債費比率（分子）の構造'!L$50</f>
        <v>88</v>
      </c>
      <c r="F44" s="158"/>
      <c r="G44" s="158"/>
      <c r="H44" s="158">
        <f>'実質公債費比率（分子）の構造'!M$50</f>
        <v>96</v>
      </c>
      <c r="I44" s="158"/>
      <c r="J44" s="158"/>
      <c r="K44" s="158">
        <f>'実質公債費比率（分子）の構造'!N$50</f>
        <v>85</v>
      </c>
      <c r="L44" s="158"/>
      <c r="M44" s="158"/>
      <c r="N44" s="158">
        <f>'実質公債費比率（分子）の構造'!O$50</f>
        <v>86</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1303</v>
      </c>
      <c r="C46" s="158"/>
      <c r="D46" s="158"/>
      <c r="E46" s="158">
        <f>'実質公債費比率（分子）の構造'!L$48</f>
        <v>1223</v>
      </c>
      <c r="F46" s="158"/>
      <c r="G46" s="158"/>
      <c r="H46" s="158">
        <f>'実質公債費比率（分子）の構造'!M$48</f>
        <v>1197</v>
      </c>
      <c r="I46" s="158"/>
      <c r="J46" s="158"/>
      <c r="K46" s="158">
        <f>'実質公債費比率（分子）の構造'!N$48</f>
        <v>1313</v>
      </c>
      <c r="L46" s="158"/>
      <c r="M46" s="158"/>
      <c r="N46" s="158">
        <f>'実質公債費比率（分子）の構造'!O$48</f>
        <v>1256</v>
      </c>
      <c r="O46" s="158"/>
      <c r="P46" s="158"/>
    </row>
    <row r="47" spans="1:16" x14ac:dyDescent="0.15">
      <c r="A47" s="158" t="s">
        <v>12</v>
      </c>
      <c r="B47" s="158">
        <f>'実質公債費比率（分子）の構造'!K$47</f>
        <v>30</v>
      </c>
      <c r="C47" s="158"/>
      <c r="D47" s="158"/>
      <c r="E47" s="158">
        <f>'実質公債費比率（分子）の構造'!L$47</f>
        <v>30</v>
      </c>
      <c r="F47" s="158"/>
      <c r="G47" s="158"/>
      <c r="H47" s="158">
        <f>'実質公債費比率（分子）の構造'!M$47</f>
        <v>30</v>
      </c>
      <c r="I47" s="158"/>
      <c r="J47" s="158"/>
      <c r="K47" s="158">
        <f>'実質公債費比率（分子）の構造'!N$47</f>
        <v>30</v>
      </c>
      <c r="L47" s="158"/>
      <c r="M47" s="158"/>
      <c r="N47" s="158">
        <f>'実質公債費比率（分子）の構造'!O$47</f>
        <v>30</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6066</v>
      </c>
      <c r="C49" s="158"/>
      <c r="D49" s="158"/>
      <c r="E49" s="158">
        <f>'実質公債費比率（分子）の構造'!L$45</f>
        <v>5728</v>
      </c>
      <c r="F49" s="158"/>
      <c r="G49" s="158"/>
      <c r="H49" s="158">
        <f>'実質公債費比率（分子）の構造'!M$45</f>
        <v>6071</v>
      </c>
      <c r="I49" s="158"/>
      <c r="J49" s="158"/>
      <c r="K49" s="158">
        <f>'実質公債費比率（分子）の構造'!N$45</f>
        <v>5886</v>
      </c>
      <c r="L49" s="158"/>
      <c r="M49" s="158"/>
      <c r="N49" s="158">
        <f>'実質公債費比率（分子）の構造'!O$45</f>
        <v>5535</v>
      </c>
      <c r="O49" s="158"/>
      <c r="P49" s="158"/>
    </row>
    <row r="50" spans="1:16" x14ac:dyDescent="0.15">
      <c r="A50" s="158" t="s">
        <v>67</v>
      </c>
      <c r="B50" s="158" t="e">
        <f>NA()</f>
        <v>#N/A</v>
      </c>
      <c r="C50" s="158">
        <f>IF(ISNUMBER('実質公債費比率（分子）の構造'!K$53),'実質公債費比率（分子）の構造'!K$53,NA())</f>
        <v>2956</v>
      </c>
      <c r="D50" s="158" t="e">
        <f>NA()</f>
        <v>#N/A</v>
      </c>
      <c r="E50" s="158" t="e">
        <f>NA()</f>
        <v>#N/A</v>
      </c>
      <c r="F50" s="158">
        <f>IF(ISNUMBER('実質公債費比率（分子）の構造'!L$53),'実質公債費比率（分子）の構造'!L$53,NA())</f>
        <v>2435</v>
      </c>
      <c r="G50" s="158" t="e">
        <f>NA()</f>
        <v>#N/A</v>
      </c>
      <c r="H50" s="158" t="e">
        <f>NA()</f>
        <v>#N/A</v>
      </c>
      <c r="I50" s="158">
        <f>IF(ISNUMBER('実質公債費比率（分子）の構造'!M$53),'実質公債費比率（分子）の構造'!M$53,NA())</f>
        <v>3117</v>
      </c>
      <c r="J50" s="158" t="e">
        <f>NA()</f>
        <v>#N/A</v>
      </c>
      <c r="K50" s="158" t="e">
        <f>NA()</f>
        <v>#N/A</v>
      </c>
      <c r="L50" s="158">
        <f>IF(ISNUMBER('実質公債費比率（分子）の構造'!N$53),'実質公債費比率（分子）の構造'!N$53,NA())</f>
        <v>3242</v>
      </c>
      <c r="M50" s="158" t="e">
        <f>NA()</f>
        <v>#N/A</v>
      </c>
      <c r="N50" s="158" t="e">
        <f>NA()</f>
        <v>#N/A</v>
      </c>
      <c r="O50" s="158">
        <f>IF(ISNUMBER('実質公債費比率（分子）の構造'!O$53),'実質公債費比率（分子）の構造'!O$53,NA())</f>
        <v>3066</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34008</v>
      </c>
      <c r="E56" s="157"/>
      <c r="F56" s="157"/>
      <c r="G56" s="157">
        <f>'将来負担比率（分子）の構造'!J$52</f>
        <v>31992</v>
      </c>
      <c r="H56" s="157"/>
      <c r="I56" s="157"/>
      <c r="J56" s="157">
        <f>'将来負担比率（分子）の構造'!K$52</f>
        <v>32004</v>
      </c>
      <c r="K56" s="157"/>
      <c r="L56" s="157"/>
      <c r="M56" s="157">
        <f>'将来負担比率（分子）の構造'!L$52</f>
        <v>30130</v>
      </c>
      <c r="N56" s="157"/>
      <c r="O56" s="157"/>
      <c r="P56" s="157">
        <f>'将来負担比率（分子）の構造'!M$52</f>
        <v>28492</v>
      </c>
    </row>
    <row r="57" spans="1:16" x14ac:dyDescent="0.15">
      <c r="A57" s="157" t="s">
        <v>42</v>
      </c>
      <c r="B57" s="157"/>
      <c r="C57" s="157"/>
      <c r="D57" s="157">
        <f>'将来負担比率（分子）の構造'!I$51</f>
        <v>7811</v>
      </c>
      <c r="E57" s="157"/>
      <c r="F57" s="157"/>
      <c r="G57" s="157">
        <f>'将来負担比率（分子）の構造'!J$51</f>
        <v>8474</v>
      </c>
      <c r="H57" s="157"/>
      <c r="I57" s="157"/>
      <c r="J57" s="157">
        <f>'将来負担比率（分子）の構造'!K$51</f>
        <v>8362</v>
      </c>
      <c r="K57" s="157"/>
      <c r="L57" s="157"/>
      <c r="M57" s="157">
        <f>'将来負担比率（分子）の構造'!L$51</f>
        <v>8169</v>
      </c>
      <c r="N57" s="157"/>
      <c r="O57" s="157"/>
      <c r="P57" s="157">
        <f>'将来負担比率（分子）の構造'!M$51</f>
        <v>8262</v>
      </c>
    </row>
    <row r="58" spans="1:16" x14ac:dyDescent="0.15">
      <c r="A58" s="157" t="s">
        <v>41</v>
      </c>
      <c r="B58" s="157"/>
      <c r="C58" s="157"/>
      <c r="D58" s="157">
        <f>'将来負担比率（分子）の構造'!I$50</f>
        <v>17497</v>
      </c>
      <c r="E58" s="157"/>
      <c r="F58" s="157"/>
      <c r="G58" s="157">
        <f>'将来負担比率（分子）の構造'!J$50</f>
        <v>20222</v>
      </c>
      <c r="H58" s="157"/>
      <c r="I58" s="157"/>
      <c r="J58" s="157">
        <f>'将来負担比率（分子）の構造'!K$50</f>
        <v>24452</v>
      </c>
      <c r="K58" s="157"/>
      <c r="L58" s="157"/>
      <c r="M58" s="157">
        <f>'将来負担比率（分子）の構造'!L$50</f>
        <v>24508</v>
      </c>
      <c r="N58" s="157"/>
      <c r="O58" s="157"/>
      <c r="P58" s="157">
        <f>'将来負担比率（分子）の構造'!M$50</f>
        <v>27120</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35</v>
      </c>
      <c r="C61" s="157"/>
      <c r="D61" s="157"/>
      <c r="E61" s="157">
        <f>'将来負担比率（分子）の構造'!J$46</f>
        <v>41</v>
      </c>
      <c r="F61" s="157"/>
      <c r="G61" s="157"/>
      <c r="H61" s="157">
        <f>'将来負担比率（分子）の構造'!K$46</f>
        <v>23</v>
      </c>
      <c r="I61" s="157"/>
      <c r="J61" s="157"/>
      <c r="K61" s="157">
        <f>'将来負担比率（分子）の構造'!L$46</f>
        <v>26</v>
      </c>
      <c r="L61" s="157"/>
      <c r="M61" s="157"/>
      <c r="N61" s="157">
        <f>'将来負担比率（分子）の構造'!M$46</f>
        <v>8</v>
      </c>
      <c r="O61" s="157"/>
      <c r="P61" s="157"/>
    </row>
    <row r="62" spans="1:16" x14ac:dyDescent="0.15">
      <c r="A62" s="157" t="s">
        <v>35</v>
      </c>
      <c r="B62" s="157">
        <f>'将来負担比率（分子）の構造'!I$45</f>
        <v>11397</v>
      </c>
      <c r="C62" s="157"/>
      <c r="D62" s="157"/>
      <c r="E62" s="157">
        <f>'将来負担比率（分子）の構造'!J$45</f>
        <v>10317</v>
      </c>
      <c r="F62" s="157"/>
      <c r="G62" s="157"/>
      <c r="H62" s="157">
        <f>'将来負担比率（分子）の構造'!K$45</f>
        <v>9231</v>
      </c>
      <c r="I62" s="157"/>
      <c r="J62" s="157"/>
      <c r="K62" s="157">
        <f>'将来負担比率（分子）の構造'!L$45</f>
        <v>8559</v>
      </c>
      <c r="L62" s="157"/>
      <c r="M62" s="157"/>
      <c r="N62" s="157">
        <f>'将来負担比率（分子）の構造'!M$45</f>
        <v>8651</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14781</v>
      </c>
      <c r="C64" s="157"/>
      <c r="D64" s="157"/>
      <c r="E64" s="157">
        <f>'将来負担比率（分子）の構造'!J$43</f>
        <v>12191</v>
      </c>
      <c r="F64" s="157"/>
      <c r="G64" s="157"/>
      <c r="H64" s="157">
        <f>'将来負担比率（分子）の構造'!K$43</f>
        <v>12919</v>
      </c>
      <c r="I64" s="157"/>
      <c r="J64" s="157"/>
      <c r="K64" s="157">
        <f>'将来負担比率（分子）の構造'!L$43</f>
        <v>13372</v>
      </c>
      <c r="L64" s="157"/>
      <c r="M64" s="157"/>
      <c r="N64" s="157">
        <f>'将来負担比率（分子）の構造'!M$43</f>
        <v>15777</v>
      </c>
      <c r="O64" s="157"/>
      <c r="P64" s="157"/>
    </row>
    <row r="65" spans="1:16" x14ac:dyDescent="0.15">
      <c r="A65" s="157" t="s">
        <v>32</v>
      </c>
      <c r="B65" s="157" t="str">
        <f>'将来負担比率（分子）の構造'!I$42</f>
        <v>-</v>
      </c>
      <c r="C65" s="157"/>
      <c r="D65" s="157"/>
      <c r="E65" s="157" t="str">
        <f>'将来負担比率（分子）の構造'!J$42</f>
        <v>-</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x14ac:dyDescent="0.15">
      <c r="A66" s="157" t="s">
        <v>31</v>
      </c>
      <c r="B66" s="157">
        <f>'将来負担比率（分子）の構造'!I$41</f>
        <v>45980</v>
      </c>
      <c r="C66" s="157"/>
      <c r="D66" s="157"/>
      <c r="E66" s="157">
        <f>'将来負担比率（分子）の構造'!J$41</f>
        <v>44130</v>
      </c>
      <c r="F66" s="157"/>
      <c r="G66" s="157"/>
      <c r="H66" s="157">
        <f>'将来負担比率（分子）の構造'!K$41</f>
        <v>43051</v>
      </c>
      <c r="I66" s="157"/>
      <c r="J66" s="157"/>
      <c r="K66" s="157">
        <f>'将来負担比率（分子）の構造'!L$41</f>
        <v>42150</v>
      </c>
      <c r="L66" s="157"/>
      <c r="M66" s="157"/>
      <c r="N66" s="157">
        <f>'将来負担比率（分子）の構造'!M$41</f>
        <v>46485</v>
      </c>
      <c r="O66" s="157"/>
      <c r="P66" s="157"/>
    </row>
    <row r="67" spans="1:16" x14ac:dyDescent="0.15">
      <c r="A67" s="157" t="s">
        <v>71</v>
      </c>
      <c r="B67" s="157" t="e">
        <f>NA()</f>
        <v>#N/A</v>
      </c>
      <c r="C67" s="157">
        <f>IF(ISNUMBER('将来負担比率（分子）の構造'!I$53), IF('将来負担比率（分子）の構造'!I$53 &lt; 0, 0, '将来負担比率（分子）の構造'!I$53), NA())</f>
        <v>12876</v>
      </c>
      <c r="D67" s="157" t="e">
        <f>NA()</f>
        <v>#N/A</v>
      </c>
      <c r="E67" s="157" t="e">
        <f>NA()</f>
        <v>#N/A</v>
      </c>
      <c r="F67" s="157">
        <f>IF(ISNUMBER('将来負担比率（分子）の構造'!J$53), IF('将来負担比率（分子）の構造'!J$53 &lt; 0, 0, '将来負担比率（分子）の構造'!J$53), NA())</f>
        <v>5991</v>
      </c>
      <c r="G67" s="157" t="e">
        <f>NA()</f>
        <v>#N/A</v>
      </c>
      <c r="H67" s="157" t="e">
        <f>NA()</f>
        <v>#N/A</v>
      </c>
      <c r="I67" s="157">
        <f>IF(ISNUMBER('将来負担比率（分子）の構造'!K$53), IF('将来負担比率（分子）の構造'!K$53 &lt; 0, 0, '将来負担比率（分子）の構造'!K$53), NA())</f>
        <v>406</v>
      </c>
      <c r="J67" s="157" t="e">
        <f>NA()</f>
        <v>#N/A</v>
      </c>
      <c r="K67" s="157" t="e">
        <f>NA()</f>
        <v>#N/A</v>
      </c>
      <c r="L67" s="157">
        <f>IF(ISNUMBER('将来負担比率（分子）の構造'!L$53), IF('将来負担比率（分子）の構造'!L$53 &lt; 0, 0, '将来負担比率（分子）の構造'!L$53), NA())</f>
        <v>1301</v>
      </c>
      <c r="M67" s="157" t="e">
        <f>NA()</f>
        <v>#N/A</v>
      </c>
      <c r="N67" s="157" t="e">
        <f>NA()</f>
        <v>#N/A</v>
      </c>
      <c r="O67" s="157">
        <f>IF(ISNUMBER('将来負担比率（分子）の構造'!M$53), IF('将来負担比率（分子）の構造'!M$53 &lt; 0, 0, '将来負担比率（分子）の構造'!M$53), NA())</f>
        <v>7046</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10451</v>
      </c>
      <c r="C72" s="161">
        <f>基金残高に係る経年分析!G55</f>
        <v>7878</v>
      </c>
      <c r="D72" s="161">
        <f>基金残高に係る経年分析!H55</f>
        <v>8020</v>
      </c>
    </row>
    <row r="73" spans="1:16" x14ac:dyDescent="0.15">
      <c r="A73" s="160" t="s">
        <v>74</v>
      </c>
      <c r="B73" s="161">
        <f>基金残高に係る経年分析!F56</f>
        <v>8</v>
      </c>
      <c r="C73" s="161">
        <f>基金残高に係る経年分析!G56</f>
        <v>8</v>
      </c>
      <c r="D73" s="161">
        <f>基金残高に係る経年分析!H56</f>
        <v>8</v>
      </c>
    </row>
    <row r="74" spans="1:16" x14ac:dyDescent="0.15">
      <c r="A74" s="160" t="s">
        <v>75</v>
      </c>
      <c r="B74" s="161">
        <f>基金残高に係る経年分析!F57</f>
        <v>10881</v>
      </c>
      <c r="C74" s="161">
        <f>基金残高に係る経年分析!G57</f>
        <v>14099</v>
      </c>
      <c r="D74" s="161">
        <f>基金残高に係る経年分析!H57</f>
        <v>16049</v>
      </c>
    </row>
  </sheetData>
  <sheetProtection algorithmName="SHA-512" hashValue="cmP78iebd5h6WvEXuEEa/L6AbCoNTeDff6uGF2pGiFQ3f+etZOeHbBPCp+LHYw736Q6w/AIlQWaZoO31bb7DaA==" saltValue="gPHn/EULDpCorMcYYRiT8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53799658</v>
      </c>
      <c r="S5" s="600"/>
      <c r="T5" s="600"/>
      <c r="U5" s="600"/>
      <c r="V5" s="600"/>
      <c r="W5" s="600"/>
      <c r="X5" s="600"/>
      <c r="Y5" s="601"/>
      <c r="Z5" s="602">
        <v>43.6</v>
      </c>
      <c r="AA5" s="602"/>
      <c r="AB5" s="602"/>
      <c r="AC5" s="602"/>
      <c r="AD5" s="603">
        <v>50668170</v>
      </c>
      <c r="AE5" s="603"/>
      <c r="AF5" s="603"/>
      <c r="AG5" s="603"/>
      <c r="AH5" s="603"/>
      <c r="AI5" s="603"/>
      <c r="AJ5" s="603"/>
      <c r="AK5" s="603"/>
      <c r="AL5" s="604">
        <v>80.2</v>
      </c>
      <c r="AM5" s="605"/>
      <c r="AN5" s="605"/>
      <c r="AO5" s="606"/>
      <c r="AP5" s="596" t="s">
        <v>216</v>
      </c>
      <c r="AQ5" s="597"/>
      <c r="AR5" s="597"/>
      <c r="AS5" s="597"/>
      <c r="AT5" s="597"/>
      <c r="AU5" s="597"/>
      <c r="AV5" s="597"/>
      <c r="AW5" s="597"/>
      <c r="AX5" s="597"/>
      <c r="AY5" s="597"/>
      <c r="AZ5" s="597"/>
      <c r="BA5" s="597"/>
      <c r="BB5" s="597"/>
      <c r="BC5" s="597"/>
      <c r="BD5" s="597"/>
      <c r="BE5" s="597"/>
      <c r="BF5" s="598"/>
      <c r="BG5" s="610">
        <v>50634986</v>
      </c>
      <c r="BH5" s="611"/>
      <c r="BI5" s="611"/>
      <c r="BJ5" s="611"/>
      <c r="BK5" s="611"/>
      <c r="BL5" s="611"/>
      <c r="BM5" s="611"/>
      <c r="BN5" s="612"/>
      <c r="BO5" s="613">
        <v>94.1</v>
      </c>
      <c r="BP5" s="613"/>
      <c r="BQ5" s="613"/>
      <c r="BR5" s="613"/>
      <c r="BS5" s="614">
        <v>894848</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1159895</v>
      </c>
      <c r="S6" s="611"/>
      <c r="T6" s="611"/>
      <c r="U6" s="611"/>
      <c r="V6" s="611"/>
      <c r="W6" s="611"/>
      <c r="X6" s="611"/>
      <c r="Y6" s="612"/>
      <c r="Z6" s="613">
        <v>0.9</v>
      </c>
      <c r="AA6" s="613"/>
      <c r="AB6" s="613"/>
      <c r="AC6" s="613"/>
      <c r="AD6" s="614">
        <v>1159895</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50634986</v>
      </c>
      <c r="BH6" s="611"/>
      <c r="BI6" s="611"/>
      <c r="BJ6" s="611"/>
      <c r="BK6" s="611"/>
      <c r="BL6" s="611"/>
      <c r="BM6" s="611"/>
      <c r="BN6" s="612"/>
      <c r="BO6" s="613">
        <v>94.1</v>
      </c>
      <c r="BP6" s="613"/>
      <c r="BQ6" s="613"/>
      <c r="BR6" s="613"/>
      <c r="BS6" s="614">
        <v>894848</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543253</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543236</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22888</v>
      </c>
      <c r="S7" s="611"/>
      <c r="T7" s="611"/>
      <c r="U7" s="611"/>
      <c r="V7" s="611"/>
      <c r="W7" s="611"/>
      <c r="X7" s="611"/>
      <c r="Y7" s="612"/>
      <c r="Z7" s="613">
        <v>0</v>
      </c>
      <c r="AA7" s="613"/>
      <c r="AB7" s="613"/>
      <c r="AC7" s="613"/>
      <c r="AD7" s="614">
        <v>22888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20246370</v>
      </c>
      <c r="BH7" s="611"/>
      <c r="BI7" s="611"/>
      <c r="BJ7" s="611"/>
      <c r="BK7" s="611"/>
      <c r="BL7" s="611"/>
      <c r="BM7" s="611"/>
      <c r="BN7" s="612"/>
      <c r="BO7" s="613">
        <v>37.6</v>
      </c>
      <c r="BP7" s="613"/>
      <c r="BQ7" s="613"/>
      <c r="BR7" s="613"/>
      <c r="BS7" s="614">
        <v>894848</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11108525</v>
      </c>
      <c r="CS7" s="611"/>
      <c r="CT7" s="611"/>
      <c r="CU7" s="611"/>
      <c r="CV7" s="611"/>
      <c r="CW7" s="611"/>
      <c r="CX7" s="611"/>
      <c r="CY7" s="612"/>
      <c r="CZ7" s="613">
        <v>9.3000000000000007</v>
      </c>
      <c r="DA7" s="613"/>
      <c r="DB7" s="613"/>
      <c r="DC7" s="613"/>
      <c r="DD7" s="619">
        <v>646996</v>
      </c>
      <c r="DE7" s="611"/>
      <c r="DF7" s="611"/>
      <c r="DG7" s="611"/>
      <c r="DH7" s="611"/>
      <c r="DI7" s="611"/>
      <c r="DJ7" s="611"/>
      <c r="DK7" s="611"/>
      <c r="DL7" s="611"/>
      <c r="DM7" s="611"/>
      <c r="DN7" s="611"/>
      <c r="DO7" s="611"/>
      <c r="DP7" s="612"/>
      <c r="DQ7" s="619">
        <v>8137243</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385588</v>
      </c>
      <c r="S8" s="611"/>
      <c r="T8" s="611"/>
      <c r="U8" s="611"/>
      <c r="V8" s="611"/>
      <c r="W8" s="611"/>
      <c r="X8" s="611"/>
      <c r="Y8" s="612"/>
      <c r="Z8" s="613">
        <v>0.3</v>
      </c>
      <c r="AA8" s="613"/>
      <c r="AB8" s="613"/>
      <c r="AC8" s="613"/>
      <c r="AD8" s="614">
        <v>385588</v>
      </c>
      <c r="AE8" s="614"/>
      <c r="AF8" s="614"/>
      <c r="AG8" s="614"/>
      <c r="AH8" s="614"/>
      <c r="AI8" s="614"/>
      <c r="AJ8" s="614"/>
      <c r="AK8" s="614"/>
      <c r="AL8" s="615">
        <v>0.6</v>
      </c>
      <c r="AM8" s="616"/>
      <c r="AN8" s="616"/>
      <c r="AO8" s="617"/>
      <c r="AP8" s="607" t="s">
        <v>227</v>
      </c>
      <c r="AQ8" s="608"/>
      <c r="AR8" s="608"/>
      <c r="AS8" s="608"/>
      <c r="AT8" s="608"/>
      <c r="AU8" s="608"/>
      <c r="AV8" s="608"/>
      <c r="AW8" s="608"/>
      <c r="AX8" s="608"/>
      <c r="AY8" s="608"/>
      <c r="AZ8" s="608"/>
      <c r="BA8" s="608"/>
      <c r="BB8" s="608"/>
      <c r="BC8" s="608"/>
      <c r="BD8" s="608"/>
      <c r="BE8" s="608"/>
      <c r="BF8" s="609"/>
      <c r="BG8" s="610">
        <v>380650</v>
      </c>
      <c r="BH8" s="611"/>
      <c r="BI8" s="611"/>
      <c r="BJ8" s="611"/>
      <c r="BK8" s="611"/>
      <c r="BL8" s="611"/>
      <c r="BM8" s="611"/>
      <c r="BN8" s="612"/>
      <c r="BO8" s="613">
        <v>0.7</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50931983</v>
      </c>
      <c r="CS8" s="611"/>
      <c r="CT8" s="611"/>
      <c r="CU8" s="611"/>
      <c r="CV8" s="611"/>
      <c r="CW8" s="611"/>
      <c r="CX8" s="611"/>
      <c r="CY8" s="612"/>
      <c r="CZ8" s="613">
        <v>42.6</v>
      </c>
      <c r="DA8" s="613"/>
      <c r="DB8" s="613"/>
      <c r="DC8" s="613"/>
      <c r="DD8" s="619">
        <v>442200</v>
      </c>
      <c r="DE8" s="611"/>
      <c r="DF8" s="611"/>
      <c r="DG8" s="611"/>
      <c r="DH8" s="611"/>
      <c r="DI8" s="611"/>
      <c r="DJ8" s="611"/>
      <c r="DK8" s="611"/>
      <c r="DL8" s="611"/>
      <c r="DM8" s="611"/>
      <c r="DN8" s="611"/>
      <c r="DO8" s="611"/>
      <c r="DP8" s="612"/>
      <c r="DQ8" s="619">
        <v>25893887</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577966</v>
      </c>
      <c r="S9" s="611"/>
      <c r="T9" s="611"/>
      <c r="U9" s="611"/>
      <c r="V9" s="611"/>
      <c r="W9" s="611"/>
      <c r="X9" s="611"/>
      <c r="Y9" s="612"/>
      <c r="Z9" s="613">
        <v>0.5</v>
      </c>
      <c r="AA9" s="613"/>
      <c r="AB9" s="613"/>
      <c r="AC9" s="613"/>
      <c r="AD9" s="614">
        <v>577966</v>
      </c>
      <c r="AE9" s="614"/>
      <c r="AF9" s="614"/>
      <c r="AG9" s="614"/>
      <c r="AH9" s="614"/>
      <c r="AI9" s="614"/>
      <c r="AJ9" s="614"/>
      <c r="AK9" s="614"/>
      <c r="AL9" s="615">
        <v>0.9</v>
      </c>
      <c r="AM9" s="616"/>
      <c r="AN9" s="616"/>
      <c r="AO9" s="617"/>
      <c r="AP9" s="607" t="s">
        <v>230</v>
      </c>
      <c r="AQ9" s="608"/>
      <c r="AR9" s="608"/>
      <c r="AS9" s="608"/>
      <c r="AT9" s="608"/>
      <c r="AU9" s="608"/>
      <c r="AV9" s="608"/>
      <c r="AW9" s="608"/>
      <c r="AX9" s="608"/>
      <c r="AY9" s="608"/>
      <c r="AZ9" s="608"/>
      <c r="BA9" s="608"/>
      <c r="BB9" s="608"/>
      <c r="BC9" s="608"/>
      <c r="BD9" s="608"/>
      <c r="BE9" s="608"/>
      <c r="BF9" s="609"/>
      <c r="BG9" s="610">
        <v>15336355</v>
      </c>
      <c r="BH9" s="611"/>
      <c r="BI9" s="611"/>
      <c r="BJ9" s="611"/>
      <c r="BK9" s="611"/>
      <c r="BL9" s="611"/>
      <c r="BM9" s="611"/>
      <c r="BN9" s="612"/>
      <c r="BO9" s="613">
        <v>28.5</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10205287</v>
      </c>
      <c r="CS9" s="611"/>
      <c r="CT9" s="611"/>
      <c r="CU9" s="611"/>
      <c r="CV9" s="611"/>
      <c r="CW9" s="611"/>
      <c r="CX9" s="611"/>
      <c r="CY9" s="612"/>
      <c r="CZ9" s="613">
        <v>8.5</v>
      </c>
      <c r="DA9" s="613"/>
      <c r="DB9" s="613"/>
      <c r="DC9" s="613"/>
      <c r="DD9" s="619">
        <v>880694</v>
      </c>
      <c r="DE9" s="611"/>
      <c r="DF9" s="611"/>
      <c r="DG9" s="611"/>
      <c r="DH9" s="611"/>
      <c r="DI9" s="611"/>
      <c r="DJ9" s="611"/>
      <c r="DK9" s="611"/>
      <c r="DL9" s="611"/>
      <c r="DM9" s="611"/>
      <c r="DN9" s="611"/>
      <c r="DO9" s="611"/>
      <c r="DP9" s="612"/>
      <c r="DQ9" s="619">
        <v>8124138</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871416</v>
      </c>
      <c r="BH10" s="611"/>
      <c r="BI10" s="611"/>
      <c r="BJ10" s="611"/>
      <c r="BK10" s="611"/>
      <c r="BL10" s="611"/>
      <c r="BM10" s="611"/>
      <c r="BN10" s="612"/>
      <c r="BO10" s="613">
        <v>1.6</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19253</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19253</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6918107</v>
      </c>
      <c r="S11" s="611"/>
      <c r="T11" s="611"/>
      <c r="U11" s="611"/>
      <c r="V11" s="611"/>
      <c r="W11" s="611"/>
      <c r="X11" s="611"/>
      <c r="Y11" s="612"/>
      <c r="Z11" s="615">
        <v>5.6</v>
      </c>
      <c r="AA11" s="616"/>
      <c r="AB11" s="616"/>
      <c r="AC11" s="622"/>
      <c r="AD11" s="619">
        <v>6918107</v>
      </c>
      <c r="AE11" s="611"/>
      <c r="AF11" s="611"/>
      <c r="AG11" s="611"/>
      <c r="AH11" s="611"/>
      <c r="AI11" s="611"/>
      <c r="AJ11" s="611"/>
      <c r="AK11" s="612"/>
      <c r="AL11" s="615">
        <v>11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3657949</v>
      </c>
      <c r="BH11" s="611"/>
      <c r="BI11" s="611"/>
      <c r="BJ11" s="611"/>
      <c r="BK11" s="611"/>
      <c r="BL11" s="611"/>
      <c r="BM11" s="611"/>
      <c r="BN11" s="612"/>
      <c r="BO11" s="613">
        <v>6.8</v>
      </c>
      <c r="BP11" s="613"/>
      <c r="BQ11" s="613"/>
      <c r="BR11" s="613"/>
      <c r="BS11" s="614">
        <v>894848</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1340646</v>
      </c>
      <c r="CS11" s="611"/>
      <c r="CT11" s="611"/>
      <c r="CU11" s="611"/>
      <c r="CV11" s="611"/>
      <c r="CW11" s="611"/>
      <c r="CX11" s="611"/>
      <c r="CY11" s="612"/>
      <c r="CZ11" s="613">
        <v>1.1000000000000001</v>
      </c>
      <c r="DA11" s="613"/>
      <c r="DB11" s="613"/>
      <c r="DC11" s="613"/>
      <c r="DD11" s="619">
        <v>285621</v>
      </c>
      <c r="DE11" s="611"/>
      <c r="DF11" s="611"/>
      <c r="DG11" s="611"/>
      <c r="DH11" s="611"/>
      <c r="DI11" s="611"/>
      <c r="DJ11" s="611"/>
      <c r="DK11" s="611"/>
      <c r="DL11" s="611"/>
      <c r="DM11" s="611"/>
      <c r="DN11" s="611"/>
      <c r="DO11" s="611"/>
      <c r="DP11" s="612"/>
      <c r="DQ11" s="619">
        <v>983640</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688438</v>
      </c>
      <c r="S12" s="611"/>
      <c r="T12" s="611"/>
      <c r="U12" s="611"/>
      <c r="V12" s="611"/>
      <c r="W12" s="611"/>
      <c r="X12" s="611"/>
      <c r="Y12" s="612"/>
      <c r="Z12" s="613">
        <v>0.6</v>
      </c>
      <c r="AA12" s="613"/>
      <c r="AB12" s="613"/>
      <c r="AC12" s="613"/>
      <c r="AD12" s="614">
        <v>688438</v>
      </c>
      <c r="AE12" s="614"/>
      <c r="AF12" s="614"/>
      <c r="AG12" s="614"/>
      <c r="AH12" s="614"/>
      <c r="AI12" s="614"/>
      <c r="AJ12" s="614"/>
      <c r="AK12" s="614"/>
      <c r="AL12" s="615">
        <v>1.1000000000000001</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27123647</v>
      </c>
      <c r="BH12" s="611"/>
      <c r="BI12" s="611"/>
      <c r="BJ12" s="611"/>
      <c r="BK12" s="611"/>
      <c r="BL12" s="611"/>
      <c r="BM12" s="611"/>
      <c r="BN12" s="612"/>
      <c r="BO12" s="613">
        <v>50.4</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3293286</v>
      </c>
      <c r="CS12" s="611"/>
      <c r="CT12" s="611"/>
      <c r="CU12" s="611"/>
      <c r="CV12" s="611"/>
      <c r="CW12" s="611"/>
      <c r="CX12" s="611"/>
      <c r="CY12" s="612"/>
      <c r="CZ12" s="613">
        <v>2.8</v>
      </c>
      <c r="DA12" s="613"/>
      <c r="DB12" s="613"/>
      <c r="DC12" s="613"/>
      <c r="DD12" s="619">
        <v>5794</v>
      </c>
      <c r="DE12" s="611"/>
      <c r="DF12" s="611"/>
      <c r="DG12" s="611"/>
      <c r="DH12" s="611"/>
      <c r="DI12" s="611"/>
      <c r="DJ12" s="611"/>
      <c r="DK12" s="611"/>
      <c r="DL12" s="611"/>
      <c r="DM12" s="611"/>
      <c r="DN12" s="611"/>
      <c r="DO12" s="611"/>
      <c r="DP12" s="612"/>
      <c r="DQ12" s="619">
        <v>1501510</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27075114</v>
      </c>
      <c r="BH13" s="611"/>
      <c r="BI13" s="611"/>
      <c r="BJ13" s="611"/>
      <c r="BK13" s="611"/>
      <c r="BL13" s="611"/>
      <c r="BM13" s="611"/>
      <c r="BN13" s="612"/>
      <c r="BO13" s="613">
        <v>50.3</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13431284</v>
      </c>
      <c r="CS13" s="611"/>
      <c r="CT13" s="611"/>
      <c r="CU13" s="611"/>
      <c r="CV13" s="611"/>
      <c r="CW13" s="611"/>
      <c r="CX13" s="611"/>
      <c r="CY13" s="612"/>
      <c r="CZ13" s="613">
        <v>11.2</v>
      </c>
      <c r="DA13" s="613"/>
      <c r="DB13" s="613"/>
      <c r="DC13" s="613"/>
      <c r="DD13" s="619">
        <v>5005029</v>
      </c>
      <c r="DE13" s="611"/>
      <c r="DF13" s="611"/>
      <c r="DG13" s="611"/>
      <c r="DH13" s="611"/>
      <c r="DI13" s="611"/>
      <c r="DJ13" s="611"/>
      <c r="DK13" s="611"/>
      <c r="DL13" s="611"/>
      <c r="DM13" s="611"/>
      <c r="DN13" s="611"/>
      <c r="DO13" s="611"/>
      <c r="DP13" s="612"/>
      <c r="DQ13" s="619">
        <v>9423637</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799572</v>
      </c>
      <c r="BH14" s="611"/>
      <c r="BI14" s="611"/>
      <c r="BJ14" s="611"/>
      <c r="BK14" s="611"/>
      <c r="BL14" s="611"/>
      <c r="BM14" s="611"/>
      <c r="BN14" s="612"/>
      <c r="BO14" s="613">
        <v>1.5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4229720</v>
      </c>
      <c r="CS14" s="611"/>
      <c r="CT14" s="611"/>
      <c r="CU14" s="611"/>
      <c r="CV14" s="611"/>
      <c r="CW14" s="611"/>
      <c r="CX14" s="611"/>
      <c r="CY14" s="612"/>
      <c r="CZ14" s="613">
        <v>3.5</v>
      </c>
      <c r="DA14" s="613"/>
      <c r="DB14" s="613"/>
      <c r="DC14" s="613"/>
      <c r="DD14" s="619">
        <v>387006</v>
      </c>
      <c r="DE14" s="611"/>
      <c r="DF14" s="611"/>
      <c r="DG14" s="611"/>
      <c r="DH14" s="611"/>
      <c r="DI14" s="611"/>
      <c r="DJ14" s="611"/>
      <c r="DK14" s="611"/>
      <c r="DL14" s="611"/>
      <c r="DM14" s="611"/>
      <c r="DN14" s="611"/>
      <c r="DO14" s="611"/>
      <c r="DP14" s="612"/>
      <c r="DQ14" s="619">
        <v>3823249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157807</v>
      </c>
      <c r="S15" s="611"/>
      <c r="T15" s="611"/>
      <c r="U15" s="611"/>
      <c r="V15" s="611"/>
      <c r="W15" s="611"/>
      <c r="X15" s="611"/>
      <c r="Y15" s="612"/>
      <c r="Z15" s="613">
        <v>0.1</v>
      </c>
      <c r="AA15" s="613"/>
      <c r="AB15" s="613"/>
      <c r="AC15" s="613"/>
      <c r="AD15" s="614">
        <v>157807</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2465397</v>
      </c>
      <c r="BH15" s="611"/>
      <c r="BI15" s="611"/>
      <c r="BJ15" s="611"/>
      <c r="BK15" s="611"/>
      <c r="BL15" s="611"/>
      <c r="BM15" s="611"/>
      <c r="BN15" s="612"/>
      <c r="BO15" s="613">
        <v>4.5999999999999996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18184422</v>
      </c>
      <c r="CS15" s="611"/>
      <c r="CT15" s="611"/>
      <c r="CU15" s="611"/>
      <c r="CV15" s="611"/>
      <c r="CW15" s="611"/>
      <c r="CX15" s="611"/>
      <c r="CY15" s="612"/>
      <c r="CZ15" s="613">
        <v>15.2</v>
      </c>
      <c r="DA15" s="613"/>
      <c r="DB15" s="613"/>
      <c r="DC15" s="613"/>
      <c r="DD15" s="619">
        <v>8835925</v>
      </c>
      <c r="DE15" s="611"/>
      <c r="DF15" s="611"/>
      <c r="DG15" s="611"/>
      <c r="DH15" s="611"/>
      <c r="DI15" s="611"/>
      <c r="DJ15" s="611"/>
      <c r="DK15" s="611"/>
      <c r="DL15" s="611"/>
      <c r="DM15" s="611"/>
      <c r="DN15" s="611"/>
      <c r="DO15" s="611"/>
      <c r="DP15" s="612"/>
      <c r="DQ15" s="619">
        <v>8114902</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660110</v>
      </c>
      <c r="S16" s="611"/>
      <c r="T16" s="611"/>
      <c r="U16" s="611"/>
      <c r="V16" s="611"/>
      <c r="W16" s="611"/>
      <c r="X16" s="611"/>
      <c r="Y16" s="612"/>
      <c r="Z16" s="613">
        <v>0.5</v>
      </c>
      <c r="AA16" s="613"/>
      <c r="AB16" s="613"/>
      <c r="AC16" s="613"/>
      <c r="AD16" s="614">
        <v>660110</v>
      </c>
      <c r="AE16" s="614"/>
      <c r="AF16" s="614"/>
      <c r="AG16" s="614"/>
      <c r="AH16" s="614"/>
      <c r="AI16" s="614"/>
      <c r="AJ16" s="614"/>
      <c r="AK16" s="614"/>
      <c r="AL16" s="615">
        <v>1</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677358</v>
      </c>
      <c r="CS16" s="611"/>
      <c r="CT16" s="611"/>
      <c r="CU16" s="611"/>
      <c r="CV16" s="611"/>
      <c r="CW16" s="611"/>
      <c r="CX16" s="611"/>
      <c r="CY16" s="612"/>
      <c r="CZ16" s="613">
        <v>0.6</v>
      </c>
      <c r="DA16" s="613"/>
      <c r="DB16" s="613"/>
      <c r="DC16" s="613"/>
      <c r="DD16" s="619" t="s">
        <v>122</v>
      </c>
      <c r="DE16" s="611"/>
      <c r="DF16" s="611"/>
      <c r="DG16" s="611"/>
      <c r="DH16" s="611"/>
      <c r="DI16" s="611"/>
      <c r="DJ16" s="611"/>
      <c r="DK16" s="611"/>
      <c r="DL16" s="611"/>
      <c r="DM16" s="611"/>
      <c r="DN16" s="611"/>
      <c r="DO16" s="611"/>
      <c r="DP16" s="612"/>
      <c r="DQ16" s="619">
        <v>214962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1506313</v>
      </c>
      <c r="S17" s="611"/>
      <c r="T17" s="611"/>
      <c r="U17" s="611"/>
      <c r="V17" s="611"/>
      <c r="W17" s="611"/>
      <c r="X17" s="611"/>
      <c r="Y17" s="612"/>
      <c r="Z17" s="613">
        <v>1.2</v>
      </c>
      <c r="AA17" s="613"/>
      <c r="AB17" s="613"/>
      <c r="AC17" s="613"/>
      <c r="AD17" s="614">
        <v>1506313</v>
      </c>
      <c r="AE17" s="614"/>
      <c r="AF17" s="614"/>
      <c r="AG17" s="614"/>
      <c r="AH17" s="614"/>
      <c r="AI17" s="614"/>
      <c r="AJ17" s="614"/>
      <c r="AK17" s="614"/>
      <c r="AL17" s="615">
        <v>2.4</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5534913</v>
      </c>
      <c r="CS17" s="611"/>
      <c r="CT17" s="611"/>
      <c r="CU17" s="611"/>
      <c r="CV17" s="611"/>
      <c r="CW17" s="611"/>
      <c r="CX17" s="611"/>
      <c r="CY17" s="612"/>
      <c r="CZ17" s="613">
        <v>4.5999999999999996</v>
      </c>
      <c r="DA17" s="613"/>
      <c r="DB17" s="613"/>
      <c r="DC17" s="613"/>
      <c r="DD17" s="619" t="s">
        <v>122</v>
      </c>
      <c r="DE17" s="611"/>
      <c r="DF17" s="611"/>
      <c r="DG17" s="611"/>
      <c r="DH17" s="611"/>
      <c r="DI17" s="611"/>
      <c r="DJ17" s="611"/>
      <c r="DK17" s="611"/>
      <c r="DL17" s="611"/>
      <c r="DM17" s="611"/>
      <c r="DN17" s="611"/>
      <c r="DO17" s="611"/>
      <c r="DP17" s="612"/>
      <c r="DQ17" s="619">
        <v>5447147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245581</v>
      </c>
      <c r="S18" s="611"/>
      <c r="T18" s="611"/>
      <c r="U18" s="611"/>
      <c r="V18" s="611"/>
      <c r="W18" s="611"/>
      <c r="X18" s="611"/>
      <c r="Y18" s="612"/>
      <c r="Z18" s="613">
        <v>0.2</v>
      </c>
      <c r="AA18" s="613"/>
      <c r="AB18" s="613"/>
      <c r="AC18" s="613"/>
      <c r="AD18" s="614">
        <v>245581</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1232886</v>
      </c>
      <c r="S19" s="611"/>
      <c r="T19" s="611"/>
      <c r="U19" s="611"/>
      <c r="V19" s="611"/>
      <c r="W19" s="611"/>
      <c r="X19" s="611"/>
      <c r="Y19" s="612"/>
      <c r="Z19" s="613">
        <v>1</v>
      </c>
      <c r="AA19" s="613"/>
      <c r="AB19" s="613"/>
      <c r="AC19" s="613"/>
      <c r="AD19" s="614">
        <v>1232886</v>
      </c>
      <c r="AE19" s="614"/>
      <c r="AF19" s="614"/>
      <c r="AG19" s="614"/>
      <c r="AH19" s="614"/>
      <c r="AI19" s="614"/>
      <c r="AJ19" s="614"/>
      <c r="AK19" s="614"/>
      <c r="AL19" s="615">
        <v>2</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3164672</v>
      </c>
      <c r="BH19" s="611"/>
      <c r="BI19" s="611"/>
      <c r="BJ19" s="611"/>
      <c r="BK19" s="611"/>
      <c r="BL19" s="611"/>
      <c r="BM19" s="611"/>
      <c r="BN19" s="612"/>
      <c r="BO19" s="613">
        <v>5.9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27846</v>
      </c>
      <c r="S20" s="611"/>
      <c r="T20" s="611"/>
      <c r="U20" s="611"/>
      <c r="V20" s="611"/>
      <c r="W20" s="611"/>
      <c r="X20" s="611"/>
      <c r="Y20" s="612"/>
      <c r="Z20" s="613">
        <v>0</v>
      </c>
      <c r="AA20" s="613"/>
      <c r="AB20" s="613"/>
      <c r="AC20" s="613"/>
      <c r="AD20" s="614">
        <v>27846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3164672</v>
      </c>
      <c r="BH20" s="611"/>
      <c r="BI20" s="611"/>
      <c r="BJ20" s="611"/>
      <c r="BK20" s="611"/>
      <c r="BL20" s="611"/>
      <c r="BM20" s="611"/>
      <c r="BN20" s="612"/>
      <c r="BO20" s="613">
        <v>5.9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119499930</v>
      </c>
      <c r="CS20" s="611"/>
      <c r="CT20" s="611"/>
      <c r="CU20" s="611"/>
      <c r="CV20" s="611"/>
      <c r="CW20" s="611"/>
      <c r="CX20" s="611"/>
      <c r="CY20" s="612"/>
      <c r="CZ20" s="613">
        <v>100</v>
      </c>
      <c r="DA20" s="613"/>
      <c r="DB20" s="613"/>
      <c r="DC20" s="613"/>
      <c r="DD20" s="619">
        <v>16489265</v>
      </c>
      <c r="DE20" s="611"/>
      <c r="DF20" s="611"/>
      <c r="DG20" s="611"/>
      <c r="DH20" s="611"/>
      <c r="DI20" s="611"/>
      <c r="DJ20" s="611"/>
      <c r="DK20" s="611"/>
      <c r="DL20" s="611"/>
      <c r="DM20" s="611"/>
      <c r="DN20" s="611"/>
      <c r="DO20" s="611"/>
      <c r="DP20" s="612"/>
      <c r="DQ20" s="619">
        <v>72226804</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172062</v>
      </c>
      <c r="S21" s="611"/>
      <c r="T21" s="611"/>
      <c r="U21" s="611"/>
      <c r="V21" s="611"/>
      <c r="W21" s="611"/>
      <c r="X21" s="611"/>
      <c r="Y21" s="612"/>
      <c r="Z21" s="613">
        <v>0.1</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33184</v>
      </c>
      <c r="BH21" s="611"/>
      <c r="BI21" s="611"/>
      <c r="BJ21" s="611"/>
      <c r="BK21" s="611"/>
      <c r="BL21" s="611"/>
      <c r="BM21" s="611"/>
      <c r="BN21" s="612"/>
      <c r="BO21" s="613">
        <v>0.1</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171853</v>
      </c>
      <c r="S23" s="611"/>
      <c r="T23" s="611"/>
      <c r="U23" s="611"/>
      <c r="V23" s="611"/>
      <c r="W23" s="611"/>
      <c r="X23" s="611"/>
      <c r="Y23" s="612"/>
      <c r="Z23" s="613">
        <v>0.1</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3131488</v>
      </c>
      <c r="BH23" s="611"/>
      <c r="BI23" s="611"/>
      <c r="BJ23" s="611"/>
      <c r="BK23" s="611"/>
      <c r="BL23" s="611"/>
      <c r="BM23" s="611"/>
      <c r="BN23" s="612"/>
      <c r="BO23" s="613">
        <v>5.8</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209</v>
      </c>
      <c r="S24" s="611"/>
      <c r="T24" s="611"/>
      <c r="U24" s="611"/>
      <c r="V24" s="611"/>
      <c r="W24" s="611"/>
      <c r="X24" s="611"/>
      <c r="Y24" s="612"/>
      <c r="Z24" s="613">
        <v>0</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57742675</v>
      </c>
      <c r="CS24" s="600"/>
      <c r="CT24" s="600"/>
      <c r="CU24" s="600"/>
      <c r="CV24" s="600"/>
      <c r="CW24" s="600"/>
      <c r="CX24" s="600"/>
      <c r="CY24" s="601"/>
      <c r="CZ24" s="604">
        <v>48.3</v>
      </c>
      <c r="DA24" s="605"/>
      <c r="DB24" s="605"/>
      <c r="DC24" s="621"/>
      <c r="DD24" s="645">
        <v>34774729</v>
      </c>
      <c r="DE24" s="600"/>
      <c r="DF24" s="600"/>
      <c r="DG24" s="600"/>
      <c r="DH24" s="600"/>
      <c r="DI24" s="600"/>
      <c r="DJ24" s="600"/>
      <c r="DK24" s="601"/>
      <c r="DL24" s="645">
        <v>31877434</v>
      </c>
      <c r="DM24" s="600"/>
      <c r="DN24" s="600"/>
      <c r="DO24" s="600"/>
      <c r="DP24" s="600"/>
      <c r="DQ24" s="600"/>
      <c r="DR24" s="600"/>
      <c r="DS24" s="600"/>
      <c r="DT24" s="600"/>
      <c r="DU24" s="600"/>
      <c r="DV24" s="601"/>
      <c r="DW24" s="604">
        <v>50.5</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66048832</v>
      </c>
      <c r="S25" s="611"/>
      <c r="T25" s="611"/>
      <c r="U25" s="611"/>
      <c r="V25" s="611"/>
      <c r="W25" s="611"/>
      <c r="X25" s="611"/>
      <c r="Y25" s="612"/>
      <c r="Z25" s="613">
        <v>53.5</v>
      </c>
      <c r="AA25" s="613"/>
      <c r="AB25" s="613"/>
      <c r="AC25" s="613"/>
      <c r="AD25" s="614">
        <v>62745282</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17910497</v>
      </c>
      <c r="CS25" s="642"/>
      <c r="CT25" s="642"/>
      <c r="CU25" s="642"/>
      <c r="CV25" s="642"/>
      <c r="CW25" s="642"/>
      <c r="CX25" s="642"/>
      <c r="CY25" s="643"/>
      <c r="CZ25" s="615">
        <v>15</v>
      </c>
      <c r="DA25" s="640"/>
      <c r="DB25" s="640"/>
      <c r="DC25" s="644"/>
      <c r="DD25" s="619">
        <v>16790135</v>
      </c>
      <c r="DE25" s="642"/>
      <c r="DF25" s="642"/>
      <c r="DG25" s="642"/>
      <c r="DH25" s="642"/>
      <c r="DI25" s="642"/>
      <c r="DJ25" s="642"/>
      <c r="DK25" s="643"/>
      <c r="DL25" s="619">
        <v>16736735</v>
      </c>
      <c r="DM25" s="642"/>
      <c r="DN25" s="642"/>
      <c r="DO25" s="642"/>
      <c r="DP25" s="642"/>
      <c r="DQ25" s="642"/>
      <c r="DR25" s="642"/>
      <c r="DS25" s="642"/>
      <c r="DT25" s="642"/>
      <c r="DU25" s="642"/>
      <c r="DV25" s="643"/>
      <c r="DW25" s="615">
        <v>26.5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26310</v>
      </c>
      <c r="S26" s="611"/>
      <c r="T26" s="611"/>
      <c r="U26" s="611"/>
      <c r="V26" s="611"/>
      <c r="W26" s="611"/>
      <c r="X26" s="611"/>
      <c r="Y26" s="612"/>
      <c r="Z26" s="613">
        <v>0</v>
      </c>
      <c r="AA26" s="613"/>
      <c r="AB26" s="613"/>
      <c r="AC26" s="613"/>
      <c r="AD26" s="614">
        <v>26310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12610332</v>
      </c>
      <c r="CS26" s="611"/>
      <c r="CT26" s="611"/>
      <c r="CU26" s="611"/>
      <c r="CV26" s="611"/>
      <c r="CW26" s="611"/>
      <c r="CX26" s="611"/>
      <c r="CY26" s="612"/>
      <c r="CZ26" s="615">
        <v>10.6</v>
      </c>
      <c r="DA26" s="640"/>
      <c r="DB26" s="640"/>
      <c r="DC26" s="644"/>
      <c r="DD26" s="619">
        <v>11834981</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243007</v>
      </c>
      <c r="S27" s="611"/>
      <c r="T27" s="611"/>
      <c r="U27" s="611"/>
      <c r="V27" s="611"/>
      <c r="W27" s="611"/>
      <c r="X27" s="611"/>
      <c r="Y27" s="612"/>
      <c r="Z27" s="613">
        <v>0.2</v>
      </c>
      <c r="AA27" s="613"/>
      <c r="AB27" s="613"/>
      <c r="AC27" s="613"/>
      <c r="AD27" s="614">
        <v>31068</v>
      </c>
      <c r="AE27" s="614"/>
      <c r="AF27" s="614"/>
      <c r="AG27" s="614"/>
      <c r="AH27" s="614"/>
      <c r="AI27" s="614"/>
      <c r="AJ27" s="614"/>
      <c r="AK27" s="614"/>
      <c r="AL27" s="615">
        <v>0</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53799658</v>
      </c>
      <c r="BH27" s="611"/>
      <c r="BI27" s="611"/>
      <c r="BJ27" s="611"/>
      <c r="BK27" s="611"/>
      <c r="BL27" s="611"/>
      <c r="BM27" s="611"/>
      <c r="BN27" s="612"/>
      <c r="BO27" s="613">
        <v>100</v>
      </c>
      <c r="BP27" s="613"/>
      <c r="BQ27" s="613"/>
      <c r="BR27" s="613"/>
      <c r="BS27" s="614">
        <v>894848</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34297265</v>
      </c>
      <c r="CS27" s="642"/>
      <c r="CT27" s="642"/>
      <c r="CU27" s="642"/>
      <c r="CV27" s="642"/>
      <c r="CW27" s="642"/>
      <c r="CX27" s="642"/>
      <c r="CY27" s="643"/>
      <c r="CZ27" s="615">
        <v>28.7</v>
      </c>
      <c r="DA27" s="640"/>
      <c r="DB27" s="640"/>
      <c r="DC27" s="644"/>
      <c r="DD27" s="619">
        <v>12537447</v>
      </c>
      <c r="DE27" s="642"/>
      <c r="DF27" s="642"/>
      <c r="DG27" s="642"/>
      <c r="DH27" s="642"/>
      <c r="DI27" s="642"/>
      <c r="DJ27" s="642"/>
      <c r="DK27" s="643"/>
      <c r="DL27" s="619">
        <v>9693552</v>
      </c>
      <c r="DM27" s="642"/>
      <c r="DN27" s="642"/>
      <c r="DO27" s="642"/>
      <c r="DP27" s="642"/>
      <c r="DQ27" s="642"/>
      <c r="DR27" s="642"/>
      <c r="DS27" s="642"/>
      <c r="DT27" s="642"/>
      <c r="DU27" s="642"/>
      <c r="DV27" s="643"/>
      <c r="DW27" s="615">
        <v>15.4</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1159056</v>
      </c>
      <c r="S28" s="611"/>
      <c r="T28" s="611"/>
      <c r="U28" s="611"/>
      <c r="V28" s="611"/>
      <c r="W28" s="611"/>
      <c r="X28" s="611"/>
      <c r="Y28" s="612"/>
      <c r="Z28" s="613">
        <v>0.9</v>
      </c>
      <c r="AA28" s="613"/>
      <c r="AB28" s="613"/>
      <c r="AC28" s="613"/>
      <c r="AD28" s="614">
        <v>236382</v>
      </c>
      <c r="AE28" s="614"/>
      <c r="AF28" s="614"/>
      <c r="AG28" s="614"/>
      <c r="AH28" s="614"/>
      <c r="AI28" s="614"/>
      <c r="AJ28" s="614"/>
      <c r="AK28" s="614"/>
      <c r="AL28" s="615">
        <v>0.4</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5534913</v>
      </c>
      <c r="CS28" s="611"/>
      <c r="CT28" s="611"/>
      <c r="CU28" s="611"/>
      <c r="CV28" s="611"/>
      <c r="CW28" s="611"/>
      <c r="CX28" s="611"/>
      <c r="CY28" s="612"/>
      <c r="CZ28" s="615">
        <v>4.5999999999999996</v>
      </c>
      <c r="DA28" s="640"/>
      <c r="DB28" s="640"/>
      <c r="DC28" s="644"/>
      <c r="DD28" s="619">
        <v>5447147</v>
      </c>
      <c r="DE28" s="611"/>
      <c r="DF28" s="611"/>
      <c r="DG28" s="611"/>
      <c r="DH28" s="611"/>
      <c r="DI28" s="611"/>
      <c r="DJ28" s="611"/>
      <c r="DK28" s="612"/>
      <c r="DL28" s="619">
        <v>5447147</v>
      </c>
      <c r="DM28" s="611"/>
      <c r="DN28" s="611"/>
      <c r="DO28" s="611"/>
      <c r="DP28" s="611"/>
      <c r="DQ28" s="611"/>
      <c r="DR28" s="611"/>
      <c r="DS28" s="611"/>
      <c r="DT28" s="611"/>
      <c r="DU28" s="611"/>
      <c r="DV28" s="612"/>
      <c r="DW28" s="615">
        <v>8.6</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814941</v>
      </c>
      <c r="S29" s="611"/>
      <c r="T29" s="611"/>
      <c r="U29" s="611"/>
      <c r="V29" s="611"/>
      <c r="W29" s="611"/>
      <c r="X29" s="611"/>
      <c r="Y29" s="612"/>
      <c r="Z29" s="613">
        <v>0.7</v>
      </c>
      <c r="AA29" s="613"/>
      <c r="AB29" s="613"/>
      <c r="AC29" s="613"/>
      <c r="AD29" s="614">
        <v>220</v>
      </c>
      <c r="AE29" s="614"/>
      <c r="AF29" s="614"/>
      <c r="AG29" s="614"/>
      <c r="AH29" s="614"/>
      <c r="AI29" s="614"/>
      <c r="AJ29" s="614"/>
      <c r="AK29" s="614"/>
      <c r="AL29" s="615">
        <v>0</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5534913</v>
      </c>
      <c r="CS29" s="642"/>
      <c r="CT29" s="642"/>
      <c r="CU29" s="642"/>
      <c r="CV29" s="642"/>
      <c r="CW29" s="642"/>
      <c r="CX29" s="642"/>
      <c r="CY29" s="643"/>
      <c r="CZ29" s="615">
        <v>4.5999999999999996</v>
      </c>
      <c r="DA29" s="640"/>
      <c r="DB29" s="640"/>
      <c r="DC29" s="644"/>
      <c r="DD29" s="619">
        <v>5447147</v>
      </c>
      <c r="DE29" s="642"/>
      <c r="DF29" s="642"/>
      <c r="DG29" s="642"/>
      <c r="DH29" s="642"/>
      <c r="DI29" s="642"/>
      <c r="DJ29" s="642"/>
      <c r="DK29" s="643"/>
      <c r="DL29" s="619">
        <v>5447147</v>
      </c>
      <c r="DM29" s="642"/>
      <c r="DN29" s="642"/>
      <c r="DO29" s="642"/>
      <c r="DP29" s="642"/>
      <c r="DQ29" s="642"/>
      <c r="DR29" s="642"/>
      <c r="DS29" s="642"/>
      <c r="DT29" s="642"/>
      <c r="DU29" s="642"/>
      <c r="DV29" s="643"/>
      <c r="DW29" s="615">
        <v>8.6</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24201186</v>
      </c>
      <c r="S30" s="611"/>
      <c r="T30" s="611"/>
      <c r="U30" s="611"/>
      <c r="V30" s="611"/>
      <c r="W30" s="611"/>
      <c r="X30" s="611"/>
      <c r="Y30" s="612"/>
      <c r="Z30" s="613">
        <v>19.600000000000001</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5348760</v>
      </c>
      <c r="CS30" s="611"/>
      <c r="CT30" s="611"/>
      <c r="CU30" s="611"/>
      <c r="CV30" s="611"/>
      <c r="CW30" s="611"/>
      <c r="CX30" s="611"/>
      <c r="CY30" s="612"/>
      <c r="CZ30" s="615">
        <v>4.5</v>
      </c>
      <c r="DA30" s="640"/>
      <c r="DB30" s="640"/>
      <c r="DC30" s="644"/>
      <c r="DD30" s="619">
        <v>5265893</v>
      </c>
      <c r="DE30" s="611"/>
      <c r="DF30" s="611"/>
      <c r="DG30" s="611"/>
      <c r="DH30" s="611"/>
      <c r="DI30" s="611"/>
      <c r="DJ30" s="611"/>
      <c r="DK30" s="612"/>
      <c r="DL30" s="619">
        <v>5265893</v>
      </c>
      <c r="DM30" s="611"/>
      <c r="DN30" s="611"/>
      <c r="DO30" s="611"/>
      <c r="DP30" s="611"/>
      <c r="DQ30" s="611"/>
      <c r="DR30" s="611"/>
      <c r="DS30" s="611"/>
      <c r="DT30" s="611"/>
      <c r="DU30" s="611"/>
      <c r="DV30" s="612"/>
      <c r="DW30" s="615">
        <v>8.3000000000000007</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99.2</v>
      </c>
      <c r="BH31" s="654"/>
      <c r="BI31" s="654"/>
      <c r="BJ31" s="654"/>
      <c r="BK31" s="654"/>
      <c r="BL31" s="654"/>
      <c r="BM31" s="605">
        <v>96.6</v>
      </c>
      <c r="BN31" s="654"/>
      <c r="BO31" s="654"/>
      <c r="BP31" s="654"/>
      <c r="BQ31" s="655"/>
      <c r="BR31" s="666">
        <v>99.1</v>
      </c>
      <c r="BS31" s="654"/>
      <c r="BT31" s="654"/>
      <c r="BU31" s="654"/>
      <c r="BV31" s="654"/>
      <c r="BW31" s="654"/>
      <c r="BX31" s="605">
        <v>96.2</v>
      </c>
      <c r="BY31" s="654"/>
      <c r="BZ31" s="654"/>
      <c r="CA31" s="654"/>
      <c r="CB31" s="655"/>
      <c r="CD31" s="648"/>
      <c r="CE31" s="649"/>
      <c r="CF31" s="607" t="s">
        <v>300</v>
      </c>
      <c r="CG31" s="608"/>
      <c r="CH31" s="608"/>
      <c r="CI31" s="608"/>
      <c r="CJ31" s="608"/>
      <c r="CK31" s="608"/>
      <c r="CL31" s="608"/>
      <c r="CM31" s="608"/>
      <c r="CN31" s="608"/>
      <c r="CO31" s="608"/>
      <c r="CP31" s="608"/>
      <c r="CQ31" s="609"/>
      <c r="CR31" s="610">
        <v>186153</v>
      </c>
      <c r="CS31" s="642"/>
      <c r="CT31" s="642"/>
      <c r="CU31" s="642"/>
      <c r="CV31" s="642"/>
      <c r="CW31" s="642"/>
      <c r="CX31" s="642"/>
      <c r="CY31" s="643"/>
      <c r="CZ31" s="615">
        <v>0.2</v>
      </c>
      <c r="DA31" s="640"/>
      <c r="DB31" s="640"/>
      <c r="DC31" s="644"/>
      <c r="DD31" s="619">
        <v>181254</v>
      </c>
      <c r="DE31" s="642"/>
      <c r="DF31" s="642"/>
      <c r="DG31" s="642"/>
      <c r="DH31" s="642"/>
      <c r="DI31" s="642"/>
      <c r="DJ31" s="642"/>
      <c r="DK31" s="643"/>
      <c r="DL31" s="619">
        <v>181254</v>
      </c>
      <c r="DM31" s="642"/>
      <c r="DN31" s="642"/>
      <c r="DO31" s="642"/>
      <c r="DP31" s="642"/>
      <c r="DQ31" s="642"/>
      <c r="DR31" s="642"/>
      <c r="DS31" s="642"/>
      <c r="DT31" s="642"/>
      <c r="DU31" s="642"/>
      <c r="DV31" s="643"/>
      <c r="DW31" s="615">
        <v>0.3</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7529270</v>
      </c>
      <c r="S32" s="611"/>
      <c r="T32" s="611"/>
      <c r="U32" s="611"/>
      <c r="V32" s="611"/>
      <c r="W32" s="611"/>
      <c r="X32" s="611"/>
      <c r="Y32" s="612"/>
      <c r="Z32" s="613">
        <v>6.1</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98.7</v>
      </c>
      <c r="BH32" s="642"/>
      <c r="BI32" s="642"/>
      <c r="BJ32" s="642"/>
      <c r="BK32" s="642"/>
      <c r="BL32" s="642"/>
      <c r="BM32" s="616">
        <v>94.8</v>
      </c>
      <c r="BN32" s="642"/>
      <c r="BO32" s="642"/>
      <c r="BP32" s="642"/>
      <c r="BQ32" s="665"/>
      <c r="BR32" s="667">
        <v>98.6</v>
      </c>
      <c r="BS32" s="642"/>
      <c r="BT32" s="642"/>
      <c r="BU32" s="642"/>
      <c r="BV32" s="642"/>
      <c r="BW32" s="642"/>
      <c r="BX32" s="616">
        <v>94.7</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754491</v>
      </c>
      <c r="S33" s="611"/>
      <c r="T33" s="611"/>
      <c r="U33" s="611"/>
      <c r="V33" s="611"/>
      <c r="W33" s="611"/>
      <c r="X33" s="611"/>
      <c r="Y33" s="612"/>
      <c r="Z33" s="613">
        <v>0.6</v>
      </c>
      <c r="AA33" s="613"/>
      <c r="AB33" s="613"/>
      <c r="AC33" s="613"/>
      <c r="AD33" s="614">
        <v>62817</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99.5</v>
      </c>
      <c r="BH33" s="669"/>
      <c r="BI33" s="669"/>
      <c r="BJ33" s="669"/>
      <c r="BK33" s="669"/>
      <c r="BL33" s="669"/>
      <c r="BM33" s="670">
        <v>97.8</v>
      </c>
      <c r="BN33" s="669"/>
      <c r="BO33" s="669"/>
      <c r="BP33" s="669"/>
      <c r="BQ33" s="671"/>
      <c r="BR33" s="668">
        <v>99.4</v>
      </c>
      <c r="BS33" s="669"/>
      <c r="BT33" s="669"/>
      <c r="BU33" s="669"/>
      <c r="BV33" s="669"/>
      <c r="BW33" s="669"/>
      <c r="BX33" s="670">
        <v>97.6</v>
      </c>
      <c r="BY33" s="669"/>
      <c r="BZ33" s="669"/>
      <c r="CA33" s="669"/>
      <c r="CB33" s="671"/>
      <c r="CD33" s="607" t="s">
        <v>307</v>
      </c>
      <c r="CE33" s="608"/>
      <c r="CF33" s="608"/>
      <c r="CG33" s="608"/>
      <c r="CH33" s="608"/>
      <c r="CI33" s="608"/>
      <c r="CJ33" s="608"/>
      <c r="CK33" s="608"/>
      <c r="CL33" s="608"/>
      <c r="CM33" s="608"/>
      <c r="CN33" s="608"/>
      <c r="CO33" s="608"/>
      <c r="CP33" s="608"/>
      <c r="CQ33" s="609"/>
      <c r="CR33" s="610">
        <v>44590632</v>
      </c>
      <c r="CS33" s="642"/>
      <c r="CT33" s="642"/>
      <c r="CU33" s="642"/>
      <c r="CV33" s="642"/>
      <c r="CW33" s="642"/>
      <c r="CX33" s="642"/>
      <c r="CY33" s="643"/>
      <c r="CZ33" s="615">
        <v>37.299999999999997</v>
      </c>
      <c r="DA33" s="640"/>
      <c r="DB33" s="640"/>
      <c r="DC33" s="644"/>
      <c r="DD33" s="619">
        <v>34065069</v>
      </c>
      <c r="DE33" s="642"/>
      <c r="DF33" s="642"/>
      <c r="DG33" s="642"/>
      <c r="DH33" s="642"/>
      <c r="DI33" s="642"/>
      <c r="DJ33" s="642"/>
      <c r="DK33" s="643"/>
      <c r="DL33" s="619">
        <v>24230961</v>
      </c>
      <c r="DM33" s="642"/>
      <c r="DN33" s="642"/>
      <c r="DO33" s="642"/>
      <c r="DP33" s="642"/>
      <c r="DQ33" s="642"/>
      <c r="DR33" s="642"/>
      <c r="DS33" s="642"/>
      <c r="DT33" s="642"/>
      <c r="DU33" s="642"/>
      <c r="DV33" s="643"/>
      <c r="DW33" s="615">
        <v>38.4</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1520793</v>
      </c>
      <c r="S34" s="611"/>
      <c r="T34" s="611"/>
      <c r="U34" s="611"/>
      <c r="V34" s="611"/>
      <c r="W34" s="611"/>
      <c r="X34" s="611"/>
      <c r="Y34" s="612"/>
      <c r="Z34" s="613">
        <v>1.2</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19574356</v>
      </c>
      <c r="CS34" s="611"/>
      <c r="CT34" s="611"/>
      <c r="CU34" s="611"/>
      <c r="CV34" s="611"/>
      <c r="CW34" s="611"/>
      <c r="CX34" s="611"/>
      <c r="CY34" s="612"/>
      <c r="CZ34" s="615">
        <v>16.399999999999999</v>
      </c>
      <c r="DA34" s="640"/>
      <c r="DB34" s="640"/>
      <c r="DC34" s="644"/>
      <c r="DD34" s="619">
        <v>13995092</v>
      </c>
      <c r="DE34" s="611"/>
      <c r="DF34" s="611"/>
      <c r="DG34" s="611"/>
      <c r="DH34" s="611"/>
      <c r="DI34" s="611"/>
      <c r="DJ34" s="611"/>
      <c r="DK34" s="612"/>
      <c r="DL34" s="619">
        <v>11791397</v>
      </c>
      <c r="DM34" s="611"/>
      <c r="DN34" s="611"/>
      <c r="DO34" s="611"/>
      <c r="DP34" s="611"/>
      <c r="DQ34" s="611"/>
      <c r="DR34" s="611"/>
      <c r="DS34" s="611"/>
      <c r="DT34" s="611"/>
      <c r="DU34" s="611"/>
      <c r="DV34" s="612"/>
      <c r="DW34" s="615">
        <v>18.7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3785815</v>
      </c>
      <c r="S35" s="611"/>
      <c r="T35" s="611"/>
      <c r="U35" s="611"/>
      <c r="V35" s="611"/>
      <c r="W35" s="611"/>
      <c r="X35" s="611"/>
      <c r="Y35" s="612"/>
      <c r="Z35" s="613">
        <v>3.1</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1989633</v>
      </c>
      <c r="CS35" s="642"/>
      <c r="CT35" s="642"/>
      <c r="CU35" s="642"/>
      <c r="CV35" s="642"/>
      <c r="CW35" s="642"/>
      <c r="CX35" s="642"/>
      <c r="CY35" s="643"/>
      <c r="CZ35" s="615">
        <v>1.7</v>
      </c>
      <c r="DA35" s="640"/>
      <c r="DB35" s="640"/>
      <c r="DC35" s="644"/>
      <c r="DD35" s="619">
        <v>1750826</v>
      </c>
      <c r="DE35" s="642"/>
      <c r="DF35" s="642"/>
      <c r="DG35" s="642"/>
      <c r="DH35" s="642"/>
      <c r="DI35" s="642"/>
      <c r="DJ35" s="642"/>
      <c r="DK35" s="643"/>
      <c r="DL35" s="619">
        <v>1750826</v>
      </c>
      <c r="DM35" s="642"/>
      <c r="DN35" s="642"/>
      <c r="DO35" s="642"/>
      <c r="DP35" s="642"/>
      <c r="DQ35" s="642"/>
      <c r="DR35" s="642"/>
      <c r="DS35" s="642"/>
      <c r="DT35" s="642"/>
      <c r="DU35" s="642"/>
      <c r="DV35" s="643"/>
      <c r="DW35" s="615">
        <v>2.8</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3669355</v>
      </c>
      <c r="S36" s="611"/>
      <c r="T36" s="611"/>
      <c r="U36" s="611"/>
      <c r="V36" s="611"/>
      <c r="W36" s="611"/>
      <c r="X36" s="611"/>
      <c r="Y36" s="612"/>
      <c r="Z36" s="613">
        <v>3</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13503047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36173</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7699515</v>
      </c>
      <c r="CS36" s="611"/>
      <c r="CT36" s="611"/>
      <c r="CU36" s="611"/>
      <c r="CV36" s="611"/>
      <c r="CW36" s="611"/>
      <c r="CX36" s="611"/>
      <c r="CY36" s="612"/>
      <c r="CZ36" s="615">
        <v>6.4</v>
      </c>
      <c r="DA36" s="640"/>
      <c r="DB36" s="640"/>
      <c r="DC36" s="644"/>
      <c r="DD36" s="619">
        <v>6931979</v>
      </c>
      <c r="DE36" s="611"/>
      <c r="DF36" s="611"/>
      <c r="DG36" s="611"/>
      <c r="DH36" s="611"/>
      <c r="DI36" s="611"/>
      <c r="DJ36" s="611"/>
      <c r="DK36" s="612"/>
      <c r="DL36" s="619">
        <v>2976789</v>
      </c>
      <c r="DM36" s="611"/>
      <c r="DN36" s="611"/>
      <c r="DO36" s="611"/>
      <c r="DP36" s="611"/>
      <c r="DQ36" s="611"/>
      <c r="DR36" s="611"/>
      <c r="DS36" s="611"/>
      <c r="DT36" s="611"/>
      <c r="DU36" s="611"/>
      <c r="DV36" s="612"/>
      <c r="DW36" s="615">
        <v>4.7</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3930155</v>
      </c>
      <c r="S37" s="611"/>
      <c r="T37" s="611"/>
      <c r="U37" s="611"/>
      <c r="V37" s="611"/>
      <c r="W37" s="611"/>
      <c r="X37" s="611"/>
      <c r="Y37" s="612"/>
      <c r="Z37" s="613">
        <v>3.2</v>
      </c>
      <c r="AA37" s="613"/>
      <c r="AB37" s="613"/>
      <c r="AC37" s="613"/>
      <c r="AD37" s="614">
        <v>40422</v>
      </c>
      <c r="AE37" s="614"/>
      <c r="AF37" s="614"/>
      <c r="AG37" s="614"/>
      <c r="AH37" s="614"/>
      <c r="AI37" s="614"/>
      <c r="AJ37" s="614"/>
      <c r="AK37" s="614"/>
      <c r="AL37" s="615">
        <v>0.1</v>
      </c>
      <c r="AM37" s="616"/>
      <c r="AN37" s="616"/>
      <c r="AO37" s="617"/>
      <c r="AQ37" s="673" t="s">
        <v>319</v>
      </c>
      <c r="AR37" s="674"/>
      <c r="AS37" s="674"/>
      <c r="AT37" s="674"/>
      <c r="AU37" s="674"/>
      <c r="AV37" s="674"/>
      <c r="AW37" s="674"/>
      <c r="AX37" s="674"/>
      <c r="AY37" s="675"/>
      <c r="AZ37" s="610">
        <v>2068900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-632834</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65779</v>
      </c>
      <c r="CS37" s="642"/>
      <c r="CT37" s="642"/>
      <c r="CU37" s="642"/>
      <c r="CV37" s="642"/>
      <c r="CW37" s="642"/>
      <c r="CX37" s="642"/>
      <c r="CY37" s="643"/>
      <c r="CZ37" s="615">
        <v>0.1</v>
      </c>
      <c r="DA37" s="640"/>
      <c r="DB37" s="640"/>
      <c r="DC37" s="644"/>
      <c r="DD37" s="619">
        <v>65779</v>
      </c>
      <c r="DE37" s="642"/>
      <c r="DF37" s="642"/>
      <c r="DG37" s="642"/>
      <c r="DH37" s="642"/>
      <c r="DI37" s="642"/>
      <c r="DJ37" s="642"/>
      <c r="DK37" s="643"/>
      <c r="DL37" s="619">
        <v>61326</v>
      </c>
      <c r="DM37" s="642"/>
      <c r="DN37" s="642"/>
      <c r="DO37" s="642"/>
      <c r="DP37" s="642"/>
      <c r="DQ37" s="642"/>
      <c r="DR37" s="642"/>
      <c r="DS37" s="642"/>
      <c r="DT37" s="642"/>
      <c r="DU37" s="642"/>
      <c r="DV37" s="643"/>
      <c r="DW37" s="615">
        <v>0.1</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9683500</v>
      </c>
      <c r="S38" s="611"/>
      <c r="T38" s="611"/>
      <c r="U38" s="611"/>
      <c r="V38" s="611"/>
      <c r="W38" s="611"/>
      <c r="X38" s="611"/>
      <c r="Y38" s="612"/>
      <c r="Z38" s="613">
        <v>7.8</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1798607</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34195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9635540</v>
      </c>
      <c r="CS38" s="611"/>
      <c r="CT38" s="611"/>
      <c r="CU38" s="611"/>
      <c r="CV38" s="611"/>
      <c r="CW38" s="611"/>
      <c r="CX38" s="611"/>
      <c r="CY38" s="612"/>
      <c r="CZ38" s="615">
        <v>8.1</v>
      </c>
      <c r="DA38" s="640"/>
      <c r="DB38" s="640"/>
      <c r="DC38" s="644"/>
      <c r="DD38" s="619">
        <v>8030027</v>
      </c>
      <c r="DE38" s="611"/>
      <c r="DF38" s="611"/>
      <c r="DG38" s="611"/>
      <c r="DH38" s="611"/>
      <c r="DI38" s="611"/>
      <c r="DJ38" s="611"/>
      <c r="DK38" s="612"/>
      <c r="DL38" s="619">
        <v>7007138</v>
      </c>
      <c r="DM38" s="611"/>
      <c r="DN38" s="611"/>
      <c r="DO38" s="611"/>
      <c r="DP38" s="611"/>
      <c r="DQ38" s="611"/>
      <c r="DR38" s="611"/>
      <c r="DS38" s="611"/>
      <c r="DT38" s="611"/>
      <c r="DU38" s="611"/>
      <c r="DV38" s="612"/>
      <c r="DW38" s="615">
        <v>11.1</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13991</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49073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3277563</v>
      </c>
      <c r="CS39" s="642"/>
      <c r="CT39" s="642"/>
      <c r="CU39" s="642"/>
      <c r="CV39" s="642"/>
      <c r="CW39" s="642"/>
      <c r="CX39" s="642"/>
      <c r="CY39" s="643"/>
      <c r="CZ39" s="615">
        <v>2.7</v>
      </c>
      <c r="DA39" s="640"/>
      <c r="DB39" s="640"/>
      <c r="DC39" s="644"/>
      <c r="DD39" s="619">
        <v>2649814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2414025</v>
      </c>
      <c r="CS40" s="611"/>
      <c r="CT40" s="611"/>
      <c r="CU40" s="611"/>
      <c r="CV40" s="611"/>
      <c r="CW40" s="611"/>
      <c r="CX40" s="611"/>
      <c r="CY40" s="612"/>
      <c r="CZ40" s="615">
        <v>2</v>
      </c>
      <c r="DA40" s="640"/>
      <c r="DB40" s="640"/>
      <c r="DC40" s="644"/>
      <c r="DD40" s="619">
        <v>707331</v>
      </c>
      <c r="DE40" s="611"/>
      <c r="DF40" s="611"/>
      <c r="DG40" s="611"/>
      <c r="DH40" s="611"/>
      <c r="DI40" s="611"/>
      <c r="DJ40" s="611"/>
      <c r="DK40" s="612"/>
      <c r="DL40" s="619">
        <v>704811</v>
      </c>
      <c r="DM40" s="611"/>
      <c r="DN40" s="611"/>
      <c r="DO40" s="611"/>
      <c r="DP40" s="611"/>
      <c r="DQ40" s="611"/>
      <c r="DR40" s="611"/>
      <c r="DS40" s="611"/>
      <c r="DT40" s="611"/>
      <c r="DU40" s="611"/>
      <c r="DV40" s="612"/>
      <c r="DW40" s="615">
        <v>1.1000000000000001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123366711</v>
      </c>
      <c r="S41" s="683"/>
      <c r="T41" s="683"/>
      <c r="U41" s="683"/>
      <c r="V41" s="683"/>
      <c r="W41" s="683"/>
      <c r="X41" s="683"/>
      <c r="Y41" s="687"/>
      <c r="Z41" s="688">
        <v>100</v>
      </c>
      <c r="AA41" s="688"/>
      <c r="AB41" s="688"/>
      <c r="AC41" s="688"/>
      <c r="AD41" s="689">
        <v>63142501</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2353120</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v>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7268429</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364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17166623</v>
      </c>
      <c r="CS42" s="642"/>
      <c r="CT42" s="642"/>
      <c r="CU42" s="642"/>
      <c r="CV42" s="642"/>
      <c r="CW42" s="642"/>
      <c r="CX42" s="642"/>
      <c r="CY42" s="643"/>
      <c r="CZ42" s="615">
        <v>14.4</v>
      </c>
      <c r="DA42" s="640"/>
      <c r="DB42" s="640"/>
      <c r="DC42" s="644"/>
      <c r="DD42" s="619">
        <v>3387006</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619761</v>
      </c>
      <c r="CS43" s="642"/>
      <c r="CT43" s="642"/>
      <c r="CU43" s="642"/>
      <c r="CV43" s="642"/>
      <c r="CW43" s="642"/>
      <c r="CX43" s="642"/>
      <c r="CY43" s="643"/>
      <c r="CZ43" s="615">
        <v>0.5</v>
      </c>
      <c r="DA43" s="640"/>
      <c r="DB43" s="640"/>
      <c r="DC43" s="644"/>
      <c r="DD43" s="619">
        <v>619761</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16489265</v>
      </c>
      <c r="CS44" s="611"/>
      <c r="CT44" s="611"/>
      <c r="CU44" s="611"/>
      <c r="CV44" s="611"/>
      <c r="CW44" s="611"/>
      <c r="CX44" s="611"/>
      <c r="CY44" s="612"/>
      <c r="CZ44" s="615">
        <v>13.8</v>
      </c>
      <c r="DA44" s="616"/>
      <c r="DB44" s="616"/>
      <c r="DC44" s="622"/>
      <c r="DD44" s="619">
        <v>3172044</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5147219</v>
      </c>
      <c r="CS45" s="642"/>
      <c r="CT45" s="642"/>
      <c r="CU45" s="642"/>
      <c r="CV45" s="642"/>
      <c r="CW45" s="642"/>
      <c r="CX45" s="642"/>
      <c r="CY45" s="643"/>
      <c r="CZ45" s="615">
        <v>4.3</v>
      </c>
      <c r="DA45" s="640"/>
      <c r="DB45" s="640"/>
      <c r="DC45" s="644"/>
      <c r="DD45" s="619">
        <v>266001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11229621</v>
      </c>
      <c r="CS46" s="611"/>
      <c r="CT46" s="611"/>
      <c r="CU46" s="611"/>
      <c r="CV46" s="611"/>
      <c r="CW46" s="611"/>
      <c r="CX46" s="611"/>
      <c r="CY46" s="612"/>
      <c r="CZ46" s="615">
        <v>9.4</v>
      </c>
      <c r="DA46" s="616"/>
      <c r="DB46" s="616"/>
      <c r="DC46" s="622"/>
      <c r="DD46" s="619">
        <v>2882469</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677358</v>
      </c>
      <c r="CS47" s="642"/>
      <c r="CT47" s="642"/>
      <c r="CU47" s="642"/>
      <c r="CV47" s="642"/>
      <c r="CW47" s="642"/>
      <c r="CX47" s="642"/>
      <c r="CY47" s="643"/>
      <c r="CZ47" s="615">
        <v>0.6</v>
      </c>
      <c r="DA47" s="640"/>
      <c r="DB47" s="640"/>
      <c r="DC47" s="644"/>
      <c r="DD47" s="619">
        <v>214962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119499930</v>
      </c>
      <c r="CS49" s="669"/>
      <c r="CT49" s="669"/>
      <c r="CU49" s="669"/>
      <c r="CV49" s="669"/>
      <c r="CW49" s="669"/>
      <c r="CX49" s="669"/>
      <c r="CY49" s="698"/>
      <c r="CZ49" s="690">
        <v>100</v>
      </c>
      <c r="DA49" s="699"/>
      <c r="DB49" s="699"/>
      <c r="DC49" s="700"/>
      <c r="DD49" s="701">
        <v>72226804</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Hi2sUz+b91ncJDaUwEWPCJRgUlnn8fnxmWjij7UpHMj4sJvHn+RUJSWmnWhdBFNH/RfHMNvXgPjRMqhnQS4KqA==" saltValue="6pUqJzOwRQ3EdHE00IqTo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x14ac:dyDescent="0.15">
      <c r="A7" s="219">
        <v>1</v>
      </c>
      <c r="B7" s="736" t="s">
        <v>374</v>
      </c>
      <c r="C7" s="737"/>
      <c r="D7" s="737"/>
      <c r="E7" s="737"/>
      <c r="F7" s="737"/>
      <c r="G7" s="737"/>
      <c r="H7" s="737"/>
      <c r="I7" s="737"/>
      <c r="J7" s="737"/>
      <c r="K7" s="737"/>
      <c r="L7" s="737"/>
      <c r="M7" s="737"/>
      <c r="N7" s="737"/>
      <c r="O7" s="737"/>
      <c r="P7" s="738"/>
      <c r="Q7" s="739">
        <v>124569</v>
      </c>
      <c r="R7" s="740"/>
      <c r="S7" s="740"/>
      <c r="T7" s="740"/>
      <c r="U7" s="740"/>
      <c r="V7" s="740">
        <v>120702</v>
      </c>
      <c r="W7" s="740"/>
      <c r="X7" s="740"/>
      <c r="Y7" s="740"/>
      <c r="Z7" s="740"/>
      <c r="AA7" s="740">
        <v>3867</v>
      </c>
      <c r="AB7" s="740"/>
      <c r="AC7" s="740"/>
      <c r="AD7" s="740"/>
      <c r="AE7" s="741"/>
      <c r="AF7" s="742">
        <v>3065</v>
      </c>
      <c r="AG7" s="743"/>
      <c r="AH7" s="743"/>
      <c r="AI7" s="743"/>
      <c r="AJ7" s="744"/>
      <c r="AK7" s="745">
        <v>3786</v>
      </c>
      <c r="AL7" s="746"/>
      <c r="AM7" s="746"/>
      <c r="AN7" s="746"/>
      <c r="AO7" s="746"/>
      <c r="AP7" s="746">
        <v>46485</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t="s">
        <v>560</v>
      </c>
      <c r="BS7" s="733" t="s">
        <v>561</v>
      </c>
      <c r="BT7" s="734"/>
      <c r="BU7" s="734"/>
      <c r="BV7" s="734"/>
      <c r="BW7" s="734"/>
      <c r="BX7" s="734"/>
      <c r="BY7" s="734"/>
      <c r="BZ7" s="734"/>
      <c r="CA7" s="734"/>
      <c r="CB7" s="734"/>
      <c r="CC7" s="734"/>
      <c r="CD7" s="734"/>
      <c r="CE7" s="734"/>
      <c r="CF7" s="734"/>
      <c r="CG7" s="749"/>
      <c r="CH7" s="730">
        <v>-19</v>
      </c>
      <c r="CI7" s="731"/>
      <c r="CJ7" s="731"/>
      <c r="CK7" s="731"/>
      <c r="CL7" s="732"/>
      <c r="CM7" s="730">
        <v>117</v>
      </c>
      <c r="CN7" s="731"/>
      <c r="CO7" s="731"/>
      <c r="CP7" s="731"/>
      <c r="CQ7" s="732"/>
      <c r="CR7" s="730">
        <v>8</v>
      </c>
      <c r="CS7" s="731"/>
      <c r="CT7" s="731"/>
      <c r="CU7" s="731"/>
      <c r="CV7" s="732"/>
      <c r="CW7" s="730" t="s">
        <v>501</v>
      </c>
      <c r="CX7" s="731"/>
      <c r="CY7" s="731"/>
      <c r="CZ7" s="731"/>
      <c r="DA7" s="732"/>
      <c r="DB7" s="730" t="s">
        <v>501</v>
      </c>
      <c r="DC7" s="731"/>
      <c r="DD7" s="731"/>
      <c r="DE7" s="731"/>
      <c r="DF7" s="732"/>
      <c r="DG7" s="730" t="s">
        <v>501</v>
      </c>
      <c r="DH7" s="731"/>
      <c r="DI7" s="731"/>
      <c r="DJ7" s="731"/>
      <c r="DK7" s="732"/>
      <c r="DL7" s="730" t="s">
        <v>501</v>
      </c>
      <c r="DM7" s="731"/>
      <c r="DN7" s="731"/>
      <c r="DO7" s="731"/>
      <c r="DP7" s="732"/>
      <c r="DQ7" s="730" t="s">
        <v>501</v>
      </c>
      <c r="DR7" s="731"/>
      <c r="DS7" s="731"/>
      <c r="DT7" s="731"/>
      <c r="DU7" s="732"/>
      <c r="DV7" s="733"/>
      <c r="DW7" s="734"/>
      <c r="DX7" s="734"/>
      <c r="DY7" s="734"/>
      <c r="DZ7" s="735"/>
      <c r="EA7" s="217"/>
    </row>
    <row r="8" spans="1:131" s="218" customFormat="1" ht="26.25" customHeight="1" x14ac:dyDescent="0.15">
      <c r="A8" s="221">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562</v>
      </c>
      <c r="BT8" s="761"/>
      <c r="BU8" s="761"/>
      <c r="BV8" s="761"/>
      <c r="BW8" s="761"/>
      <c r="BX8" s="761"/>
      <c r="BY8" s="761"/>
      <c r="BZ8" s="761"/>
      <c r="CA8" s="761"/>
      <c r="CB8" s="761"/>
      <c r="CC8" s="761"/>
      <c r="CD8" s="761"/>
      <c r="CE8" s="761"/>
      <c r="CF8" s="761"/>
      <c r="CG8" s="762"/>
      <c r="CH8" s="763">
        <v>11</v>
      </c>
      <c r="CI8" s="764"/>
      <c r="CJ8" s="764"/>
      <c r="CK8" s="764"/>
      <c r="CL8" s="765"/>
      <c r="CM8" s="763">
        <v>102</v>
      </c>
      <c r="CN8" s="764"/>
      <c r="CO8" s="764"/>
      <c r="CP8" s="764"/>
      <c r="CQ8" s="765"/>
      <c r="CR8" s="763">
        <v>50</v>
      </c>
      <c r="CS8" s="764"/>
      <c r="CT8" s="764"/>
      <c r="CU8" s="764"/>
      <c r="CV8" s="765"/>
      <c r="CW8" s="763">
        <v>22</v>
      </c>
      <c r="CX8" s="764"/>
      <c r="CY8" s="764"/>
      <c r="CZ8" s="764"/>
      <c r="DA8" s="765"/>
      <c r="DB8" s="763" t="s">
        <v>501</v>
      </c>
      <c r="DC8" s="764"/>
      <c r="DD8" s="764"/>
      <c r="DE8" s="764"/>
      <c r="DF8" s="765"/>
      <c r="DG8" s="763" t="s">
        <v>501</v>
      </c>
      <c r="DH8" s="764"/>
      <c r="DI8" s="764"/>
      <c r="DJ8" s="764"/>
      <c r="DK8" s="765"/>
      <c r="DL8" s="763" t="s">
        <v>501</v>
      </c>
      <c r="DM8" s="764"/>
      <c r="DN8" s="764"/>
      <c r="DO8" s="764"/>
      <c r="DP8" s="765"/>
      <c r="DQ8" s="763" t="s">
        <v>501</v>
      </c>
      <c r="DR8" s="764"/>
      <c r="DS8" s="764"/>
      <c r="DT8" s="764"/>
      <c r="DU8" s="765"/>
      <c r="DV8" s="760"/>
      <c r="DW8" s="761"/>
      <c r="DX8" s="761"/>
      <c r="DY8" s="761"/>
      <c r="DZ8" s="766"/>
      <c r="EA8" s="217"/>
    </row>
    <row r="9" spans="1:131" s="218" customFormat="1" ht="26.25" customHeight="1" x14ac:dyDescent="0.15">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t="s">
        <v>560</v>
      </c>
      <c r="BS9" s="760" t="s">
        <v>563</v>
      </c>
      <c r="BT9" s="761"/>
      <c r="BU9" s="761"/>
      <c r="BV9" s="761"/>
      <c r="BW9" s="761"/>
      <c r="BX9" s="761"/>
      <c r="BY9" s="761"/>
      <c r="BZ9" s="761"/>
      <c r="CA9" s="761"/>
      <c r="CB9" s="761"/>
      <c r="CC9" s="761"/>
      <c r="CD9" s="761"/>
      <c r="CE9" s="761"/>
      <c r="CF9" s="761"/>
      <c r="CG9" s="762"/>
      <c r="CH9" s="763">
        <v>8</v>
      </c>
      <c r="CI9" s="764"/>
      <c r="CJ9" s="764"/>
      <c r="CK9" s="764"/>
      <c r="CL9" s="765"/>
      <c r="CM9" s="763">
        <v>372</v>
      </c>
      <c r="CN9" s="764"/>
      <c r="CO9" s="764"/>
      <c r="CP9" s="764"/>
      <c r="CQ9" s="765"/>
      <c r="CR9" s="763">
        <v>203</v>
      </c>
      <c r="CS9" s="764"/>
      <c r="CT9" s="764"/>
      <c r="CU9" s="764"/>
      <c r="CV9" s="765"/>
      <c r="CW9" s="763" t="s">
        <v>501</v>
      </c>
      <c r="CX9" s="764"/>
      <c r="CY9" s="764"/>
      <c r="CZ9" s="764"/>
      <c r="DA9" s="765"/>
      <c r="DB9" s="763" t="s">
        <v>501</v>
      </c>
      <c r="DC9" s="764"/>
      <c r="DD9" s="764"/>
      <c r="DE9" s="764"/>
      <c r="DF9" s="765"/>
      <c r="DG9" s="763" t="s">
        <v>501</v>
      </c>
      <c r="DH9" s="764"/>
      <c r="DI9" s="764"/>
      <c r="DJ9" s="764"/>
      <c r="DK9" s="765"/>
      <c r="DL9" s="763">
        <v>80</v>
      </c>
      <c r="DM9" s="764"/>
      <c r="DN9" s="764"/>
      <c r="DO9" s="764"/>
      <c r="DP9" s="765"/>
      <c r="DQ9" s="763">
        <v>8</v>
      </c>
      <c r="DR9" s="764"/>
      <c r="DS9" s="764"/>
      <c r="DT9" s="764"/>
      <c r="DU9" s="765"/>
      <c r="DV9" s="760"/>
      <c r="DW9" s="761"/>
      <c r="DX9" s="761"/>
      <c r="DY9" s="761"/>
      <c r="DZ9" s="766"/>
      <c r="EA9" s="217"/>
    </row>
    <row r="10" spans="1:131" s="218" customFormat="1" ht="26.25" customHeight="1" x14ac:dyDescent="0.15">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x14ac:dyDescent="0.15">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x14ac:dyDescent="0.15">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x14ac:dyDescent="0.15">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x14ac:dyDescent="0.15">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x14ac:dyDescent="0.15">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x14ac:dyDescent="0.15">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x14ac:dyDescent="0.15">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x14ac:dyDescent="0.15">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x14ac:dyDescent="0.15">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x14ac:dyDescent="0.15">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x14ac:dyDescent="0.2">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x14ac:dyDescent="0.15">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x14ac:dyDescent="0.2">
      <c r="A23" s="223" t="s">
        <v>376</v>
      </c>
      <c r="B23" s="776" t="s">
        <v>377</v>
      </c>
      <c r="C23" s="777"/>
      <c r="D23" s="777"/>
      <c r="E23" s="777"/>
      <c r="F23" s="777"/>
      <c r="G23" s="777"/>
      <c r="H23" s="777"/>
      <c r="I23" s="777"/>
      <c r="J23" s="777"/>
      <c r="K23" s="777"/>
      <c r="L23" s="777"/>
      <c r="M23" s="777"/>
      <c r="N23" s="777"/>
      <c r="O23" s="777"/>
      <c r="P23" s="778"/>
      <c r="Q23" s="779">
        <v>123367</v>
      </c>
      <c r="R23" s="780"/>
      <c r="S23" s="780"/>
      <c r="T23" s="780"/>
      <c r="U23" s="780"/>
      <c r="V23" s="780">
        <v>119500</v>
      </c>
      <c r="W23" s="780"/>
      <c r="X23" s="780"/>
      <c r="Y23" s="780"/>
      <c r="Z23" s="780"/>
      <c r="AA23" s="780">
        <v>3867</v>
      </c>
      <c r="AB23" s="780"/>
      <c r="AC23" s="780"/>
      <c r="AD23" s="780"/>
      <c r="AE23" s="781"/>
      <c r="AF23" s="782">
        <v>3065</v>
      </c>
      <c r="AG23" s="780"/>
      <c r="AH23" s="780"/>
      <c r="AI23" s="780"/>
      <c r="AJ23" s="783"/>
      <c r="AK23" s="784"/>
      <c r="AL23" s="785"/>
      <c r="AM23" s="785"/>
      <c r="AN23" s="785"/>
      <c r="AO23" s="785"/>
      <c r="AP23" s="780">
        <v>46485</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09">
        <v>25716</v>
      </c>
      <c r="R28" s="810"/>
      <c r="S28" s="810"/>
      <c r="T28" s="810"/>
      <c r="U28" s="810"/>
      <c r="V28" s="810">
        <v>25680</v>
      </c>
      <c r="W28" s="810"/>
      <c r="X28" s="810"/>
      <c r="Y28" s="810"/>
      <c r="Z28" s="810"/>
      <c r="AA28" s="810">
        <v>36</v>
      </c>
      <c r="AB28" s="810"/>
      <c r="AC28" s="810"/>
      <c r="AD28" s="810"/>
      <c r="AE28" s="811"/>
      <c r="AF28" s="812">
        <v>36</v>
      </c>
      <c r="AG28" s="810"/>
      <c r="AH28" s="810"/>
      <c r="AI28" s="810"/>
      <c r="AJ28" s="813"/>
      <c r="AK28" s="814">
        <v>2353</v>
      </c>
      <c r="AL28" s="815"/>
      <c r="AM28" s="815"/>
      <c r="AN28" s="815"/>
      <c r="AO28" s="815"/>
      <c r="AP28" s="815" t="s">
        <v>501</v>
      </c>
      <c r="AQ28" s="815"/>
      <c r="AR28" s="815"/>
      <c r="AS28" s="815"/>
      <c r="AT28" s="815"/>
      <c r="AU28" s="815" t="s">
        <v>501</v>
      </c>
      <c r="AV28" s="815"/>
      <c r="AW28" s="815"/>
      <c r="AX28" s="815"/>
      <c r="AY28" s="815"/>
      <c r="AZ28" s="816" t="s">
        <v>501</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5">
        <v>2</v>
      </c>
      <c r="B29" s="767" t="s">
        <v>389</v>
      </c>
      <c r="C29" s="768"/>
      <c r="D29" s="768"/>
      <c r="E29" s="768"/>
      <c r="F29" s="768"/>
      <c r="G29" s="768"/>
      <c r="H29" s="768"/>
      <c r="I29" s="768"/>
      <c r="J29" s="768"/>
      <c r="K29" s="768"/>
      <c r="L29" s="768"/>
      <c r="M29" s="768"/>
      <c r="N29" s="768"/>
      <c r="O29" s="768"/>
      <c r="P29" s="769"/>
      <c r="Q29" s="770">
        <v>24982</v>
      </c>
      <c r="R29" s="771"/>
      <c r="S29" s="771"/>
      <c r="T29" s="771"/>
      <c r="U29" s="771"/>
      <c r="V29" s="771">
        <v>24319</v>
      </c>
      <c r="W29" s="771"/>
      <c r="X29" s="771"/>
      <c r="Y29" s="771"/>
      <c r="Z29" s="771"/>
      <c r="AA29" s="771">
        <v>663</v>
      </c>
      <c r="AB29" s="771"/>
      <c r="AC29" s="771"/>
      <c r="AD29" s="771"/>
      <c r="AE29" s="772"/>
      <c r="AF29" s="773">
        <v>663</v>
      </c>
      <c r="AG29" s="774"/>
      <c r="AH29" s="774"/>
      <c r="AI29" s="774"/>
      <c r="AJ29" s="775"/>
      <c r="AK29" s="821">
        <v>3626</v>
      </c>
      <c r="AL29" s="817"/>
      <c r="AM29" s="817"/>
      <c r="AN29" s="817"/>
      <c r="AO29" s="817"/>
      <c r="AP29" s="817" t="s">
        <v>501</v>
      </c>
      <c r="AQ29" s="817"/>
      <c r="AR29" s="817"/>
      <c r="AS29" s="817"/>
      <c r="AT29" s="817"/>
      <c r="AU29" s="817" t="s">
        <v>501</v>
      </c>
      <c r="AV29" s="817"/>
      <c r="AW29" s="817"/>
      <c r="AX29" s="817"/>
      <c r="AY29" s="817"/>
      <c r="AZ29" s="818" t="s">
        <v>501</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5">
        <v>3</v>
      </c>
      <c r="B30" s="767" t="s">
        <v>390</v>
      </c>
      <c r="C30" s="768"/>
      <c r="D30" s="768"/>
      <c r="E30" s="768"/>
      <c r="F30" s="768"/>
      <c r="G30" s="768"/>
      <c r="H30" s="768"/>
      <c r="I30" s="768"/>
      <c r="J30" s="768"/>
      <c r="K30" s="768"/>
      <c r="L30" s="768"/>
      <c r="M30" s="768"/>
      <c r="N30" s="768"/>
      <c r="O30" s="768"/>
      <c r="P30" s="769"/>
      <c r="Q30" s="770">
        <v>4464</v>
      </c>
      <c r="R30" s="771"/>
      <c r="S30" s="771"/>
      <c r="T30" s="771"/>
      <c r="U30" s="771"/>
      <c r="V30" s="771">
        <v>4460</v>
      </c>
      <c r="W30" s="771"/>
      <c r="X30" s="771"/>
      <c r="Y30" s="771"/>
      <c r="Z30" s="771"/>
      <c r="AA30" s="771">
        <v>4</v>
      </c>
      <c r="AB30" s="771"/>
      <c r="AC30" s="771"/>
      <c r="AD30" s="771"/>
      <c r="AE30" s="772"/>
      <c r="AF30" s="773">
        <v>4</v>
      </c>
      <c r="AG30" s="774"/>
      <c r="AH30" s="774"/>
      <c r="AI30" s="774"/>
      <c r="AJ30" s="775"/>
      <c r="AK30" s="821">
        <v>712</v>
      </c>
      <c r="AL30" s="817"/>
      <c r="AM30" s="817"/>
      <c r="AN30" s="817"/>
      <c r="AO30" s="817"/>
      <c r="AP30" s="817" t="s">
        <v>501</v>
      </c>
      <c r="AQ30" s="817"/>
      <c r="AR30" s="817"/>
      <c r="AS30" s="817"/>
      <c r="AT30" s="817"/>
      <c r="AU30" s="817" t="s">
        <v>501</v>
      </c>
      <c r="AV30" s="817"/>
      <c r="AW30" s="817"/>
      <c r="AX30" s="817"/>
      <c r="AY30" s="817"/>
      <c r="AZ30" s="818" t="s">
        <v>501</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5">
        <v>4</v>
      </c>
      <c r="B31" s="767" t="s">
        <v>391</v>
      </c>
      <c r="C31" s="768"/>
      <c r="D31" s="768"/>
      <c r="E31" s="768"/>
      <c r="F31" s="768"/>
      <c r="G31" s="768"/>
      <c r="H31" s="768"/>
      <c r="I31" s="768"/>
      <c r="J31" s="768"/>
      <c r="K31" s="768"/>
      <c r="L31" s="768"/>
      <c r="M31" s="768"/>
      <c r="N31" s="768"/>
      <c r="O31" s="768"/>
      <c r="P31" s="769"/>
      <c r="Q31" s="770">
        <v>2738</v>
      </c>
      <c r="R31" s="771"/>
      <c r="S31" s="771"/>
      <c r="T31" s="771"/>
      <c r="U31" s="771"/>
      <c r="V31" s="771">
        <v>2738</v>
      </c>
      <c r="W31" s="771"/>
      <c r="X31" s="771"/>
      <c r="Y31" s="771"/>
      <c r="Z31" s="771"/>
      <c r="AA31" s="771">
        <v>0</v>
      </c>
      <c r="AB31" s="771"/>
      <c r="AC31" s="771"/>
      <c r="AD31" s="771"/>
      <c r="AE31" s="772"/>
      <c r="AF31" s="773">
        <v>2105</v>
      </c>
      <c r="AG31" s="774"/>
      <c r="AH31" s="774"/>
      <c r="AI31" s="774"/>
      <c r="AJ31" s="775"/>
      <c r="AK31" s="821">
        <v>1775</v>
      </c>
      <c r="AL31" s="817"/>
      <c r="AM31" s="817"/>
      <c r="AN31" s="817"/>
      <c r="AO31" s="817"/>
      <c r="AP31" s="817">
        <v>12807</v>
      </c>
      <c r="AQ31" s="817"/>
      <c r="AR31" s="817"/>
      <c r="AS31" s="817"/>
      <c r="AT31" s="817"/>
      <c r="AU31" s="817">
        <v>10195</v>
      </c>
      <c r="AV31" s="817"/>
      <c r="AW31" s="817"/>
      <c r="AX31" s="817"/>
      <c r="AY31" s="817"/>
      <c r="AZ31" s="818" t="s">
        <v>501</v>
      </c>
      <c r="BA31" s="818"/>
      <c r="BB31" s="818"/>
      <c r="BC31" s="818"/>
      <c r="BD31" s="818"/>
      <c r="BE31" s="819" t="s">
        <v>392</v>
      </c>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5">
        <v>5</v>
      </c>
      <c r="B32" s="767" t="s">
        <v>393</v>
      </c>
      <c r="C32" s="768"/>
      <c r="D32" s="768"/>
      <c r="E32" s="768"/>
      <c r="F32" s="768"/>
      <c r="G32" s="768"/>
      <c r="H32" s="768"/>
      <c r="I32" s="768"/>
      <c r="J32" s="768"/>
      <c r="K32" s="768"/>
      <c r="L32" s="768"/>
      <c r="M32" s="768"/>
      <c r="N32" s="768"/>
      <c r="O32" s="768"/>
      <c r="P32" s="769"/>
      <c r="Q32" s="770">
        <v>6173</v>
      </c>
      <c r="R32" s="771"/>
      <c r="S32" s="771"/>
      <c r="T32" s="771"/>
      <c r="U32" s="771"/>
      <c r="V32" s="771">
        <v>6172</v>
      </c>
      <c r="W32" s="771"/>
      <c r="X32" s="771"/>
      <c r="Y32" s="771"/>
      <c r="Z32" s="771"/>
      <c r="AA32" s="771">
        <v>0</v>
      </c>
      <c r="AB32" s="771"/>
      <c r="AC32" s="771"/>
      <c r="AD32" s="771"/>
      <c r="AE32" s="772"/>
      <c r="AF32" s="773">
        <v>884</v>
      </c>
      <c r="AG32" s="774"/>
      <c r="AH32" s="774"/>
      <c r="AI32" s="774"/>
      <c r="AJ32" s="775"/>
      <c r="AK32" s="821">
        <v>1113</v>
      </c>
      <c r="AL32" s="817"/>
      <c r="AM32" s="817"/>
      <c r="AN32" s="817"/>
      <c r="AO32" s="817"/>
      <c r="AP32" s="817">
        <v>20514</v>
      </c>
      <c r="AQ32" s="817"/>
      <c r="AR32" s="817"/>
      <c r="AS32" s="817"/>
      <c r="AT32" s="817"/>
      <c r="AU32" s="817">
        <v>5416</v>
      </c>
      <c r="AV32" s="817"/>
      <c r="AW32" s="817"/>
      <c r="AX32" s="817"/>
      <c r="AY32" s="817"/>
      <c r="AZ32" s="818" t="s">
        <v>501</v>
      </c>
      <c r="BA32" s="818"/>
      <c r="BB32" s="818"/>
      <c r="BC32" s="818"/>
      <c r="BD32" s="818"/>
      <c r="BE32" s="819" t="s">
        <v>392</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5">
        <v>6</v>
      </c>
      <c r="B33" s="767" t="s">
        <v>394</v>
      </c>
      <c r="C33" s="768"/>
      <c r="D33" s="768"/>
      <c r="E33" s="768"/>
      <c r="F33" s="768"/>
      <c r="G33" s="768"/>
      <c r="H33" s="768"/>
      <c r="I33" s="768"/>
      <c r="J33" s="768"/>
      <c r="K33" s="768"/>
      <c r="L33" s="768"/>
      <c r="M33" s="768"/>
      <c r="N33" s="768"/>
      <c r="O33" s="768"/>
      <c r="P33" s="769"/>
      <c r="Q33" s="770">
        <v>78</v>
      </c>
      <c r="R33" s="771"/>
      <c r="S33" s="771"/>
      <c r="T33" s="771"/>
      <c r="U33" s="771"/>
      <c r="V33" s="771">
        <v>78</v>
      </c>
      <c r="W33" s="771"/>
      <c r="X33" s="771"/>
      <c r="Y33" s="771"/>
      <c r="Z33" s="771"/>
      <c r="AA33" s="771">
        <v>0</v>
      </c>
      <c r="AB33" s="771"/>
      <c r="AC33" s="771"/>
      <c r="AD33" s="771"/>
      <c r="AE33" s="772"/>
      <c r="AF33" s="773">
        <v>28</v>
      </c>
      <c r="AG33" s="774"/>
      <c r="AH33" s="774"/>
      <c r="AI33" s="774"/>
      <c r="AJ33" s="775"/>
      <c r="AK33" s="821">
        <v>45</v>
      </c>
      <c r="AL33" s="817"/>
      <c r="AM33" s="817"/>
      <c r="AN33" s="817"/>
      <c r="AO33" s="817"/>
      <c r="AP33" s="817">
        <v>220</v>
      </c>
      <c r="AQ33" s="817"/>
      <c r="AR33" s="817"/>
      <c r="AS33" s="817"/>
      <c r="AT33" s="817"/>
      <c r="AU33" s="817">
        <v>167</v>
      </c>
      <c r="AV33" s="817"/>
      <c r="AW33" s="817"/>
      <c r="AX33" s="817"/>
      <c r="AY33" s="817"/>
      <c r="AZ33" s="818" t="s">
        <v>501</v>
      </c>
      <c r="BA33" s="818"/>
      <c r="BB33" s="818"/>
      <c r="BC33" s="818"/>
      <c r="BD33" s="818"/>
      <c r="BE33" s="819" t="s">
        <v>392</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3" t="s">
        <v>376</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3719</v>
      </c>
      <c r="AG63" s="831"/>
      <c r="AH63" s="831"/>
      <c r="AI63" s="831"/>
      <c r="AJ63" s="832"/>
      <c r="AK63" s="833"/>
      <c r="AL63" s="828"/>
      <c r="AM63" s="828"/>
      <c r="AN63" s="828"/>
      <c r="AO63" s="828"/>
      <c r="AP63" s="831">
        <v>33541</v>
      </c>
      <c r="AQ63" s="831"/>
      <c r="AR63" s="831"/>
      <c r="AS63" s="831"/>
      <c r="AT63" s="831"/>
      <c r="AU63" s="831">
        <v>15778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9">
        <v>1</v>
      </c>
      <c r="B68" s="856" t="s">
        <v>554</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501</v>
      </c>
      <c r="AQ68" s="853"/>
      <c r="AR68" s="853"/>
      <c r="AS68" s="853"/>
      <c r="AT68" s="853"/>
      <c r="AU68" s="853" t="s">
        <v>501</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1">
        <v>2</v>
      </c>
      <c r="B69" s="860" t="s">
        <v>555</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501</v>
      </c>
      <c r="AL69" s="817"/>
      <c r="AM69" s="817"/>
      <c r="AN69" s="817"/>
      <c r="AO69" s="817"/>
      <c r="AP69" s="817" t="s">
        <v>501</v>
      </c>
      <c r="AQ69" s="817"/>
      <c r="AR69" s="817"/>
      <c r="AS69" s="817"/>
      <c r="AT69" s="817"/>
      <c r="AU69" s="817" t="s">
        <v>501</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1">
        <v>3</v>
      </c>
      <c r="B70" s="860" t="s">
        <v>556</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501</v>
      </c>
      <c r="AQ70" s="817"/>
      <c r="AR70" s="817"/>
      <c r="AS70" s="817"/>
      <c r="AT70" s="817"/>
      <c r="AU70" s="817" t="s">
        <v>501</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1">
        <v>4</v>
      </c>
      <c r="B71" s="860" t="s">
        <v>557</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501</v>
      </c>
      <c r="AL71" s="817"/>
      <c r="AM71" s="817"/>
      <c r="AN71" s="817"/>
      <c r="AO71" s="817"/>
      <c r="AP71" s="817" t="s">
        <v>501</v>
      </c>
      <c r="AQ71" s="817"/>
      <c r="AR71" s="817"/>
      <c r="AS71" s="817"/>
      <c r="AT71" s="817"/>
      <c r="AU71" s="817" t="s">
        <v>501</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1">
        <v>5</v>
      </c>
      <c r="B72" s="860" t="s">
        <v>558</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17" t="s">
        <v>501</v>
      </c>
      <c r="AQ72" s="817"/>
      <c r="AR72" s="817"/>
      <c r="AS72" s="817"/>
      <c r="AT72" s="817"/>
      <c r="AU72" s="817" t="s">
        <v>501</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1">
        <v>6</v>
      </c>
      <c r="B73" s="860" t="s">
        <v>559</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17" t="s">
        <v>501</v>
      </c>
      <c r="AQ73" s="817"/>
      <c r="AR73" s="817"/>
      <c r="AS73" s="817"/>
      <c r="AT73" s="817"/>
      <c r="AU73" s="817" t="s">
        <v>501</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1">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1">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1">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3" t="s">
        <v>376</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12802</v>
      </c>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261</v>
      </c>
      <c r="CS102" s="839"/>
      <c r="CT102" s="839"/>
      <c r="CU102" s="839"/>
      <c r="CV102" s="878"/>
      <c r="CW102" s="877">
        <v>22</v>
      </c>
      <c r="CX102" s="839"/>
      <c r="CY102" s="839"/>
      <c r="CZ102" s="839"/>
      <c r="DA102" s="878"/>
      <c r="DB102" s="877" t="s">
        <v>548</v>
      </c>
      <c r="DC102" s="839"/>
      <c r="DD102" s="839"/>
      <c r="DE102" s="839"/>
      <c r="DF102" s="878"/>
      <c r="DG102" s="877" t="s">
        <v>548</v>
      </c>
      <c r="DH102" s="839"/>
      <c r="DI102" s="839"/>
      <c r="DJ102" s="839"/>
      <c r="DK102" s="878"/>
      <c r="DL102" s="877">
        <v>80</v>
      </c>
      <c r="DM102" s="839"/>
      <c r="DN102" s="839"/>
      <c r="DO102" s="839"/>
      <c r="DP102" s="878"/>
      <c r="DQ102" s="877">
        <v>8</v>
      </c>
      <c r="DR102" s="839"/>
      <c r="DS102" s="839"/>
      <c r="DT102" s="839"/>
      <c r="DU102" s="878"/>
      <c r="DV102" s="776"/>
      <c r="DW102" s="777"/>
      <c r="DX102" s="777"/>
      <c r="DY102" s="777"/>
      <c r="DZ102" s="901"/>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12" customFormat="1" ht="26.25" customHeight="1" x14ac:dyDescent="0.15">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6071171</v>
      </c>
      <c r="AB110" s="887"/>
      <c r="AC110" s="887"/>
      <c r="AD110" s="887"/>
      <c r="AE110" s="888"/>
      <c r="AF110" s="889">
        <v>5886426</v>
      </c>
      <c r="AG110" s="887"/>
      <c r="AH110" s="887"/>
      <c r="AI110" s="887"/>
      <c r="AJ110" s="888"/>
      <c r="AK110" s="889">
        <v>5534913</v>
      </c>
      <c r="AL110" s="887"/>
      <c r="AM110" s="887"/>
      <c r="AN110" s="887"/>
      <c r="AO110" s="888"/>
      <c r="AP110" s="890">
        <v>9.5</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43051018</v>
      </c>
      <c r="BR110" s="918"/>
      <c r="BS110" s="918"/>
      <c r="BT110" s="918"/>
      <c r="BU110" s="918"/>
      <c r="BV110" s="918">
        <v>42149900</v>
      </c>
      <c r="BW110" s="918"/>
      <c r="BX110" s="918"/>
      <c r="BY110" s="918"/>
      <c r="BZ110" s="918"/>
      <c r="CA110" s="918">
        <v>46484639</v>
      </c>
      <c r="CB110" s="918"/>
      <c r="CC110" s="918"/>
      <c r="CD110" s="918"/>
      <c r="CE110" s="918"/>
      <c r="CF110" s="931">
        <v>80.099999999999994</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15">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15">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30000</v>
      </c>
      <c r="AB112" s="946"/>
      <c r="AC112" s="946"/>
      <c r="AD112" s="946"/>
      <c r="AE112" s="947"/>
      <c r="AF112" s="948">
        <v>30000</v>
      </c>
      <c r="AG112" s="946"/>
      <c r="AH112" s="946"/>
      <c r="AI112" s="946"/>
      <c r="AJ112" s="947"/>
      <c r="AK112" s="948">
        <v>30000</v>
      </c>
      <c r="AL112" s="946"/>
      <c r="AM112" s="946"/>
      <c r="AN112" s="946"/>
      <c r="AO112" s="947"/>
      <c r="AP112" s="949">
        <v>0.1</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12918997</v>
      </c>
      <c r="BR112" s="913"/>
      <c r="BS112" s="913"/>
      <c r="BT112" s="913"/>
      <c r="BU112" s="913"/>
      <c r="BV112" s="913">
        <v>13372428</v>
      </c>
      <c r="BW112" s="913"/>
      <c r="BX112" s="913"/>
      <c r="BY112" s="913"/>
      <c r="BZ112" s="913"/>
      <c r="CA112" s="913">
        <v>15777216</v>
      </c>
      <c r="CB112" s="913"/>
      <c r="CC112" s="913"/>
      <c r="CD112" s="913"/>
      <c r="CE112" s="913"/>
      <c r="CF112" s="907">
        <v>27.2</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15">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1196783</v>
      </c>
      <c r="AB113" s="925"/>
      <c r="AC113" s="925"/>
      <c r="AD113" s="925"/>
      <c r="AE113" s="926"/>
      <c r="AF113" s="927">
        <v>1312579</v>
      </c>
      <c r="AG113" s="925"/>
      <c r="AH113" s="925"/>
      <c r="AI113" s="925"/>
      <c r="AJ113" s="926"/>
      <c r="AK113" s="927">
        <v>1256390</v>
      </c>
      <c r="AL113" s="925"/>
      <c r="AM113" s="925"/>
      <c r="AN113" s="925"/>
      <c r="AO113" s="926"/>
      <c r="AP113" s="928">
        <v>2.2000000000000002</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t="s">
        <v>122</v>
      </c>
      <c r="BR113" s="913"/>
      <c r="BS113" s="913"/>
      <c r="BT113" s="913"/>
      <c r="BU113" s="913"/>
      <c r="BV113" s="913" t="s">
        <v>122</v>
      </c>
      <c r="BW113" s="913"/>
      <c r="BX113" s="913"/>
      <c r="BY113" s="913"/>
      <c r="BZ113" s="913"/>
      <c r="CA113" s="913" t="s">
        <v>122</v>
      </c>
      <c r="CB113" s="913"/>
      <c r="CC113" s="913"/>
      <c r="CD113" s="913"/>
      <c r="CE113" s="913"/>
      <c r="CF113" s="907" t="s">
        <v>122</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15">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t="s">
        <v>122</v>
      </c>
      <c r="AB114" s="946"/>
      <c r="AC114" s="946"/>
      <c r="AD114" s="946"/>
      <c r="AE114" s="947"/>
      <c r="AF114" s="948" t="s">
        <v>122</v>
      </c>
      <c r="AG114" s="946"/>
      <c r="AH114" s="946"/>
      <c r="AI114" s="946"/>
      <c r="AJ114" s="947"/>
      <c r="AK114" s="948" t="s">
        <v>122</v>
      </c>
      <c r="AL114" s="946"/>
      <c r="AM114" s="946"/>
      <c r="AN114" s="946"/>
      <c r="AO114" s="947"/>
      <c r="AP114" s="949" t="s">
        <v>122</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9231434</v>
      </c>
      <c r="BR114" s="913"/>
      <c r="BS114" s="913"/>
      <c r="BT114" s="913"/>
      <c r="BU114" s="913"/>
      <c r="BV114" s="913">
        <v>8558831</v>
      </c>
      <c r="BW114" s="913"/>
      <c r="BX114" s="913"/>
      <c r="BY114" s="913"/>
      <c r="BZ114" s="913"/>
      <c r="CA114" s="913">
        <v>8650648</v>
      </c>
      <c r="CB114" s="913"/>
      <c r="CC114" s="913"/>
      <c r="CD114" s="913"/>
      <c r="CE114" s="913"/>
      <c r="CF114" s="907">
        <v>14.9</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15">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95837</v>
      </c>
      <c r="AB115" s="925"/>
      <c r="AC115" s="925"/>
      <c r="AD115" s="925"/>
      <c r="AE115" s="926"/>
      <c r="AF115" s="927">
        <v>85015</v>
      </c>
      <c r="AG115" s="925"/>
      <c r="AH115" s="925"/>
      <c r="AI115" s="925"/>
      <c r="AJ115" s="926"/>
      <c r="AK115" s="927">
        <v>85626</v>
      </c>
      <c r="AL115" s="925"/>
      <c r="AM115" s="925"/>
      <c r="AN115" s="925"/>
      <c r="AO115" s="926"/>
      <c r="AP115" s="928">
        <v>0.1</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v>22719</v>
      </c>
      <c r="BR115" s="913"/>
      <c r="BS115" s="913"/>
      <c r="BT115" s="913"/>
      <c r="BU115" s="913"/>
      <c r="BV115" s="913">
        <v>25924</v>
      </c>
      <c r="BW115" s="913"/>
      <c r="BX115" s="913"/>
      <c r="BY115" s="913"/>
      <c r="BZ115" s="913"/>
      <c r="CA115" s="913">
        <v>8000</v>
      </c>
      <c r="CB115" s="913"/>
      <c r="CC115" s="913"/>
      <c r="CD115" s="913"/>
      <c r="CE115" s="913"/>
      <c r="CF115" s="907">
        <v>0</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x14ac:dyDescent="0.15">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v>226</v>
      </c>
      <c r="AB116" s="946"/>
      <c r="AC116" s="946"/>
      <c r="AD116" s="946"/>
      <c r="AE116" s="947"/>
      <c r="AF116" s="948">
        <v>1251</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7394017</v>
      </c>
      <c r="AB117" s="966"/>
      <c r="AC117" s="966"/>
      <c r="AD117" s="966"/>
      <c r="AE117" s="967"/>
      <c r="AF117" s="968">
        <v>7315271</v>
      </c>
      <c r="AG117" s="966"/>
      <c r="AH117" s="966"/>
      <c r="AI117" s="966"/>
      <c r="AJ117" s="967"/>
      <c r="AK117" s="968">
        <v>6906929</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15">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15">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441</v>
      </c>
      <c r="BP119" s="992"/>
      <c r="BQ119" s="986">
        <v>65224168</v>
      </c>
      <c r="BR119" s="987"/>
      <c r="BS119" s="987"/>
      <c r="BT119" s="987"/>
      <c r="BU119" s="987"/>
      <c r="BV119" s="987">
        <v>64107083</v>
      </c>
      <c r="BW119" s="987"/>
      <c r="BX119" s="987"/>
      <c r="BY119" s="987"/>
      <c r="BZ119" s="987"/>
      <c r="CA119" s="987">
        <v>70920503</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15">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24451545</v>
      </c>
      <c r="BR120" s="918"/>
      <c r="BS120" s="918"/>
      <c r="BT120" s="918"/>
      <c r="BU120" s="918"/>
      <c r="BV120" s="918">
        <v>24507501</v>
      </c>
      <c r="BW120" s="918"/>
      <c r="BX120" s="918"/>
      <c r="BY120" s="918"/>
      <c r="BZ120" s="918"/>
      <c r="CA120" s="918">
        <v>27120399</v>
      </c>
      <c r="CB120" s="918"/>
      <c r="CC120" s="918"/>
      <c r="CD120" s="918"/>
      <c r="CE120" s="918"/>
      <c r="CF120" s="931">
        <v>46.8</v>
      </c>
      <c r="CG120" s="932"/>
      <c r="CH120" s="932"/>
      <c r="CI120" s="932"/>
      <c r="CJ120" s="932"/>
      <c r="CK120" s="993" t="s">
        <v>445</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v>8071790</v>
      </c>
      <c r="DH120" s="918"/>
      <c r="DI120" s="918"/>
      <c r="DJ120" s="918"/>
      <c r="DK120" s="918"/>
      <c r="DL120" s="918">
        <v>8786447</v>
      </c>
      <c r="DM120" s="918"/>
      <c r="DN120" s="918"/>
      <c r="DO120" s="918"/>
      <c r="DP120" s="918"/>
      <c r="DQ120" s="918">
        <v>10194576</v>
      </c>
      <c r="DR120" s="918"/>
      <c r="DS120" s="918"/>
      <c r="DT120" s="918"/>
      <c r="DU120" s="918"/>
      <c r="DV120" s="919">
        <v>17.600000000000001</v>
      </c>
      <c r="DW120" s="919"/>
      <c r="DX120" s="919"/>
      <c r="DY120" s="919"/>
      <c r="DZ120" s="920"/>
    </row>
    <row r="121" spans="1:130" s="212" customFormat="1" ht="26.25" customHeight="1" x14ac:dyDescent="0.15">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8361970</v>
      </c>
      <c r="BR121" s="913"/>
      <c r="BS121" s="913"/>
      <c r="BT121" s="913"/>
      <c r="BU121" s="913"/>
      <c r="BV121" s="913">
        <v>8168672</v>
      </c>
      <c r="BW121" s="913"/>
      <c r="BX121" s="913"/>
      <c r="BY121" s="913"/>
      <c r="BZ121" s="913"/>
      <c r="CA121" s="913">
        <v>8261526</v>
      </c>
      <c r="CB121" s="913"/>
      <c r="CC121" s="913"/>
      <c r="CD121" s="913"/>
      <c r="CE121" s="913"/>
      <c r="CF121" s="907">
        <v>14.2</v>
      </c>
      <c r="CG121" s="908"/>
      <c r="CH121" s="908"/>
      <c r="CI121" s="908"/>
      <c r="CJ121" s="908"/>
      <c r="CK121" s="996"/>
      <c r="CL121" s="997"/>
      <c r="CM121" s="997"/>
      <c r="CN121" s="997"/>
      <c r="CO121" s="998"/>
      <c r="CP121" s="1006" t="s">
        <v>393</v>
      </c>
      <c r="CQ121" s="1007"/>
      <c r="CR121" s="1007"/>
      <c r="CS121" s="1007"/>
      <c r="CT121" s="1007"/>
      <c r="CU121" s="1007"/>
      <c r="CV121" s="1007"/>
      <c r="CW121" s="1007"/>
      <c r="CX121" s="1007"/>
      <c r="CY121" s="1007"/>
      <c r="CZ121" s="1007"/>
      <c r="DA121" s="1007"/>
      <c r="DB121" s="1007"/>
      <c r="DC121" s="1007"/>
      <c r="DD121" s="1007"/>
      <c r="DE121" s="1007"/>
      <c r="DF121" s="1008"/>
      <c r="DG121" s="912">
        <v>4592865</v>
      </c>
      <c r="DH121" s="913"/>
      <c r="DI121" s="913"/>
      <c r="DJ121" s="913"/>
      <c r="DK121" s="913"/>
      <c r="DL121" s="913">
        <v>4404506</v>
      </c>
      <c r="DM121" s="913"/>
      <c r="DN121" s="913"/>
      <c r="DO121" s="913"/>
      <c r="DP121" s="913"/>
      <c r="DQ121" s="913">
        <v>5415572</v>
      </c>
      <c r="DR121" s="913"/>
      <c r="DS121" s="913"/>
      <c r="DT121" s="913"/>
      <c r="DU121" s="913"/>
      <c r="DV121" s="914">
        <v>9.3000000000000007</v>
      </c>
      <c r="DW121" s="914"/>
      <c r="DX121" s="914"/>
      <c r="DY121" s="914"/>
      <c r="DZ121" s="915"/>
    </row>
    <row r="122" spans="1:130" s="212" customFormat="1" ht="26.25" customHeight="1" x14ac:dyDescent="0.15">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32004331</v>
      </c>
      <c r="BR122" s="987"/>
      <c r="BS122" s="987"/>
      <c r="BT122" s="987"/>
      <c r="BU122" s="987"/>
      <c r="BV122" s="987">
        <v>30130092</v>
      </c>
      <c r="BW122" s="987"/>
      <c r="BX122" s="987"/>
      <c r="BY122" s="987"/>
      <c r="BZ122" s="987"/>
      <c r="CA122" s="987">
        <v>28492465</v>
      </c>
      <c r="CB122" s="987"/>
      <c r="CC122" s="987"/>
      <c r="CD122" s="987"/>
      <c r="CE122" s="987"/>
      <c r="CF122" s="1004">
        <v>49.1</v>
      </c>
      <c r="CG122" s="1005"/>
      <c r="CH122" s="1005"/>
      <c r="CI122" s="1005"/>
      <c r="CJ122" s="1005"/>
      <c r="CK122" s="996"/>
      <c r="CL122" s="997"/>
      <c r="CM122" s="997"/>
      <c r="CN122" s="997"/>
      <c r="CO122" s="998"/>
      <c r="CP122" s="1006" t="s">
        <v>394</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v>181475</v>
      </c>
      <c r="DM122" s="913"/>
      <c r="DN122" s="913"/>
      <c r="DO122" s="913"/>
      <c r="DP122" s="913"/>
      <c r="DQ122" s="913">
        <v>167068</v>
      </c>
      <c r="DR122" s="913"/>
      <c r="DS122" s="913"/>
      <c r="DT122" s="913"/>
      <c r="DU122" s="913"/>
      <c r="DV122" s="914">
        <v>0.3</v>
      </c>
      <c r="DW122" s="914"/>
      <c r="DX122" s="914"/>
      <c r="DY122" s="914"/>
      <c r="DZ122" s="915"/>
    </row>
    <row r="123" spans="1:130" s="212" customFormat="1" ht="26.25" customHeight="1" x14ac:dyDescent="0.15">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449</v>
      </c>
      <c r="BP123" s="992"/>
      <c r="BQ123" s="1050">
        <v>64817846</v>
      </c>
      <c r="BR123" s="1051"/>
      <c r="BS123" s="1051"/>
      <c r="BT123" s="1051"/>
      <c r="BU123" s="1051"/>
      <c r="BV123" s="1051">
        <v>62806265</v>
      </c>
      <c r="BW123" s="1051"/>
      <c r="BX123" s="1051"/>
      <c r="BY123" s="1051"/>
      <c r="BZ123" s="1051"/>
      <c r="CA123" s="1051">
        <v>63874390</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x14ac:dyDescent="0.2">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0.7</v>
      </c>
      <c r="BR124" s="1014"/>
      <c r="BS124" s="1014"/>
      <c r="BT124" s="1014"/>
      <c r="BU124" s="1014"/>
      <c r="BV124" s="1014">
        <v>2.4</v>
      </c>
      <c r="BW124" s="1014"/>
      <c r="BX124" s="1014"/>
      <c r="BY124" s="1014"/>
      <c r="BZ124" s="1014"/>
      <c r="CA124" s="1014">
        <v>12.1</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v>254342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15">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10997</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15">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84840</v>
      </c>
      <c r="AB127" s="946"/>
      <c r="AC127" s="946"/>
      <c r="AD127" s="946"/>
      <c r="AE127" s="947"/>
      <c r="AF127" s="948">
        <v>85015</v>
      </c>
      <c r="AG127" s="946"/>
      <c r="AH127" s="946"/>
      <c r="AI127" s="946"/>
      <c r="AJ127" s="947"/>
      <c r="AK127" s="948">
        <v>85626</v>
      </c>
      <c r="AL127" s="946"/>
      <c r="AM127" s="946"/>
      <c r="AN127" s="946"/>
      <c r="AO127" s="947"/>
      <c r="AP127" s="949">
        <v>0.1</v>
      </c>
      <c r="AQ127" s="950"/>
      <c r="AR127" s="950"/>
      <c r="AS127" s="950"/>
      <c r="AT127" s="951"/>
      <c r="AU127" s="214"/>
      <c r="AV127" s="214"/>
      <c r="AW127" s="214"/>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860894</v>
      </c>
      <c r="AB128" s="1033"/>
      <c r="AC128" s="1033"/>
      <c r="AD128" s="1033"/>
      <c r="AE128" s="1034"/>
      <c r="AF128" s="1035">
        <v>880513</v>
      </c>
      <c r="AG128" s="1033"/>
      <c r="AH128" s="1033"/>
      <c r="AI128" s="1033"/>
      <c r="AJ128" s="1034"/>
      <c r="AK128" s="1035">
        <v>831485</v>
      </c>
      <c r="AL128" s="1033"/>
      <c r="AM128" s="1033"/>
      <c r="AN128" s="1033"/>
      <c r="AO128" s="1034"/>
      <c r="AP128" s="1036"/>
      <c r="AQ128" s="1037"/>
      <c r="AR128" s="1037"/>
      <c r="AS128" s="1037"/>
      <c r="AT128" s="1038"/>
      <c r="AU128" s="214"/>
      <c r="AV128" s="214"/>
      <c r="AW128" s="214"/>
      <c r="AX128" s="883" t="s">
        <v>463</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v>22719</v>
      </c>
      <c r="DH128" s="1025"/>
      <c r="DI128" s="1025"/>
      <c r="DJ128" s="1025"/>
      <c r="DK128" s="1025"/>
      <c r="DL128" s="1025">
        <v>25924</v>
      </c>
      <c r="DM128" s="1025"/>
      <c r="DN128" s="1025"/>
      <c r="DO128" s="1025"/>
      <c r="DP128" s="1025"/>
      <c r="DQ128" s="1025">
        <v>8000</v>
      </c>
      <c r="DR128" s="1025"/>
      <c r="DS128" s="1025"/>
      <c r="DT128" s="1025"/>
      <c r="DU128" s="1025"/>
      <c r="DV128" s="1026">
        <v>0</v>
      </c>
      <c r="DW128" s="1026"/>
      <c r="DX128" s="1026"/>
      <c r="DY128" s="1026"/>
      <c r="DZ128" s="1027"/>
    </row>
    <row r="129" spans="1:131" s="212" customFormat="1" ht="26.25" customHeight="1" x14ac:dyDescent="0.15">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56700996</v>
      </c>
      <c r="AB129" s="946"/>
      <c r="AC129" s="946"/>
      <c r="AD129" s="946"/>
      <c r="AE129" s="947"/>
      <c r="AF129" s="948">
        <v>57336904</v>
      </c>
      <c r="AG129" s="946"/>
      <c r="AH129" s="946"/>
      <c r="AI129" s="946"/>
      <c r="AJ129" s="947"/>
      <c r="AK129" s="948">
        <v>61009463</v>
      </c>
      <c r="AL129" s="946"/>
      <c r="AM129" s="946"/>
      <c r="AN129" s="946"/>
      <c r="AO129" s="947"/>
      <c r="AP129" s="1060"/>
      <c r="AQ129" s="1061"/>
      <c r="AR129" s="1061"/>
      <c r="AS129" s="1061"/>
      <c r="AT129" s="1062"/>
      <c r="AU129" s="215"/>
      <c r="AV129" s="215"/>
      <c r="AW129" s="215"/>
      <c r="AX129" s="1052" t="s">
        <v>466</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3416221</v>
      </c>
      <c r="AB130" s="946"/>
      <c r="AC130" s="946"/>
      <c r="AD130" s="946"/>
      <c r="AE130" s="947"/>
      <c r="AF130" s="948">
        <v>3191752</v>
      </c>
      <c r="AG130" s="946"/>
      <c r="AH130" s="946"/>
      <c r="AI130" s="946"/>
      <c r="AJ130" s="947"/>
      <c r="AK130" s="948">
        <v>3009917</v>
      </c>
      <c r="AL130" s="946"/>
      <c r="AM130" s="946"/>
      <c r="AN130" s="946"/>
      <c r="AO130" s="947"/>
      <c r="AP130" s="1060"/>
      <c r="AQ130" s="1061"/>
      <c r="AR130" s="1061"/>
      <c r="AS130" s="1061"/>
      <c r="AT130" s="1062"/>
      <c r="AU130" s="215"/>
      <c r="AV130" s="215"/>
      <c r="AW130" s="215"/>
      <c r="AX130" s="1052" t="s">
        <v>469</v>
      </c>
      <c r="AY130" s="910"/>
      <c r="AZ130" s="910"/>
      <c r="BA130" s="910"/>
      <c r="BB130" s="910"/>
      <c r="BC130" s="910"/>
      <c r="BD130" s="910"/>
      <c r="BE130" s="911"/>
      <c r="BF130" s="1088">
        <v>5.7</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53284775</v>
      </c>
      <c r="AB131" s="973"/>
      <c r="AC131" s="973"/>
      <c r="AD131" s="973"/>
      <c r="AE131" s="974"/>
      <c r="AF131" s="972">
        <v>54145152</v>
      </c>
      <c r="AG131" s="973"/>
      <c r="AH131" s="973"/>
      <c r="AI131" s="973"/>
      <c r="AJ131" s="974"/>
      <c r="AK131" s="972">
        <v>57999546</v>
      </c>
      <c r="AL131" s="973"/>
      <c r="AM131" s="973"/>
      <c r="AN131" s="973"/>
      <c r="AO131" s="974"/>
      <c r="AP131" s="1097"/>
      <c r="AQ131" s="1098"/>
      <c r="AR131" s="1098"/>
      <c r="AS131" s="1098"/>
      <c r="AT131" s="1099"/>
      <c r="AU131" s="215"/>
      <c r="AV131" s="215"/>
      <c r="AW131" s="215"/>
      <c r="AX131" s="1070" t="s">
        <v>471</v>
      </c>
      <c r="AY131" s="713"/>
      <c r="AZ131" s="713"/>
      <c r="BA131" s="713"/>
      <c r="BB131" s="713"/>
      <c r="BC131" s="713"/>
      <c r="BD131" s="713"/>
      <c r="BE131" s="1023"/>
      <c r="BF131" s="1071">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5.8495177350000001</v>
      </c>
      <c r="AB132" s="1084"/>
      <c r="AC132" s="1084"/>
      <c r="AD132" s="1084"/>
      <c r="AE132" s="1085"/>
      <c r="AF132" s="1086">
        <v>5.9894669790000004</v>
      </c>
      <c r="AG132" s="1084"/>
      <c r="AH132" s="1084"/>
      <c r="AI132" s="1084"/>
      <c r="AJ132" s="1085"/>
      <c r="AK132" s="1086">
        <v>5.2854327510000001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5.4</v>
      </c>
      <c r="AB133" s="1067"/>
      <c r="AC133" s="1067"/>
      <c r="AD133" s="1067"/>
      <c r="AE133" s="1068"/>
      <c r="AF133" s="1066">
        <v>5.5</v>
      </c>
      <c r="AG133" s="1067"/>
      <c r="AH133" s="1067"/>
      <c r="AI133" s="1067"/>
      <c r="AJ133" s="1068"/>
      <c r="AK133" s="1066">
        <v>5.7</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QJGNFWNKoTyLf48IZ2u9dQ26qWL6TrwpCQKD9HbKRnzVQjc40jyfYExOZ6dxaKgcOXjs9CWPOomQLx3Dvu0XPA==" saltValue="8I4WFQNror7QCE7MPRRuf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Zl75DxO07Y5E+hL/mG1MiM9YOqCbkfU7zNvkm3Elf7rptRcx+sidwKJ8+aBPVo0leMXO43VtPTgdYPttEdt5lw==" saltValue="Te6SVVUMjbuWn9TewK/0ug=="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uWPmHJ6GfjAePxpqM0bUty7axUPnD2vSJ+6tgKTzNe9g3RA/uzFhvwc5U+Y3ftahBNJj1jrs8/HtagekGXFcbg==" saltValue="DX4ZjSSNxLqpZqGCgPvAwg==" spinCount="100000" sheet="1" objects="1" scenarios="1"/>
  <dataConsolidate/>
  <phoneticPr fontId="2"/>
  <printOptions horizontalCentered="1" verticalCentered="1"/>
  <pageMargins left="0" right="0" top="0" bottom="0" header="0" footer="0"/>
  <pageSetup paperSize="9" scale="49" orientation="landscape" r:id="rId1"/>
  <headerFooter alignWithMargins="0">
    <oddFooter>&amp;C&amp;P /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1" t="s">
        <v>478</v>
      </c>
      <c r="AP7" s="253"/>
      <c r="AQ7" s="254" t="s">
        <v>479</v>
      </c>
      <c r="AR7" s="255"/>
    </row>
    <row r="8" spans="1:46" x14ac:dyDescent="0.15">
      <c r="A8" s="247"/>
      <c r="AK8" s="256"/>
      <c r="AL8" s="257"/>
      <c r="AM8" s="257"/>
      <c r="AN8" s="258"/>
      <c r="AO8" s="1102"/>
      <c r="AP8" s="259" t="s">
        <v>480</v>
      </c>
      <c r="AQ8" s="260" t="s">
        <v>481</v>
      </c>
      <c r="AR8" s="261" t="s">
        <v>482</v>
      </c>
    </row>
    <row r="9" spans="1:46" x14ac:dyDescent="0.15">
      <c r="A9" s="247"/>
      <c r="AK9" s="1103" t="s">
        <v>483</v>
      </c>
      <c r="AL9" s="1104"/>
      <c r="AM9" s="1104"/>
      <c r="AN9" s="1105"/>
      <c r="AO9" s="262">
        <v>17910497</v>
      </c>
      <c r="AP9" s="262">
        <v>67115</v>
      </c>
      <c r="AQ9" s="263">
        <v>66742</v>
      </c>
      <c r="AR9" s="264">
        <v>0.6</v>
      </c>
    </row>
    <row r="10" spans="1:46" ht="13.5" customHeight="1" x14ac:dyDescent="0.15">
      <c r="A10" s="247"/>
      <c r="AK10" s="1103" t="s">
        <v>484</v>
      </c>
      <c r="AL10" s="1104"/>
      <c r="AM10" s="1104"/>
      <c r="AN10" s="1105"/>
      <c r="AO10" s="265">
        <v>4703</v>
      </c>
      <c r="AP10" s="265">
        <v>18</v>
      </c>
      <c r="AQ10" s="266">
        <v>1287</v>
      </c>
      <c r="AR10" s="267">
        <v>-98.6</v>
      </c>
    </row>
    <row r="11" spans="1:46" ht="13.5" customHeight="1" x14ac:dyDescent="0.15">
      <c r="A11" s="247"/>
      <c r="AK11" s="1103" t="s">
        <v>485</v>
      </c>
      <c r="AL11" s="1104"/>
      <c r="AM11" s="1104"/>
      <c r="AN11" s="1105"/>
      <c r="AO11" s="265">
        <v>422812</v>
      </c>
      <c r="AP11" s="265">
        <v>1584</v>
      </c>
      <c r="AQ11" s="266">
        <v>1074</v>
      </c>
      <c r="AR11" s="267">
        <v>47.5</v>
      </c>
    </row>
    <row r="12" spans="1:46" ht="13.5" customHeight="1" x14ac:dyDescent="0.15">
      <c r="A12" s="247"/>
      <c r="AK12" s="1103" t="s">
        <v>486</v>
      </c>
      <c r="AL12" s="1104"/>
      <c r="AM12" s="1104"/>
      <c r="AN12" s="1105"/>
      <c r="AO12" s="265">
        <v>176642</v>
      </c>
      <c r="AP12" s="265">
        <v>662</v>
      </c>
      <c r="AQ12" s="266">
        <v>41</v>
      </c>
      <c r="AR12" s="267">
        <v>1514.6</v>
      </c>
    </row>
    <row r="13" spans="1:46" ht="13.5" customHeight="1" x14ac:dyDescent="0.15">
      <c r="A13" s="247"/>
      <c r="AK13" s="1103" t="s">
        <v>487</v>
      </c>
      <c r="AL13" s="1104"/>
      <c r="AM13" s="1104"/>
      <c r="AN13" s="1105"/>
      <c r="AO13" s="265">
        <v>657331</v>
      </c>
      <c r="AP13" s="265">
        <v>2463</v>
      </c>
      <c r="AQ13" s="266">
        <v>2303</v>
      </c>
      <c r="AR13" s="267">
        <v>6.9</v>
      </c>
    </row>
    <row r="14" spans="1:46" ht="13.5" customHeight="1" x14ac:dyDescent="0.15">
      <c r="A14" s="247"/>
      <c r="AK14" s="1103" t="s">
        <v>488</v>
      </c>
      <c r="AL14" s="1104"/>
      <c r="AM14" s="1104"/>
      <c r="AN14" s="1105"/>
      <c r="AO14" s="265">
        <v>619761</v>
      </c>
      <c r="AP14" s="265">
        <v>2322</v>
      </c>
      <c r="AQ14" s="266">
        <v>1496</v>
      </c>
      <c r="AR14" s="267">
        <v>55.2</v>
      </c>
    </row>
    <row r="15" spans="1:46" ht="13.5" customHeight="1" x14ac:dyDescent="0.15">
      <c r="A15" s="247"/>
      <c r="AK15" s="1106" t="s">
        <v>489</v>
      </c>
      <c r="AL15" s="1107"/>
      <c r="AM15" s="1107"/>
      <c r="AN15" s="1108"/>
      <c r="AO15" s="265">
        <v>-917869</v>
      </c>
      <c r="AP15" s="265">
        <v>-3440</v>
      </c>
      <c r="AQ15" s="266">
        <v>-3858</v>
      </c>
      <c r="AR15" s="267">
        <v>-10.8</v>
      </c>
    </row>
    <row r="16" spans="1:46" x14ac:dyDescent="0.15">
      <c r="A16" s="247"/>
      <c r="AK16" s="1106" t="s">
        <v>177</v>
      </c>
      <c r="AL16" s="1107"/>
      <c r="AM16" s="1107"/>
      <c r="AN16" s="1108"/>
      <c r="AO16" s="265">
        <v>18873877</v>
      </c>
      <c r="AP16" s="265">
        <v>70725</v>
      </c>
      <c r="AQ16" s="266">
        <v>69084</v>
      </c>
      <c r="AR16" s="267">
        <v>2.4</v>
      </c>
    </row>
    <row r="17" spans="1:46" x14ac:dyDescent="0.15">
      <c r="A17" s="247"/>
    </row>
    <row r="18" spans="1:46" x14ac:dyDescent="0.15">
      <c r="A18" s="247"/>
      <c r="AQ18" s="268"/>
      <c r="AR18" s="268"/>
    </row>
    <row r="19" spans="1:46" x14ac:dyDescent="0.15">
      <c r="A19" s="247"/>
      <c r="AK19" s="243" t="s">
        <v>490</v>
      </c>
    </row>
    <row r="20" spans="1:46" x14ac:dyDescent="0.15">
      <c r="A20" s="247"/>
      <c r="AK20" s="269"/>
      <c r="AL20" s="270"/>
      <c r="AM20" s="270"/>
      <c r="AN20" s="271"/>
      <c r="AO20" s="272" t="s">
        <v>491</v>
      </c>
      <c r="AP20" s="273" t="s">
        <v>492</v>
      </c>
      <c r="AQ20" s="274" t="s">
        <v>493</v>
      </c>
      <c r="AR20" s="275"/>
    </row>
    <row r="21" spans="1:46" s="248" customFormat="1" x14ac:dyDescent="0.15">
      <c r="A21" s="276"/>
      <c r="AK21" s="1109" t="s">
        <v>494</v>
      </c>
      <c r="AL21" s="1110"/>
      <c r="AM21" s="1110"/>
      <c r="AN21" s="1111"/>
      <c r="AO21" s="277">
        <v>7.06</v>
      </c>
      <c r="AP21" s="278">
        <v>6.14</v>
      </c>
      <c r="AQ21" s="279">
        <v>0.92</v>
      </c>
      <c r="AS21" s="280"/>
      <c r="AT21" s="276"/>
    </row>
    <row r="22" spans="1:46" s="248" customFormat="1" x14ac:dyDescent="0.15">
      <c r="A22" s="276"/>
      <c r="AK22" s="1109" t="s">
        <v>495</v>
      </c>
      <c r="AL22" s="1110"/>
      <c r="AM22" s="1110"/>
      <c r="AN22" s="1111"/>
      <c r="AO22" s="281">
        <v>99.8</v>
      </c>
      <c r="AP22" s="282">
        <v>99.7</v>
      </c>
      <c r="AQ22" s="283">
        <v>0.1</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496</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497</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498</v>
      </c>
      <c r="AL29" s="248"/>
      <c r="AM29" s="248"/>
      <c r="AN29" s="248"/>
      <c r="AS29" s="290"/>
    </row>
    <row r="30" spans="1:46" ht="13.5" customHeight="1" x14ac:dyDescent="0.15">
      <c r="A30" s="247"/>
      <c r="AK30" s="250"/>
      <c r="AL30" s="251"/>
      <c r="AM30" s="251"/>
      <c r="AN30" s="252"/>
      <c r="AO30" s="1101" t="s">
        <v>478</v>
      </c>
      <c r="AP30" s="253"/>
      <c r="AQ30" s="254" t="s">
        <v>479</v>
      </c>
      <c r="AR30" s="255"/>
    </row>
    <row r="31" spans="1:46" x14ac:dyDescent="0.15">
      <c r="A31" s="247"/>
      <c r="AK31" s="256"/>
      <c r="AL31" s="257"/>
      <c r="AM31" s="257"/>
      <c r="AN31" s="258"/>
      <c r="AO31" s="1102"/>
      <c r="AP31" s="259" t="s">
        <v>480</v>
      </c>
      <c r="AQ31" s="260" t="s">
        <v>481</v>
      </c>
      <c r="AR31" s="261" t="s">
        <v>482</v>
      </c>
    </row>
    <row r="32" spans="1:46" ht="27" customHeight="1" x14ac:dyDescent="0.15">
      <c r="A32" s="247"/>
      <c r="AK32" s="1117" t="s">
        <v>499</v>
      </c>
      <c r="AL32" s="1118"/>
      <c r="AM32" s="1118"/>
      <c r="AN32" s="1119"/>
      <c r="AO32" s="291">
        <v>5534913</v>
      </c>
      <c r="AP32" s="291">
        <v>20741</v>
      </c>
      <c r="AQ32" s="292">
        <v>26372</v>
      </c>
      <c r="AR32" s="293">
        <v>-21.4</v>
      </c>
    </row>
    <row r="33" spans="1:46" ht="13.5" customHeight="1" x14ac:dyDescent="0.15">
      <c r="A33" s="247"/>
      <c r="AK33" s="1117" t="s">
        <v>500</v>
      </c>
      <c r="AL33" s="1118"/>
      <c r="AM33" s="1118"/>
      <c r="AN33" s="1119"/>
      <c r="AO33" s="291" t="s">
        <v>501</v>
      </c>
      <c r="AP33" s="291" t="s">
        <v>501</v>
      </c>
      <c r="AQ33" s="292">
        <v>3</v>
      </c>
      <c r="AR33" s="293" t="s">
        <v>501</v>
      </c>
    </row>
    <row r="34" spans="1:46" ht="27" customHeight="1" x14ac:dyDescent="0.15">
      <c r="A34" s="247"/>
      <c r="AK34" s="1117" t="s">
        <v>502</v>
      </c>
      <c r="AL34" s="1118"/>
      <c r="AM34" s="1118"/>
      <c r="AN34" s="1119"/>
      <c r="AO34" s="291">
        <v>30000</v>
      </c>
      <c r="AP34" s="291">
        <v>112</v>
      </c>
      <c r="AQ34" s="292">
        <v>27</v>
      </c>
      <c r="AR34" s="293">
        <v>314.8</v>
      </c>
    </row>
    <row r="35" spans="1:46" ht="27" customHeight="1" x14ac:dyDescent="0.15">
      <c r="A35" s="247"/>
      <c r="AK35" s="1117" t="s">
        <v>503</v>
      </c>
      <c r="AL35" s="1118"/>
      <c r="AM35" s="1118"/>
      <c r="AN35" s="1119"/>
      <c r="AO35" s="291">
        <v>1256390</v>
      </c>
      <c r="AP35" s="291">
        <v>4708</v>
      </c>
      <c r="AQ35" s="292">
        <v>5235</v>
      </c>
      <c r="AR35" s="293">
        <v>-10.1</v>
      </c>
    </row>
    <row r="36" spans="1:46" ht="27" customHeight="1" x14ac:dyDescent="0.15">
      <c r="A36" s="247"/>
      <c r="AK36" s="1117" t="s">
        <v>504</v>
      </c>
      <c r="AL36" s="1118"/>
      <c r="AM36" s="1118"/>
      <c r="AN36" s="1119"/>
      <c r="AO36" s="291" t="s">
        <v>501</v>
      </c>
      <c r="AP36" s="291" t="s">
        <v>501</v>
      </c>
      <c r="AQ36" s="292">
        <v>476</v>
      </c>
      <c r="AR36" s="293" t="s">
        <v>501</v>
      </c>
    </row>
    <row r="37" spans="1:46" ht="13.5" customHeight="1" x14ac:dyDescent="0.15">
      <c r="A37" s="247"/>
      <c r="AK37" s="1117" t="s">
        <v>505</v>
      </c>
      <c r="AL37" s="1118"/>
      <c r="AM37" s="1118"/>
      <c r="AN37" s="1119"/>
      <c r="AO37" s="291">
        <v>85626</v>
      </c>
      <c r="AP37" s="291">
        <v>321</v>
      </c>
      <c r="AQ37" s="292">
        <v>969</v>
      </c>
      <c r="AR37" s="293">
        <v>-66.900000000000006</v>
      </c>
    </row>
    <row r="38" spans="1:46" ht="27" customHeight="1" x14ac:dyDescent="0.15">
      <c r="A38" s="247"/>
      <c r="AK38" s="1120" t="s">
        <v>506</v>
      </c>
      <c r="AL38" s="1121"/>
      <c r="AM38" s="1121"/>
      <c r="AN38" s="1122"/>
      <c r="AO38" s="294" t="s">
        <v>501</v>
      </c>
      <c r="AP38" s="294" t="s">
        <v>501</v>
      </c>
      <c r="AQ38" s="295" t="s">
        <v>501</v>
      </c>
      <c r="AR38" s="283" t="s">
        <v>501</v>
      </c>
      <c r="AS38" s="290"/>
    </row>
    <row r="39" spans="1:46" x14ac:dyDescent="0.15">
      <c r="A39" s="247"/>
      <c r="AK39" s="1120" t="s">
        <v>507</v>
      </c>
      <c r="AL39" s="1121"/>
      <c r="AM39" s="1121"/>
      <c r="AN39" s="1122"/>
      <c r="AO39" s="291">
        <v>-831485</v>
      </c>
      <c r="AP39" s="291">
        <v>-3116</v>
      </c>
      <c r="AQ39" s="292">
        <v>-7307</v>
      </c>
      <c r="AR39" s="293">
        <v>-57.4</v>
      </c>
      <c r="AS39" s="290"/>
    </row>
    <row r="40" spans="1:46" ht="27" customHeight="1" x14ac:dyDescent="0.15">
      <c r="A40" s="247"/>
      <c r="AK40" s="1117" t="s">
        <v>508</v>
      </c>
      <c r="AL40" s="1118"/>
      <c r="AM40" s="1118"/>
      <c r="AN40" s="1119"/>
      <c r="AO40" s="291">
        <v>-3009917</v>
      </c>
      <c r="AP40" s="291">
        <v>-11279</v>
      </c>
      <c r="AQ40" s="292">
        <v>-17667</v>
      </c>
      <c r="AR40" s="293">
        <v>-36.200000000000003</v>
      </c>
      <c r="AS40" s="290"/>
    </row>
    <row r="41" spans="1:46" x14ac:dyDescent="0.15">
      <c r="A41" s="247"/>
      <c r="AK41" s="1123" t="s">
        <v>287</v>
      </c>
      <c r="AL41" s="1124"/>
      <c r="AM41" s="1124"/>
      <c r="AN41" s="1125"/>
      <c r="AO41" s="291">
        <v>3065527</v>
      </c>
      <c r="AP41" s="291">
        <v>11487</v>
      </c>
      <c r="AQ41" s="292">
        <v>8108</v>
      </c>
      <c r="AR41" s="293">
        <v>41.7</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2" t="s">
        <v>478</v>
      </c>
      <c r="AN49" s="1114" t="s">
        <v>511</v>
      </c>
      <c r="AO49" s="1115"/>
      <c r="AP49" s="1115"/>
      <c r="AQ49" s="1115"/>
      <c r="AR49" s="1116"/>
    </row>
    <row r="50" spans="1:44" x14ac:dyDescent="0.15">
      <c r="A50" s="247"/>
      <c r="AK50" s="305"/>
      <c r="AL50" s="306"/>
      <c r="AM50" s="1113"/>
      <c r="AN50" s="307" t="s">
        <v>512</v>
      </c>
      <c r="AO50" s="308" t="s">
        <v>513</v>
      </c>
      <c r="AP50" s="309" t="s">
        <v>514</v>
      </c>
      <c r="AQ50" s="310" t="s">
        <v>515</v>
      </c>
      <c r="AR50" s="311" t="s">
        <v>516</v>
      </c>
    </row>
    <row r="51" spans="1:44" x14ac:dyDescent="0.15">
      <c r="A51" s="247"/>
      <c r="AK51" s="303" t="s">
        <v>517</v>
      </c>
      <c r="AL51" s="304"/>
      <c r="AM51" s="312">
        <v>8770723</v>
      </c>
      <c r="AN51" s="313">
        <v>32037</v>
      </c>
      <c r="AO51" s="314">
        <v>-24.3</v>
      </c>
      <c r="AP51" s="315">
        <v>60285</v>
      </c>
      <c r="AQ51" s="316">
        <v>6.4</v>
      </c>
      <c r="AR51" s="317">
        <v>-30.7</v>
      </c>
    </row>
    <row r="52" spans="1:44" x14ac:dyDescent="0.15">
      <c r="A52" s="247"/>
      <c r="AK52" s="318"/>
      <c r="AL52" s="319" t="s">
        <v>518</v>
      </c>
      <c r="AM52" s="320">
        <v>5468237</v>
      </c>
      <c r="AN52" s="321">
        <v>19974</v>
      </c>
      <c r="AO52" s="322">
        <v>-28.2</v>
      </c>
      <c r="AP52" s="323">
        <v>36445</v>
      </c>
      <c r="AQ52" s="324">
        <v>5</v>
      </c>
      <c r="AR52" s="325">
        <v>-33.200000000000003</v>
      </c>
    </row>
    <row r="53" spans="1:44" x14ac:dyDescent="0.15">
      <c r="A53" s="247"/>
      <c r="AK53" s="303" t="s">
        <v>519</v>
      </c>
      <c r="AL53" s="304"/>
      <c r="AM53" s="312">
        <v>7748541</v>
      </c>
      <c r="AN53" s="313">
        <v>28515</v>
      </c>
      <c r="AO53" s="314">
        <v>-11</v>
      </c>
      <c r="AP53" s="315">
        <v>38566</v>
      </c>
      <c r="AQ53" s="316">
        <v>-36</v>
      </c>
      <c r="AR53" s="317">
        <v>25</v>
      </c>
    </row>
    <row r="54" spans="1:44" x14ac:dyDescent="0.15">
      <c r="A54" s="247"/>
      <c r="AK54" s="318"/>
      <c r="AL54" s="319" t="s">
        <v>518</v>
      </c>
      <c r="AM54" s="320">
        <v>4525071</v>
      </c>
      <c r="AN54" s="321">
        <v>16652</v>
      </c>
      <c r="AO54" s="322">
        <v>-16.600000000000001</v>
      </c>
      <c r="AP54" s="323">
        <v>24059</v>
      </c>
      <c r="AQ54" s="324">
        <v>-34</v>
      </c>
      <c r="AR54" s="325">
        <v>17.399999999999999</v>
      </c>
    </row>
    <row r="55" spans="1:44" x14ac:dyDescent="0.15">
      <c r="A55" s="247"/>
      <c r="AK55" s="303" t="s">
        <v>520</v>
      </c>
      <c r="AL55" s="304"/>
      <c r="AM55" s="312">
        <v>10882222</v>
      </c>
      <c r="AN55" s="313">
        <v>40292</v>
      </c>
      <c r="AO55" s="314">
        <v>41.3</v>
      </c>
      <c r="AP55" s="315">
        <v>35156</v>
      </c>
      <c r="AQ55" s="316">
        <v>-8.8000000000000007</v>
      </c>
      <c r="AR55" s="317">
        <v>50.1</v>
      </c>
    </row>
    <row r="56" spans="1:44" x14ac:dyDescent="0.15">
      <c r="A56" s="247"/>
      <c r="AK56" s="318"/>
      <c r="AL56" s="319" t="s">
        <v>518</v>
      </c>
      <c r="AM56" s="320">
        <v>5964621</v>
      </c>
      <c r="AN56" s="321">
        <v>22084</v>
      </c>
      <c r="AO56" s="322">
        <v>32.6</v>
      </c>
      <c r="AP56" s="323">
        <v>22430</v>
      </c>
      <c r="AQ56" s="324">
        <v>-6.8</v>
      </c>
      <c r="AR56" s="325">
        <v>39.4</v>
      </c>
    </row>
    <row r="57" spans="1:44" x14ac:dyDescent="0.15">
      <c r="A57" s="247"/>
      <c r="AK57" s="303" t="s">
        <v>521</v>
      </c>
      <c r="AL57" s="304"/>
      <c r="AM57" s="312">
        <v>10671273</v>
      </c>
      <c r="AN57" s="313">
        <v>39742</v>
      </c>
      <c r="AO57" s="314">
        <v>-1.4</v>
      </c>
      <c r="AP57" s="315">
        <v>37029</v>
      </c>
      <c r="AQ57" s="316">
        <v>5.3</v>
      </c>
      <c r="AR57" s="317">
        <v>-6.7</v>
      </c>
    </row>
    <row r="58" spans="1:44" x14ac:dyDescent="0.15">
      <c r="A58" s="247"/>
      <c r="AK58" s="318"/>
      <c r="AL58" s="319" t="s">
        <v>518</v>
      </c>
      <c r="AM58" s="320">
        <v>6083272</v>
      </c>
      <c r="AN58" s="321">
        <v>22655</v>
      </c>
      <c r="AO58" s="322">
        <v>2.6</v>
      </c>
      <c r="AP58" s="323">
        <v>23232</v>
      </c>
      <c r="AQ58" s="324">
        <v>3.6</v>
      </c>
      <c r="AR58" s="325">
        <v>-1</v>
      </c>
    </row>
    <row r="59" spans="1:44" x14ac:dyDescent="0.15">
      <c r="A59" s="247"/>
      <c r="AK59" s="303" t="s">
        <v>522</v>
      </c>
      <c r="AL59" s="304"/>
      <c r="AM59" s="312">
        <v>16489265</v>
      </c>
      <c r="AN59" s="313">
        <v>61790</v>
      </c>
      <c r="AO59" s="314">
        <v>55.5</v>
      </c>
      <c r="AP59" s="315">
        <v>44805</v>
      </c>
      <c r="AQ59" s="316">
        <v>21</v>
      </c>
      <c r="AR59" s="317">
        <v>34.5</v>
      </c>
    </row>
    <row r="60" spans="1:44" x14ac:dyDescent="0.15">
      <c r="A60" s="247"/>
      <c r="AK60" s="318"/>
      <c r="AL60" s="319" t="s">
        <v>518</v>
      </c>
      <c r="AM60" s="320">
        <v>11229621</v>
      </c>
      <c r="AN60" s="321">
        <v>42080</v>
      </c>
      <c r="AO60" s="322">
        <v>85.7</v>
      </c>
      <c r="AP60" s="323">
        <v>29857</v>
      </c>
      <c r="AQ60" s="324">
        <v>28.5</v>
      </c>
      <c r="AR60" s="325">
        <v>57.2</v>
      </c>
    </row>
    <row r="61" spans="1:44" x14ac:dyDescent="0.15">
      <c r="A61" s="247"/>
      <c r="AK61" s="303" t="s">
        <v>523</v>
      </c>
      <c r="AL61" s="326"/>
      <c r="AM61" s="312">
        <v>10912405</v>
      </c>
      <c r="AN61" s="313">
        <v>40475</v>
      </c>
      <c r="AO61" s="314">
        <v>12</v>
      </c>
      <c r="AP61" s="315">
        <v>43168</v>
      </c>
      <c r="AQ61" s="327">
        <v>-2.4</v>
      </c>
      <c r="AR61" s="317">
        <v>14.4</v>
      </c>
    </row>
    <row r="62" spans="1:44" x14ac:dyDescent="0.15">
      <c r="A62" s="247"/>
      <c r="AK62" s="318"/>
      <c r="AL62" s="319" t="s">
        <v>518</v>
      </c>
      <c r="AM62" s="320">
        <v>6654164</v>
      </c>
      <c r="AN62" s="321">
        <v>24689</v>
      </c>
      <c r="AO62" s="322">
        <v>15.2</v>
      </c>
      <c r="AP62" s="323">
        <v>27205</v>
      </c>
      <c r="AQ62" s="324">
        <v>-0.7</v>
      </c>
      <c r="AR62" s="325">
        <v>15.9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c6O7uE1ZGLzLARV496ybm6vXqVxuQRRUyo2I8KtVp3s+xbx6PZ7jgo0U9rxVRHTGkSplbcjWym0t//7MdSFKbA==" saltValue="dbtGpzk8hce15PyDIgwSU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verticalCentered="1"/>
  <pageMargins left="0" right="0" top="0" bottom="0" header="0" footer="0"/>
  <pageSetup paperSize="9" scale="64" orientation="landscape" r:id="rId1"/>
  <headerFooter alignWithMargins="0">
    <oddFooter>&amp;C&amp;P /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lVL9/jSN8c5eqGAjSEW/Cxkk5L7XiCmSKVgO95YVBYKMqZAZsrgyufUtbapW58ego3h0zgpCpYnTlbOEITchMA==" saltValue="o2EL6ycTik2ECbL0Do4/IQ=="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bNiLyjCEk//iTTdC+jaWOfQAyWylzLdtTavbr5sVi5tG5+6MxK1Q+AI9IeN4Nl9jjrbWiuRRIFgWrRRLUai7oA==" saltValue="RCvfxmEavkseFxXHAix9nA==" spinCount="100000" sheet="1" objects="1" scenarios="1"/>
  <dataConsolidate/>
  <phoneticPr fontId="2"/>
  <printOptions horizontalCentered="1" verticalCentered="1"/>
  <pageMargins left="0" right="0" top="0" bottom="0" header="0" footer="0"/>
  <pageSetup paperSize="9" scale="41" orientation="landscape" r:id="rId1"/>
  <headerFooter alignWithMargins="0">
    <oddFooter>&amp;C&amp;P /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s="1" customFormat="1" ht="16.5" customHeight="1" x14ac:dyDescent="0.15"/>
    <row r="25" s="1" customFormat="1" ht="16.5" customHeight="1" x14ac:dyDescent="0.15"/>
    <row r="26" s="1" customFormat="1" ht="16.5" customHeight="1" x14ac:dyDescent="0.15"/>
    <row r="27" s="1" customFormat="1" ht="16.5" customHeight="1" x14ac:dyDescent="0.15"/>
    <row r="28" s="1" customFormat="1" ht="16.5" customHeight="1" x14ac:dyDescent="0.15"/>
    <row r="29" s="1" customFormat="1" ht="16.5" customHeight="1" x14ac:dyDescent="0.15"/>
    <row r="30" s="1" customFormat="1" ht="16.5" customHeight="1" x14ac:dyDescent="0.15"/>
    <row r="31" s="1" customFormat="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6" t="s">
        <v>3</v>
      </c>
      <c r="D47" s="1126"/>
      <c r="E47" s="1127"/>
      <c r="F47" s="11">
        <v>15.84</v>
      </c>
      <c r="G47" s="12">
        <v>12.99</v>
      </c>
      <c r="H47" s="12">
        <v>18.43</v>
      </c>
      <c r="I47" s="12">
        <v>13.74</v>
      </c>
      <c r="J47" s="13">
        <v>13.14</v>
      </c>
    </row>
    <row r="48" spans="2:10" ht="57.75" customHeight="1" x14ac:dyDescent="0.15">
      <c r="B48" s="14"/>
      <c r="C48" s="1128" t="s">
        <v>4</v>
      </c>
      <c r="D48" s="1128"/>
      <c r="E48" s="1129"/>
      <c r="F48" s="15">
        <v>8.85</v>
      </c>
      <c r="G48" s="16">
        <v>11.84</v>
      </c>
      <c r="H48" s="16">
        <v>8.99</v>
      </c>
      <c r="I48" s="16">
        <v>8.2799999999999994</v>
      </c>
      <c r="J48" s="17">
        <v>5.0199999999999996</v>
      </c>
    </row>
    <row r="49" spans="2:10" ht="57.75" customHeight="1" thickBot="1" x14ac:dyDescent="0.2">
      <c r="B49" s="18"/>
      <c r="C49" s="1130" t="s">
        <v>5</v>
      </c>
      <c r="D49" s="1130"/>
      <c r="E49" s="1131"/>
      <c r="F49" s="19">
        <v>1.19</v>
      </c>
      <c r="G49" s="20" t="s">
        <v>530</v>
      </c>
      <c r="H49" s="20" t="s">
        <v>531</v>
      </c>
      <c r="I49" s="20" t="s">
        <v>532</v>
      </c>
      <c r="J49" s="21" t="s">
        <v>533</v>
      </c>
    </row>
    <row r="50" spans="2:10" x14ac:dyDescent="0.15"/>
  </sheetData>
  <sheetProtection algorithmName="SHA-512" hashValue="8h1dmR9fBbar2Crde9XISjGkhIwEDvILFldulIpzuJk+A6+TVyVePX9Kpw5DfrY9gv9AXHhJ9MmhMRepgtggPQ==" saltValue="ej0SjNh5EZTEX6HvLcJPjw==" spinCount="100000" sheet="1" objects="1" scenarios="1"/>
  <mergeCells count="3">
    <mergeCell ref="C47:E47"/>
    <mergeCell ref="C48:E48"/>
    <mergeCell ref="C49:E49"/>
  </mergeCells>
  <phoneticPr fontId="2"/>
  <printOptions horizontalCentered="1" verticalCentered="1"/>
  <pageMargins left="0" right="0" top="0" bottom="0" header="0" footer="0"/>
  <pageSetup paperSize="9" scale="66" orientation="landscape" r:id="rId1"/>
  <headerFooter alignWithMargins="0">
    <oddFooter>&amp;C&amp;P / &amp;N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2026-03-22T05:18:10Z</cp:lastPrinted>
  <dcterms:created xsi:type="dcterms:W3CDTF">2026-02-23T05:39:50Z</dcterms:created>
  <dcterms:modified xsi:type="dcterms:W3CDTF">2026-03-23T09:53:17Z</dcterms:modified>
  <cp:category/>
</cp:coreProperties>
</file>