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s="1"/>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<sst xmlns="http://schemas.openxmlformats.org/spreadsheetml/2006/main" count="1150" uniqueCount="614">
  <si>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</si>
  <si>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</si>
  <si>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</si>
  <si>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</si>
  <si>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</si>
  <si>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</si>
  <si>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</si>
  <si>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</si>
  <si>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</si>
  <si>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</si>
  <si>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</si>
  <si>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</si>
  <si>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</si>
  <si>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</si>
  <si>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</si>
  <si>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</si>
  <si>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</si>
  <si>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</si>
  <si>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</si>
  <si>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</si>
  <si>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</si>
  <si>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</si>
  <si>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</si>
  <si>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</si>
  <si>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</si>
  <si>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</si>
  <si>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</si>
  <si>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</si>
  <si>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</si>
  <si>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</si>
  <si>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</si>
  <si>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</si>
  <si>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</si>
  <si>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</si>
  <si>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</si>
  <si>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</si>
  <si>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</si>
  <si>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</si>
  <si>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</si>
  <si>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</si>
  <si>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</si>
  <si>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</si>
  <si>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</si>
  <si>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</si>
  <si>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</si>
  <si>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</si>
  <si>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</si>
  <si>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</si>
  <si>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</si>
  <si>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</si>
  <si>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</si>
  <si>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</si>
  <si>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</si>
  <si>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</si>
  <si>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</si>
  <si>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</si>
  <si>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</si>
  <si>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</si>
  <si>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</si>
  <si>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</si>
  <si>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</si>
  <si>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</si>
  <si>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</si>
  <si>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</si>
  <si>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</si>
  <si>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</si>
  <si>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</si>
  <si>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</si>
  <si>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</si>
  <si>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</si>
  <si>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</si>
  <si>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</si>
  <si>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</si>
  <si>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</si>
  <si>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</si>
  <si>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</si>
  <si>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</si>
  <si>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</si>
  <si>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</si>
  <si>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</si>
  <si>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</si>
  <si>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</si>
  <si>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</si>
  <si>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</si>
  <si>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</si>
  <si>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</si>
  <si>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</si>
  <si>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</si>
  <si>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</si>
  <si>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</si>
  <si>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</si>
  <si>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</si>
  <si>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</si>
  <si>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</si>
  <si>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</si>
  <si>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</si>
  <si>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</si>
  <si>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山武市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</si>
  <si>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</si>
  <si>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</si>
  <si>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</si>
  <si>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</si>
  <si>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</si>
  <si>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</si>
  <si>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</si>
  <si>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</si>
  <si>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</si>
  <si>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</si>
  <si>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</si>
  <si>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</si>
  <si>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</si>
  <si>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</si>
  <si>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</si>
  <si>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</si>
  <si>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</si>
  <si>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</si>
  <si>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</si>
  <si>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</si>
  <si>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</si>
  <si>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</si>
  <si>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</si>
  <si>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</si>
  <si>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</si>
  <si>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</si>
  <si>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</si>
  <si>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</si>
  <si>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</si>
  <si>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</si>
  <si>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</si>
  <si>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</si>
  <si>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</si>
  <si>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</si>
  <si>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</si>
  <si>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</si>
  <si>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</si>
  <si>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</si>
  <si>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</si>
  <si>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</si>
  <si>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</si>
  <si>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</si>
  <si>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</si>
  <si>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</si>
  <si>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</si>
  <si>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</si>
  <si>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</si>
  <si>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</si>
  <si>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</si>
  <si>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</si>
  <si>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</si>
  <si>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</si>
  <si>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</si>
  <si>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</si>
  <si>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</si>
  <si>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</si>
  <si>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</si>
  <si>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</si>
  <si>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</si>
  <si>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</si>
  <si>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</si>
  <si>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</si>
  <si>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</si>
  <si>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</si>
  <si>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</si>
  <si>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</si>
  <si>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</si>
  <si>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</si>
  <si>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</si>
  <si>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</si>
  <si>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</si>
  <si>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</si>
  <si>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</si>
  <si>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</si>
  <si>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</si>
  <si>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</si>
  <si>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</si>
  <si>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</si>
  <si>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</si>
  <si>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</si>
  <si>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</si>
  <si>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</si>
  <si>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</si>
  <si>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</si>
  <si>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</si>
  <si>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</si>
  <si>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</si>
  <si>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</si>
  <si>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</si>
  <si>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</si>
  <si>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</si>
  <si>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</si>
  <si>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</si>
  <si>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</si>
  <si>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</si>
  <si>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</si>
  <si>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</si>
  <si>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</si>
  <si>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</si>
  <si>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</si>
  <si>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</si>
  <si>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</si>
  <si>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</si>
  <si>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</si>
  <si>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</si>
  <si>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</si>
  <si>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</si>
  <si>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</si>
  <si>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</si>
  <si>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</si>
  <si>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</si>
  <si>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</si>
  <si>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</si>
  <si>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</si>
  <si>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</si>
  <si>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千葉県山武市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</si>
  <si>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</si>
  <si>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</si>
  <si>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</si>
  <si>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</si>
  <si>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</si>
  <si>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</si>
  <si>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</si>
  <si>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</si>
  <si>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</si>
  <si>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</si>
  <si>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</si>
  <si>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</si>
  <si>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</si>
  <si>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</si>
  <si>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</si>
  <si>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</si>
  <si>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</si>
  <si>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</si>
  <si>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</si>
  <si>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</si>
  <si>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</si>
  <si>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</si>
  <si>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</si>
  <si>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</si>
  <si>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</si>
  <si>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</si>
  <si>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</si>
  <si>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</si>
  <si>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</si>
  <si>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</si>
  <si>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</si>
  <si>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</si>
  <si>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</si>
  <si>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</si>
  <si>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</si>
  <si>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</si>
  <si>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</si>
  <si>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</si>
  <si>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</si>
  <si>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</si>
  <si>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</si>
  <si>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</si>
  <si>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</si>
  <si>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</si>
  <si>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</si>
  <si>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</si>
  <si>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</si>
  <si>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</si>
  <si>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</si>
  <si>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</si>
  <si>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</si>
  <si>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</si>
  <si>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</si>
  <si>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</si>
  <si>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</si>
  <si>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</si>
  <si>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</si>
  <si>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</si>
  <si>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</si>
  <si>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</si>
  <si>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</si>
  <si>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</si>
  <si>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</si>
  <si>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</si>
  <si>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</si>
  <si>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</si>
  <si>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</si>
  <si>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</si>
  <si>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</si>
  <si>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</si>
  <si>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</si>
  <si>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</si>
  <si>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</si>
  <si>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</si>
  <si>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</si>
  <si>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</si>
  <si>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</si>
  <si>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</si>
  <si>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</si>
  <si>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</si>
  <si>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</si>
  <si>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</si>
  <si>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</si>
  <si>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</si>
  <si>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</si>
  <si>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</si>
  <si>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</si>
  <si>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</si>
  <si>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</si>
  <si>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</si>
  <si>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</si>
  <si>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</si>
  <si>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</si>
  <si>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</si>
  <si>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</si>
  <si>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</si>
  <si>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</si>
  <si>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</si>
  <si>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</si>
  <si>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</si>
  <si>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</si>
  <si>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</si>
  <si>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</si>
  <si>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</si>
  <si>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</si>
  <si>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</si>
  <si>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</si>
  <si>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</si>
  <si>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</si>
  <si>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</si>
  <si>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</si>
  <si>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</si>
  <si>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</si>
  <si>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</si>
  <si>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</si>
  <si>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</si>
  <si>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</si>
  <si>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</si>
  <si>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</si>
  <si>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</si>
  <si>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</si>
  <si>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</si>
  <si>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</si>
  <si>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</si>
  <si>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</si>
  <si>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</si>
  <si>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</si>
  <si>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</si>
  <si>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</si>
  <si>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</si>
  <si>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</si>
  <si>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</si>
  <si>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</si>
  <si>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</si>
  <si>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</si>
  <si>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</si>
  <si>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</si>
  <si>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</si>
  <si>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</si>
  <si>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</si>
  <si>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</si>
  <si>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</si>
  <si>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</si>
  <si>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</si>
  <si>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</si>
  <si>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</si>
  <si>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</si>
  <si>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</si>
  <si>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</si>
  <si>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</si>
  <si>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</si>
  <si>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</si>
  <si>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</si>
  <si>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</si>
  <si>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千葉県山武市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</si>
  <si>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</si>
  <si>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</si>
  <si>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</si>
  <si>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</si>
  <si>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</si>
  <si>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</si>
  <si>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</si>
  <si>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</si>
  <si>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</si>
  <si>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</si>
  <si>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</si>
  <si>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</si>
  <si>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</si>
  <si>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</si>
  <si>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</si>
  <si>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</si>
  <si>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</si>
  <si>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</si>
  <si>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</si>
  <si>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</si>
  <si>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山武市地方独立行政法人さんむ医療センター公債管理特別会計</t>
    <phoneticPr fontId="5"/>
  </si>
  <si>
    <t>-</t>
    <phoneticPr fontId="5"/>
  </si>
  <si>
    <t>山武市組合立国保成東病院事業清算事務特別会計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</si>
  <si>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</si>
  <si>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</si>
  <si>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</si>
  <si>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</si>
  <si>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</si>
  <si>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</si>
  <si>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</si>
  <si>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</si>
  <si>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</si>
  <si>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</si>
  <si>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</si>
  <si>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</si>
  <si>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</si>
  <si>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山武市国民健康保険特別会計（事業勘定）</t>
    <phoneticPr fontId="5"/>
  </si>
  <si>
    <t>山武市国民健康保険特別会計（施設勘定）</t>
    <phoneticPr fontId="5"/>
  </si>
  <si>
    <t>山武市介護保険特別会計</t>
    <phoneticPr fontId="5"/>
  </si>
  <si>
    <t>山武市後期高齢者医療特別会計</t>
    <phoneticPr fontId="5"/>
  </si>
  <si>
    <t>山武市水道事業会計</t>
    <phoneticPr fontId="5"/>
  </si>
  <si>
    <t>法適用企業</t>
    <phoneticPr fontId="5"/>
  </si>
  <si>
    <t>山武市農業集落排水事業特別会計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</si>
  <si>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</si>
  <si>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</si>
  <si>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</si>
  <si>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</si>
  <si>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</si>
  <si>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</si>
  <si>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</si>
  <si>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</si>
  <si>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</si>
  <si>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</si>
  <si>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</si>
  <si>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</si>
  <si>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</si>
  <si>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</si>
  <si>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</si>
  <si>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</si>
  <si>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</si>
  <si>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</si>
  <si>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</si>
  <si>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</si>
  <si>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</si>
  <si>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</si>
  <si>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</si>
  <si>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</si>
  <si>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</si>
  <si>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</si>
  <si>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</si>
  <si>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</si>
  <si>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</si>
  <si>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</si>
  <si>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</si>
  <si>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</si>
  <si>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</si>
  <si>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</si>
  <si>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</si>
  <si>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</si>
  <si>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</si>
  <si>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</si>
  <si>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</si>
  <si>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</si>
  <si>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</si>
  <si>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</si>
  <si>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</si>
  <si>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</si>
  <si>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</si>
  <si>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</si>
  <si>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</si>
  <si>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</si>
  <si>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</si>
  <si>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</si>
  <si>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</si>
  <si>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</si>
  <si>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</si>
  <si>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</si>
  <si>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</si>
  <si>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</si>
  <si>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</si>
  <si>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</si>
  <si>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</si>
  <si>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</si>
  <si>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</si>
  <si>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</si>
  <si>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</si>
  <si>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山武市農業集落排水事業特別会計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</si>
  <si>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</si>
  <si>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</si>
  <si>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</si>
  <si>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</si>
  <si>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</si>
  <si>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</si>
  <si>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</si>
  <si>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</si>
  <si>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</si>
  <si>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</si>
  <si>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</si>
  <si>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</si>
  <si>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</si>
  <si>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</si>
  <si>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</si>
  <si>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</si>
  <si>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</si>
  <si>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</si>
  <si>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</si>
  <si>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</si>
  <si>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</si>
  <si>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</si>
  <si>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</si>
  <si>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</si>
  <si>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</si>
  <si>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</si>
  <si>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</si>
  <si>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</si>
  <si>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</si>
  <si>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</si>
  <si>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</si>
  <si>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</si>
  <si>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</si>
  <si>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</si>
  <si>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</si>
  <si>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</si>
  <si>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</si>
  <si>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</si>
  <si>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</si>
  <si>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</si>
  <si>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</si>
  <si>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</si>
  <si>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</si>
  <si>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</si>
  <si>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</si>
  <si>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</si>
  <si>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</si>
  <si>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</si>
  <si>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</si>
  <si>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</si>
  <si>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</si>
  <si>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</si>
  <si>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</si>
  <si>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</si>
  <si>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</si>
  <si>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</si>
  <si>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</si>
  <si>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</si>
  <si>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</si>
  <si>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</si>
  <si>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</si>
  <si>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</si>
  <si>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</si>
  <si>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</si>
  <si>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</si>
  <si>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</si>
  <si>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</si>
  <si>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</si>
  <si>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</si>
  <si>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</si>
  <si>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</si>
  <si>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</si>
  <si>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</si>
  <si>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</si>
  <si>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</si>
  <si>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</si>
  <si>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</si>
  <si>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</si>
  <si>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</si>
  <si>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</si>
  <si>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</si>
  <si>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</si>
  <si>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</si>
  <si>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</si>
  <si>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</si>
  <si>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2.80</t>
  </si>
  <si>
    <t>▲ 14.36</t>
  </si>
  <si>
    <t>▲ 1.74</t>
  </si>
  <si>
    <t>▲ 3.31</t>
  </si>
  <si>
    <t>▲ 1.47</t>
  </si>
  <si>
    <t>山武市水道事業会計</t>
  </si>
  <si>
    <t>一般会計</t>
  </si>
  <si>
    <t>山武市国民健康保険特別会計（事業勘定）</t>
  </si>
  <si>
    <t>山武市介護保険特別会計</t>
  </si>
  <si>
    <t>山武市組合立国保成東病院事業清算事務特別会計</t>
  </si>
  <si>
    <t>山武市国民健康保険特別会計（施設勘定）</t>
  </si>
  <si>
    <t>山武市後期高齢者医療特別会計</t>
  </si>
  <si>
    <t>山武市農業集落排水事業特別会計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</si>
  <si>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</si>
  <si>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</si>
  <si>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</si>
  <si>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</si>
  <si>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</si>
  <si>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</si>
  <si>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</si>
  <si>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</si>
  <si>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</si>
  <si>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</si>
  <si>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千葉県市町村総合事務組合（一般会計）</t>
    <rPh sb="0" eb="3">
      <t>チバケン</t>
    </rPh>
    <rPh sb="3" eb="6">
      <t>シチョウソン</t>
    </rPh>
    <rPh sb="6" eb="8">
      <t>ソウゴウ</t>
    </rPh>
    <rPh sb="8" eb="12">
      <t>ジムクミアイ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</si>
  <si>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2">
      <t>ジムクミアイ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</si>
  <si>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12">
      <t>シチョウソンソウゴウジムクミアイ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</si>
  <si>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12">
      <t>ソウゴウジムクミアイ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</si>
  <si>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1">
      <t>キギョウダン</t>
    </rPh>
    <rPh sb="12" eb="16">
      <t>スイドウヨウスイ</t>
    </rPh>
    <rPh sb="16" eb="18">
      <t>キョウキュウ</t>
    </rPh>
    <rPh sb="18" eb="20">
      <t>ジギョウ</t>
    </rPh>
    <rPh sb="20" eb="22">
      <t>カイケイ</t>
    </rPh>
    <phoneticPr fontId="2"/>
  </si>
  <si>
    <t>山武郡市広域行政組合（一般会計）</t>
    <rPh sb="0" eb="4">
      <t>サンブグンシ</t>
    </rPh>
    <rPh sb="4" eb="6">
      <t>コウイキ</t>
    </rPh>
    <rPh sb="6" eb="8">
      <t>ギョウセイ</t>
    </rPh>
    <rPh sb="8" eb="10">
      <t>クミアイ</t>
    </rPh>
    <rPh sb="11" eb="13">
      <t>イッパン</t>
    </rPh>
    <rPh sb="13" eb="15">
      <t>カイケイ</t>
    </rPh>
    <phoneticPr fontId="2"/>
  </si>
  <si>
    <t>山武郡市環境衛生組合（一般会計）</t>
    <rPh sb="0" eb="4">
      <t>サンブグンシ</t>
    </rPh>
    <rPh sb="4" eb="6">
      <t>カンキョウ</t>
    </rPh>
    <rPh sb="6" eb="8">
      <t>エイセイ</t>
    </rPh>
    <rPh sb="8" eb="10">
      <t>クミアイ</t>
    </rPh>
    <rPh sb="11" eb="13">
      <t>イッパン</t>
    </rPh>
    <rPh sb="13" eb="15">
      <t>カイケイ</t>
    </rPh>
    <phoneticPr fontId="2"/>
  </si>
  <si>
    <t>山武郡市広域水道企業団（水道事業会計）</t>
    <rPh sb="0" eb="4">
      <t>サンブグンシ</t>
    </rPh>
    <rPh sb="4" eb="6">
      <t>コウイキ</t>
    </rPh>
    <rPh sb="6" eb="8">
      <t>スイドウ</t>
    </rPh>
    <rPh sb="8" eb="11">
      <t>キギョウダン</t>
    </rPh>
    <rPh sb="12" eb="14">
      <t>スイドウ</t>
    </rPh>
    <rPh sb="14" eb="18">
      <t>ジギョウカイケイ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</si>
  <si>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</si>
  <si>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</si>
  <si>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東金市外三市町清掃組合</t>
    <rPh sb="0" eb="3">
      <t>トウガネシ</t>
    </rPh>
    <rPh sb="3" eb="4">
      <t>ホカ</t>
    </rPh>
    <rPh sb="4" eb="5">
      <t>サン</t>
    </rPh>
    <rPh sb="5" eb="7">
      <t>シマチ</t>
    </rPh>
    <rPh sb="7" eb="9">
      <t>セイソウ</t>
    </rPh>
    <rPh sb="9" eb="11">
      <t>クミアイ</t>
    </rPh>
    <phoneticPr fontId="2"/>
  </si>
  <si>
    <t>さんむ医療センター</t>
    <rPh sb="3" eb="5">
      <t>イリョウ</t>
    </rPh>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</si>
  <si>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</si>
  <si>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</si>
  <si>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</si>
  <si>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福祉基金</t>
    <rPh sb="0" eb="2">
      <t>フクシ</t>
    </rPh>
    <rPh sb="2" eb="4">
      <t>キキン</t>
    </rPh>
    <phoneticPr fontId="5"/>
  </si>
  <si>
    <t>教育施設整備基金</t>
    <rPh sb="0" eb="2">
      <t>キョウイク</t>
    </rPh>
    <rPh sb="2" eb="4">
      <t>シセツ</t>
    </rPh>
    <rPh sb="4" eb="6">
      <t>セイビ</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</si>
  <si>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</si>
  <si>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</si>
  <si>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</si>
  <si>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</si>
  <si>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</si>
  <si>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</si>
  <si>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算定されず、実質公債費比率は類似団体と比較すると、やや低くなっている。これは、過去に借り入れた地方債の償還が進んだことによるものである。しかし、病院や中学校の建設、老朽化施設の修繕に係る地方債の借入が見込まれることから、今後は実質公債費比率の増加が見込まれる。今後は、山武市公共施設個別施設計画に基づき計画的に施設の修繕等を実施し、これまで以上に公債費の適正化に取り組んでいく必要がある。</t>
    <rPh sb="0" eb="2">
      <t>ショウライ</t>
    </rPh>
    <rPh sb="2" eb="4">
      <t>フタン</t>
    </rPh>
    <rPh sb="4" eb="6">
      <t>ヒリツ</t>
    </rPh>
    <rPh sb="7" eb="9">
      <t>サンテイ</t>
    </rPh>
    <rPh sb="13" eb="15">
      <t>ジッシツ</t>
    </rPh>
    <rPh sb="21" eb="23">
      <t>ルイジ</t>
    </rPh>
    <rPh sb="23" eb="25">
      <t>ダンタイ</t>
    </rPh>
    <rPh sb="26" eb="28">
      <t>ヒカク</t>
    </rPh>
    <rPh sb="34" eb="35">
      <t>ヒク</t>
    </rPh>
    <rPh sb="46" eb="48">
      <t>カコ</t>
    </rPh>
    <rPh sb="49" eb="50">
      <t>カ</t>
    </rPh>
    <rPh sb="51" eb="52">
      <t>イ</t>
    </rPh>
    <rPh sb="54" eb="57">
      <t>チホウサイ</t>
    </rPh>
    <rPh sb="58" eb="60">
      <t>ショウカン</t>
    </rPh>
    <rPh sb="61" eb="62">
      <t>スス</t>
    </rPh>
    <rPh sb="79" eb="81">
      <t>ビョウイン</t>
    </rPh>
    <rPh sb="82" eb="85">
      <t>チュウガッコウ</t>
    </rPh>
    <rPh sb="86" eb="88">
      <t>ケンセツ</t>
    </rPh>
    <rPh sb="89" eb="92">
      <t>ロウキュウカ</t>
    </rPh>
    <rPh sb="92" eb="94">
      <t>シセツ</t>
    </rPh>
    <rPh sb="95" eb="97">
      <t>シュウゼン</t>
    </rPh>
    <rPh sb="98" eb="99">
      <t>カカ</t>
    </rPh>
    <rPh sb="100" eb="102">
      <t>チホウ</t>
    </rPh>
    <rPh sb="102" eb="103">
      <t>サイ</t>
    </rPh>
    <rPh sb="104" eb="106">
      <t>カリイレ</t>
    </rPh>
    <rPh sb="107" eb="109">
      <t>ミコ</t>
    </rPh>
    <rPh sb="117" eb="119">
      <t>コンゴ</t>
    </rPh>
    <rPh sb="120" eb="122">
      <t>ジッシツ</t>
    </rPh>
    <rPh sb="122" eb="124">
      <t>コウサイ</t>
    </rPh>
    <rPh sb="124" eb="125">
      <t>ヒ</t>
    </rPh>
    <rPh sb="125" eb="127">
      <t>ヒリツ</t>
    </rPh>
    <rPh sb="128" eb="130">
      <t>ゾウカ</t>
    </rPh>
    <rPh sb="131" eb="133">
      <t>ミコ</t>
    </rPh>
    <rPh sb="137" eb="139">
      <t>コンゴ</t>
    </rPh>
    <rPh sb="141" eb="144">
      <t>サンブシ</t>
    </rPh>
    <rPh sb="144" eb="146">
      <t>コウキョウ</t>
    </rPh>
    <rPh sb="146" eb="148">
      <t>シセツ</t>
    </rPh>
    <rPh sb="148" eb="150">
      <t>コベツ</t>
    </rPh>
    <rPh sb="150" eb="152">
      <t>シセツ</t>
    </rPh>
    <rPh sb="152" eb="154">
      <t>ケイカク</t>
    </rPh>
    <rPh sb="155" eb="156">
      <t>モト</t>
    </rPh>
    <rPh sb="158" eb="160">
      <t>ケイカク</t>
    </rPh>
    <rPh sb="160" eb="161">
      <t>テキ</t>
    </rPh>
    <rPh sb="162" eb="164">
      <t>シセツ</t>
    </rPh>
    <rPh sb="165" eb="167">
      <t>シュウゼン</t>
    </rPh>
    <rPh sb="167" eb="168">
      <t>ナド</t>
    </rPh>
    <rPh sb="169" eb="171">
      <t>ジッシ</t>
    </rPh>
    <rPh sb="177" eb="179">
      <t>イジョウ</t>
    </rPh>
    <rPh sb="180" eb="183">
      <t>コウサイヒ</t>
    </rPh>
    <rPh sb="184" eb="187">
      <t>テキセイカ</t>
    </rPh>
    <rPh sb="188" eb="189">
      <t>ト</t>
    </rPh>
    <rPh sb="190" eb="191">
      <t>ク</t>
    </rPh>
    <rPh sb="195" eb="197">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</si>
  <si>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</si>
  <si>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</si>
  <si>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</si>
  <si>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算定されず、有形固定資産償却率は類似団体内平均値に比べるとやや低い水準にある。しかし、病院や中学校の建設、老朽化した施設の修繕に係る起債の増加が見込まれることから、山武市公共施設個別施設計画に基づき計画的に施設の修繕等を実施していく。</t>
    <rPh sb="0" eb="2">
      <t>ショウライ</t>
    </rPh>
    <rPh sb="2" eb="4">
      <t>フタン</t>
    </rPh>
    <rPh sb="4" eb="6">
      <t>ヒリツ</t>
    </rPh>
    <rPh sb="7" eb="9">
      <t>サンテイ</t>
    </rPh>
    <rPh sb="13" eb="15">
      <t>ユウケイ</t>
    </rPh>
    <rPh sb="15" eb="17">
      <t>コテイ</t>
    </rPh>
    <rPh sb="17" eb="19">
      <t>シサン</t>
    </rPh>
    <rPh sb="19" eb="22">
      <t>ショウキャクリツ</t>
    </rPh>
    <rPh sb="23" eb="25">
      <t>ルイジ</t>
    </rPh>
    <rPh sb="25" eb="28">
      <t>ダンタイナイ</t>
    </rPh>
    <rPh sb="28" eb="31">
      <t>ヘイキンチ</t>
    </rPh>
    <rPh sb="32" eb="33">
      <t>クラ</t>
    </rPh>
    <rPh sb="38" eb="39">
      <t>ヒク</t>
    </rPh>
    <rPh sb="40" eb="42">
      <t>スイジュン</t>
    </rPh>
    <rPh sb="50" eb="52">
      <t>ビョウイン</t>
    </rPh>
    <rPh sb="53" eb="56">
      <t>チュウガッコウ</t>
    </rPh>
    <rPh sb="57" eb="59">
      <t>ケンセツ</t>
    </rPh>
    <rPh sb="60" eb="63">
      <t>ロウキュウカ</t>
    </rPh>
    <rPh sb="65" eb="67">
      <t>シセツ</t>
    </rPh>
    <rPh sb="68" eb="70">
      <t>シュウゼン</t>
    </rPh>
    <rPh sb="71" eb="72">
      <t>カカ</t>
    </rPh>
    <rPh sb="73" eb="75">
      <t>キサイ</t>
    </rPh>
    <rPh sb="76" eb="78">
      <t>ゾウカ</t>
    </rPh>
    <rPh sb="79" eb="81">
      <t>ミコ</t>
    </rPh>
    <rPh sb="89" eb="92">
      <t>サンブシ</t>
    </rPh>
    <rPh sb="92" eb="94">
      <t>コウキョウ</t>
    </rPh>
    <rPh sb="94" eb="96">
      <t>シセツ</t>
    </rPh>
    <rPh sb="96" eb="98">
      <t>コベツ</t>
    </rPh>
    <rPh sb="98" eb="100">
      <t>シセツ</t>
    </rPh>
    <rPh sb="100" eb="102">
      <t>ケイカク</t>
    </rPh>
    <rPh sb="103" eb="104">
      <t>モト</t>
    </rPh>
    <rPh sb="106" eb="108">
      <t>ケイカク</t>
    </rPh>
    <rPh sb="108" eb="109">
      <t>テキ</t>
    </rPh>
    <rPh sb="110" eb="112">
      <t>シセツ</t>
    </rPh>
    <rPh sb="113" eb="115">
      <t>シュウゼン</t>
    </rPh>
    <rPh sb="115" eb="116">
      <t>ナド</t>
    </rPh>
    <rPh sb="117" eb="119">
      <t>ジッシ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</si>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</sst>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92632</c:v>
                </c:pt>
              </c:numCache>
            </c:numRef>
          </c:val>
          <c:smooth val="0"/>
          <c:extLst>
            <c:ext xmlns:c16="http://schemas.microsoft.com/office/drawing/2014/chart" uri="{C3380CC4-5D6E-409C-BE32-E72D297353CC}">
              <c16:uniqueId val="{00000000-8E59-4B72-8A83-2A8973DF18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38477</c:v>
                </c:pt>
                <c:pt idx="1">
                  <c:v>71847</c:v>
                </c:pt>
                <c:pt idx="2">
                  <c:v>44034</c:v>
                </c:pt>
                <c:pt idx="3">
                  <c:v>68036</c:v>
                </c:pt>
                <c:pt idx="4">
                  <c:v>96849</c:v>
                </c:pt>
              </c:numCache>
            </c:numRef>
          </c:val>
          <c:smooth val="0"/>
          <c:extLst>
            <c:ext xmlns:c16="http://schemas.microsoft.com/office/drawing/2014/chart" uri="{C3380CC4-5D6E-409C-BE32-E72D297353CC}">
              <c16:uniqueId val="{00000001-8E59-4B72-8A83-2A8973DF18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3.85</c:v>
                </c:pt>
                <c:pt idx="1">
                  <c:v>4.67</c:v>
                </c:pt>
                <c:pt idx="2">
                  <c:v>4.9800000000000004</c:v>
                </c:pt>
                <c:pt idx="3">
                  <c:v>8.0399999999999991</c:v>
                </c:pt>
                <c:pt idx="4">
                  <c:v>6.41</c:v>
                </c:pt>
              </c:numCache>
            </c:numRef>
          </c:val>
          <c:extLst>
            <c:ext xmlns:c16="http://schemas.microsoft.com/office/drawing/2014/chart" uri="{C3380CC4-5D6E-409C-BE32-E72D297353CC}">
              <c16:uniqueId val="{00000000-05D0-4E2D-93D0-E7818C62C5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53.39</c:v>
                </c:pt>
                <c:pt idx="1">
                  <c:v>40.99</c:v>
                </c:pt>
                <c:pt idx="2">
                  <c:v>41.74</c:v>
                </c:pt>
                <c:pt idx="3">
                  <c:v>38.15</c:v>
                </c:pt>
                <c:pt idx="4">
                  <c:v>41.65</c:v>
                </c:pt>
              </c:numCache>
            </c:numRef>
          </c:val>
          <c:extLst>
            <c:ext xmlns:c16="http://schemas.microsoft.com/office/drawing/2014/chart" uri="{C3380CC4-5D6E-409C-BE32-E72D297353CC}">
              <c16:uniqueId val="{00000001-05D0-4E2D-93D0-E7818C62C5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c:v>
                </c:pt>
                <c:pt idx="1">
                  <c:v>-14.36</c:v>
                </c:pt>
                <c:pt idx="2">
                  <c:v>-1.74</c:v>
                </c:pt>
                <c:pt idx="3">
                  <c:v>-3.31</c:v>
                </c:pt>
                <c:pt idx="4">
                  <c:v>-1.47</c:v>
                </c:pt>
              </c:numCache>
            </c:numRef>
          </c:val>
          <c:smooth val="0"/>
          <c:extLst>
            <c:ext xmlns:c16="http://schemas.microsoft.com/office/drawing/2014/chart" uri="{C3380CC4-5D6E-409C-BE32-E72D297353CC}">
              <c16:uniqueId val="{00000002-05D0-4E2D-93D0-E7818C62C5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6A0-4708-9E03-AC03406ADB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A0-4708-9E03-AC03406ADBB2}"/>
            </c:ext>
          </c:extLst>
        </c:ser>
        <c:ser>
          <c:idx val="2"/>
          <c:order val="2"/>
          <c:tx>
            <c:strRef>
              <c:f>データシート!$A$29</c:f>
              <c:strCache>
                <c:ptCount val="1"/>
                <c:pt idx="0">
                  <c:v>山武市農業集落排水事業特別会計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46A0-4708-9E03-AC03406ADBB2}"/>
            </c:ext>
          </c:extLst>
        </c:ser>
        <c:ser>
          <c:idx val="3"/>
          <c:order val="3"/>
          <c:tx>
            <c:strRef>
              <c:f>データシート!$A$30</c:f>
              <c:strCache>
                <c:ptCount val="1"/>
                <c:pt idx="0">
                  <c:v>山武市後期高齢者医療特別会計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6A0-4708-9E03-AC03406ADBB2}"/>
            </c:ext>
          </c:extLst>
        </c:ser>
        <c:ser>
          <c:idx val="4"/>
          <c:order val="4"/>
          <c:tx>
            <c:strRef>
              <c:f>データシート!$A$31</c:f>
              <c:strCache>
                <c:ptCount val="1"/>
                <c:pt idx="0">
                  <c:v>山武市国民健康保険特別会計（施設勘定）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0.11</c:v>
                </c:pt>
                <c:pt idx="4">
                  <c:v>#N/A</c:v>
                </c:pt>
                <c:pt idx="5">
                  <c:v>0.04</c:v>
                </c:pt>
                <c:pt idx="6">
                  <c:v>#N/A</c:v>
                </c:pt>
                <c:pt idx="7">
                  <c:v>7.0000000000000007E-2</c:v>
                </c:pt>
                <c:pt idx="8">
                  <c:v>#N/A</c:v>
                </c:pt>
                <c:pt idx="9">
                  <c:v>0.03</c:v>
                </c:pt>
              </c:numCache>
            </c:numRef>
          </c:val>
          <c:extLst>
            <c:ext xmlns:c16="http://schemas.microsoft.com/office/drawing/2014/chart" uri="{C3380CC4-5D6E-409C-BE32-E72D297353CC}">
              <c16:uniqueId val="{00000004-46A0-4708-9E03-AC03406ADBB2}"/>
            </c:ext>
          </c:extLst>
        </c:ser>
        <c:ser>
          <c:idx val="5"/>
          <c:order val="5"/>
          <c:tx>
            <c:strRef>
              <c:f>データシート!$A$32</c:f>
              <c:strCache>
                <c:ptCount val="1"/>
                <c:pt idx="0">
                  <c:v>山武市組合立国保成東病院事業清算事務特別会計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0.48</c:v>
                </c:pt>
                <c:pt idx="2">
                  <c:v>#N/A</c:v>
                </c:pt>
                <c:pt idx="3">
                  <c:v>0.42</c:v>
                </c:pt>
                <c:pt idx="4">
                  <c:v>#N/A</c:v>
                </c:pt>
                <c:pt idx="5">
                  <c:v>0.35</c:v>
                </c:pt>
                <c:pt idx="6">
                  <c:v>#N/A</c:v>
                </c:pt>
                <c:pt idx="7">
                  <c:v>0.21</c:v>
                </c:pt>
                <c:pt idx="8">
                  <c:v>#N/A</c:v>
                </c:pt>
                <c:pt idx="9">
                  <c:v>7.0000000000000007E-2</c:v>
                </c:pt>
              </c:numCache>
            </c:numRef>
          </c:val>
          <c:extLst>
            <c:ext xmlns:c16="http://schemas.microsoft.com/office/drawing/2014/chart" uri="{C3380CC4-5D6E-409C-BE32-E72D297353CC}">
              <c16:uniqueId val="{00000005-46A0-4708-9E03-AC03406ADBB2}"/>
            </c:ext>
          </c:extLst>
        </c:ser>
        <c:ser>
          <c:idx val="6"/>
          <c:order val="6"/>
          <c:tx>
            <c:strRef>
              <c:f>データシート!$A$33</c:f>
              <c:strCache>
                <c:ptCount val="1"/>
                <c:pt idx="0">
                  <c:v>山武市介護保険特別会計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1.1499999999999999</c:v>
                </c:pt>
                <c:pt idx="2">
                  <c:v>#N/A</c:v>
                </c:pt>
                <c:pt idx="3">
                  <c:v>0.98</c:v>
                </c:pt>
                <c:pt idx="4">
                  <c:v>#N/A</c:v>
                </c:pt>
                <c:pt idx="5">
                  <c:v>0.45</c:v>
                </c:pt>
                <c:pt idx="6">
                  <c:v>#N/A</c:v>
                </c:pt>
                <c:pt idx="7">
                  <c:v>0.51</c:v>
                </c:pt>
                <c:pt idx="8">
                  <c:v>#N/A</c:v>
                </c:pt>
                <c:pt idx="9">
                  <c:v>0.71</c:v>
                </c:pt>
              </c:numCache>
            </c:numRef>
          </c:val>
          <c:extLst>
            <c:ext xmlns:c16="http://schemas.microsoft.com/office/drawing/2014/chart" uri="{C3380CC4-5D6E-409C-BE32-E72D297353CC}">
              <c16:uniqueId val="{00000006-46A0-4708-9E03-AC03406ADBB2}"/>
            </c:ext>
          </c:extLst>
        </c:ser>
        <c:ser>
          <c:idx val="7"/>
          <c:order val="7"/>
          <c:tx>
            <c:strRef>
              <c:f>データシート!$A$34</c:f>
              <c:strCache>
                <c:ptCount val="1"/>
                <c:pt idx="0">
                  <c:v>山武市国民健康保険特別会計（事業勘定）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5.12</c:v>
                </c:pt>
                <c:pt idx="2">
                  <c:v>#N/A</c:v>
                </c:pt>
                <c:pt idx="3">
                  <c:v>6.09</c:v>
                </c:pt>
                <c:pt idx="4">
                  <c:v>#N/A</c:v>
                </c:pt>
                <c:pt idx="5">
                  <c:v>1.32</c:v>
                </c:pt>
                <c:pt idx="6">
                  <c:v>#N/A</c:v>
                </c:pt>
                <c:pt idx="7">
                  <c:v>1.1299999999999999</c:v>
                </c:pt>
                <c:pt idx="8">
                  <c:v>#N/A</c:v>
                </c:pt>
                <c:pt idx="9">
                  <c:v>0.93</c:v>
                </c:pt>
              </c:numCache>
            </c:numRef>
          </c:val>
          <c:extLst>
            <c:ext xmlns:c16="http://schemas.microsoft.com/office/drawing/2014/chart" uri="{C3380CC4-5D6E-409C-BE32-E72D297353CC}">
              <c16:uniqueId val="{00000007-46A0-4708-9E03-AC03406ADB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3.85</c:v>
                </c:pt>
                <c:pt idx="2">
                  <c:v>#N/A</c:v>
                </c:pt>
                <c:pt idx="3">
                  <c:v>4.67</c:v>
                </c:pt>
                <c:pt idx="4">
                  <c:v>#N/A</c:v>
                </c:pt>
                <c:pt idx="5">
                  <c:v>4.97</c:v>
                </c:pt>
                <c:pt idx="6">
                  <c:v>#N/A</c:v>
                </c:pt>
                <c:pt idx="7">
                  <c:v>8.0399999999999991</c:v>
                </c:pt>
                <c:pt idx="8">
                  <c:v>#N/A</c:v>
                </c:pt>
                <c:pt idx="9">
                  <c:v>6.41</c:v>
                </c:pt>
              </c:numCache>
            </c:numRef>
          </c:val>
          <c:extLst>
            <c:ext xmlns:c16="http://schemas.microsoft.com/office/drawing/2014/chart" uri="{C3380CC4-5D6E-409C-BE32-E72D297353CC}">
              <c16:uniqueId val="{00000008-46A0-4708-9E03-AC03406ADBB2}"/>
            </c:ext>
          </c:extLst>
        </c:ser>
        <c:ser>
          <c:idx val="9"/>
          <c:order val="9"/>
          <c:tx>
            <c:strRef>
              <c:f>データシート!$A$36</c:f>
              <c:strCache>
                <c:ptCount val="1"/>
                <c:pt idx="0">
                  <c:v>山武市水道事業会計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10.06</c:v>
                </c:pt>
                <c:pt idx="2">
                  <c:v>#N/A</c:v>
                </c:pt>
                <c:pt idx="3">
                  <c:v>10.09</c:v>
                </c:pt>
                <c:pt idx="4">
                  <c:v>#N/A</c:v>
                </c:pt>
                <c:pt idx="5">
                  <c:v>9.93</c:v>
                </c:pt>
                <c:pt idx="6">
                  <c:v>#N/A</c:v>
                </c:pt>
                <c:pt idx="7">
                  <c:v>9.92</c:v>
                </c:pt>
                <c:pt idx="8">
                  <c:v>#N/A</c:v>
                </c:pt>
                <c:pt idx="9">
                  <c:v>9.4700000000000006</c:v>
                </c:pt>
              </c:numCache>
            </c:numRef>
          </c:val>
          <c:extLst>
            <c:ext xmlns:c16="http://schemas.microsoft.com/office/drawing/2014/chart" uri="{C3380CC4-5D6E-409C-BE32-E72D297353CC}">
              <c16:uniqueId val="{00000009-46A0-4708-9E03-AC03406ADB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1998</c:v>
                </c:pt>
                <c:pt idx="5">
                  <c:v>2005</c:v>
                </c:pt>
                <c:pt idx="8">
                  <c:v>2049</c:v>
                </c:pt>
                <c:pt idx="11">
                  <c:v>2032</c:v>
                </c:pt>
                <c:pt idx="14">
                  <c:v>1927</c:v>
                </c:pt>
              </c:numCache>
            </c:numRef>
          </c:val>
          <c:extLst>
            <c:ext xmlns:c16="http://schemas.microsoft.com/office/drawing/2014/chart" uri="{C3380CC4-5D6E-409C-BE32-E72D297353CC}">
              <c16:uniqueId val="{00000000-E378-4AD6-B74F-8B9175FE08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78-4AD6-B74F-8B9175FE08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E378-4AD6-B74F-8B9175FE08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82</c:v>
                </c:pt>
                <c:pt idx="3">
                  <c:v>84</c:v>
                </c:pt>
                <c:pt idx="6">
                  <c:v>83</c:v>
                </c:pt>
                <c:pt idx="9">
                  <c:v>98</c:v>
                </c:pt>
                <c:pt idx="12">
                  <c:v>114</c:v>
                </c:pt>
              </c:numCache>
            </c:numRef>
          </c:val>
          <c:extLst>
            <c:ext xmlns:c16="http://schemas.microsoft.com/office/drawing/2014/chart" uri="{C3380CC4-5D6E-409C-BE32-E72D297353CC}">
              <c16:uniqueId val="{00000003-E378-4AD6-B74F-8B9175FE08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299</c:v>
                </c:pt>
                <c:pt idx="3">
                  <c:v>307</c:v>
                </c:pt>
                <c:pt idx="6">
                  <c:v>307</c:v>
                </c:pt>
                <c:pt idx="9">
                  <c:v>302</c:v>
                </c:pt>
                <c:pt idx="12">
                  <c:v>267</c:v>
                </c:pt>
              </c:numCache>
            </c:numRef>
          </c:val>
          <c:extLst>
            <c:ext xmlns:c16="http://schemas.microsoft.com/office/drawing/2014/chart" uri="{C3380CC4-5D6E-409C-BE32-E72D297353CC}">
              <c16:uniqueId val="{00000004-E378-4AD6-B74F-8B9175FE08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78-4AD6-B74F-8B9175FE08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78-4AD6-B74F-8B9175FE08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2815</c:v>
                </c:pt>
                <c:pt idx="3">
                  <c:v>2715</c:v>
                </c:pt>
                <c:pt idx="6">
                  <c:v>2695</c:v>
                </c:pt>
                <c:pt idx="9">
                  <c:v>2645</c:v>
                </c:pt>
                <c:pt idx="12">
                  <c:v>2344</c:v>
                </c:pt>
              </c:numCache>
            </c:numRef>
          </c:val>
          <c:extLst>
            <c:ext xmlns:c16="http://schemas.microsoft.com/office/drawing/2014/chart" uri="{C3380CC4-5D6E-409C-BE32-E72D297353CC}">
              <c16:uniqueId val="{00000007-E378-4AD6-B74F-8B9175FE08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1201</c:v>
                </c:pt>
                <c:pt idx="2">
                  <c:v>#N/A</c:v>
                </c:pt>
                <c:pt idx="3">
                  <c:v>#N/A</c:v>
                </c:pt>
                <c:pt idx="4">
                  <c:v>1101</c:v>
                </c:pt>
                <c:pt idx="5">
                  <c:v>#N/A</c:v>
                </c:pt>
                <c:pt idx="6">
                  <c:v>#N/A</c:v>
                </c:pt>
                <c:pt idx="7">
                  <c:v>1036</c:v>
                </c:pt>
                <c:pt idx="8">
                  <c:v>#N/A</c:v>
                </c:pt>
                <c:pt idx="9">
                  <c:v>#N/A</c:v>
                </c:pt>
                <c:pt idx="10">
                  <c:v>1013</c:v>
                </c:pt>
                <c:pt idx="11">
                  <c:v>#N/A</c:v>
                </c:pt>
                <c:pt idx="12">
                  <c:v>#N/A</c:v>
                </c:pt>
                <c:pt idx="13">
                  <c:v>798</c:v>
                </c:pt>
                <c:pt idx="14">
                  <c:v>#N/A</c:v>
                </c:pt>
              </c:numCache>
            </c:numRef>
          </c:val>
          <c:smooth val="0"/>
          <c:extLst>
            <c:ext xmlns:c16="http://schemas.microsoft.com/office/drawing/2014/chart" uri="{C3380CC4-5D6E-409C-BE32-E72D297353CC}">
              <c16:uniqueId val="{00000008-E378-4AD6-B74F-8B9175FE08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19405</c:v>
                </c:pt>
                <c:pt idx="5">
                  <c:v>19024</c:v>
                </c:pt>
                <c:pt idx="8">
                  <c:v>19668</c:v>
                </c:pt>
                <c:pt idx="11">
                  <c:v>19074</c:v>
                </c:pt>
                <c:pt idx="14">
                  <c:v>19352</c:v>
                </c:pt>
              </c:numCache>
            </c:numRef>
          </c:val>
          <c:extLst>
            <c:ext xmlns:c16="http://schemas.microsoft.com/office/drawing/2014/chart" uri="{C3380CC4-5D6E-409C-BE32-E72D297353CC}">
              <c16:uniqueId val="{00000000-6440-41AF-8A37-DBCAC42CF1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384</c:v>
                </c:pt>
                <c:pt idx="5">
                  <c:v>304</c:v>
                </c:pt>
                <c:pt idx="8">
                  <c:v>450</c:v>
                </c:pt>
                <c:pt idx="11">
                  <c:v>354</c:v>
                </c:pt>
                <c:pt idx="14">
                  <c:v>268</c:v>
                </c:pt>
              </c:numCache>
            </c:numRef>
          </c:val>
          <c:extLst>
            <c:ext xmlns:c16="http://schemas.microsoft.com/office/drawing/2014/chart" uri="{C3380CC4-5D6E-409C-BE32-E72D297353CC}">
              <c16:uniqueId val="{00000001-6440-41AF-8A37-DBCAC42CF1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15007</c:v>
                </c:pt>
                <c:pt idx="5">
                  <c:v>15617</c:v>
                </c:pt>
                <c:pt idx="8">
                  <c:v>16164</c:v>
                </c:pt>
                <c:pt idx="11">
                  <c:v>15477</c:v>
                </c:pt>
                <c:pt idx="14">
                  <c:v>15611</c:v>
                </c:pt>
              </c:numCache>
            </c:numRef>
          </c:val>
          <c:extLst>
            <c:ext xmlns:c16="http://schemas.microsoft.com/office/drawing/2014/chart" uri="{C3380CC4-5D6E-409C-BE32-E72D297353CC}">
              <c16:uniqueId val="{00000002-6440-41AF-8A37-DBCAC42CF1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40-41AF-8A37-DBCAC42CF1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40-41AF-8A37-DBCAC42CF1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40-41AF-8A37-DBCAC42CF1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3942</c:v>
                </c:pt>
                <c:pt idx="3">
                  <c:v>3268</c:v>
                </c:pt>
                <c:pt idx="6">
                  <c:v>3936</c:v>
                </c:pt>
                <c:pt idx="9">
                  <c:v>3606</c:v>
                </c:pt>
                <c:pt idx="12">
                  <c:v>3328</c:v>
                </c:pt>
              </c:numCache>
            </c:numRef>
          </c:val>
          <c:extLst>
            <c:ext xmlns:c16="http://schemas.microsoft.com/office/drawing/2014/chart" uri="{C3380CC4-5D6E-409C-BE32-E72D297353CC}">
              <c16:uniqueId val="{00000006-6440-41AF-8A37-DBCAC42CF1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802</c:v>
                </c:pt>
                <c:pt idx="3">
                  <c:v>855</c:v>
                </c:pt>
                <c:pt idx="6">
                  <c:v>814</c:v>
                </c:pt>
                <c:pt idx="9">
                  <c:v>967</c:v>
                </c:pt>
                <c:pt idx="12">
                  <c:v>862</c:v>
                </c:pt>
              </c:numCache>
            </c:numRef>
          </c:val>
          <c:extLst>
            <c:ext xmlns:c16="http://schemas.microsoft.com/office/drawing/2014/chart" uri="{C3380CC4-5D6E-409C-BE32-E72D297353CC}">
              <c16:uniqueId val="{00000007-6440-41AF-8A37-DBCAC42CF1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4965</c:v>
                </c:pt>
                <c:pt idx="3">
                  <c:v>5080</c:v>
                </c:pt>
                <c:pt idx="6">
                  <c:v>4761</c:v>
                </c:pt>
                <c:pt idx="9">
                  <c:v>4436</c:v>
                </c:pt>
                <c:pt idx="12">
                  <c:v>4107</c:v>
                </c:pt>
              </c:numCache>
            </c:numRef>
          </c:val>
          <c:extLst>
            <c:ext xmlns:c16="http://schemas.microsoft.com/office/drawing/2014/chart" uri="{C3380CC4-5D6E-409C-BE32-E72D297353CC}">
              <c16:uniqueId val="{00000008-6440-41AF-8A37-DBCAC42CF1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40-41AF-8A37-DBCAC42CF1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20222</c:v>
                </c:pt>
                <c:pt idx="3">
                  <c:v>20704</c:v>
                </c:pt>
                <c:pt idx="6">
                  <c:v>19716</c:v>
                </c:pt>
                <c:pt idx="9">
                  <c:v>19510</c:v>
                </c:pt>
                <c:pt idx="12">
                  <c:v>20452</c:v>
                </c:pt>
              </c:numCache>
            </c:numRef>
          </c:val>
          <c:extLst>
            <c:ext xmlns:c16="http://schemas.microsoft.com/office/drawing/2014/chart" uri="{C3380CC4-5D6E-409C-BE32-E72D297353CC}">
              <c16:uniqueId val="{0000000A-6440-41AF-8A37-DBCAC42CF1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440-41AF-8A37-DBCAC42CF1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5802</c:v>
                </c:pt>
                <c:pt idx="1">
                  <c:v>5275</c:v>
                </c:pt>
                <c:pt idx="2">
                  <c:v>5841</c:v>
                </c:pt>
              </c:numCache>
            </c:numRef>
          </c:val>
          <c:extLst>
            <c:ext xmlns:c16="http://schemas.microsoft.com/office/drawing/2014/chart" uri="{C3380CC4-5D6E-409C-BE32-E72D297353CC}">
              <c16:uniqueId val="{00000000-7EA7-4D54-8CEE-E0607CEEE3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2640</c:v>
                </c:pt>
                <c:pt idx="1">
                  <c:v>2651</c:v>
                </c:pt>
                <c:pt idx="2">
                  <c:v>2828</c:v>
                </c:pt>
              </c:numCache>
            </c:numRef>
          </c:val>
          <c:extLst>
            <c:ext xmlns:c16="http://schemas.microsoft.com/office/drawing/2014/chart" uri="{C3380CC4-5D6E-409C-BE32-E72D297353CC}">
              <c16:uniqueId val="{00000001-7EA7-4D54-8CEE-E0607CEEE3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8778</c:v>
                </c:pt>
                <c:pt idx="1">
                  <c:v>8503</c:v>
                </c:pt>
                <c:pt idx="2">
                  <c:v>7897</c:v>
                </c:pt>
              </c:numCache>
            </c:numRef>
          </c:val>
          <c:extLst>
            <c:ext xmlns:c16="http://schemas.microsoft.com/office/drawing/2014/chart" uri="{C3380CC4-5D6E-409C-BE32-E72D297353CC}">
              <c16:uniqueId val="{00000002-7EA7-4D54-8CEE-E0607CEEE3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{BB8EE96B-BAC7-4130-8E02-FD06194016E7}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86A-4BA8-8DBA-81F3412626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{8321C1A8-5F12-4F96-8725-566A2B2DC70E}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6A-4BA8-8DBA-81F3412626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{D83A02DF-5934-462B-8281-56769F5A712D}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6A-4BA8-8DBA-81F3412626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{7BEF906E-62BE-476B-92F1-DC46B6197F97}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6A-4BA8-8DBA-81F3412626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{3B84D2E0-923B-4891-BAF0-9919778B9893}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6A-4BA8-8DBA-81F34126260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{9109CF0D-2907-4F23-A61B-B65A47EFD742}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86A-4BA8-8DBA-81F34126260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{30EAC8D1-AE10-4259-B6C4-0A42C71E819D}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86A-4BA8-8DBA-81F34126260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{5BBDA0DD-0314-41C7-9721-F84BD65DCFD5}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86A-4BA8-8DBA-81F34126260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{2F50C9FA-E6C0-4227-B09C-2A4A8DD54891}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86A-4BA8-8DBA-81F3412626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54.4</c:v>
                </c:pt>
                <c:pt idx="16">
                  <c:v>55.8</c:v>
                </c:pt>
                <c:pt idx="24">
                  <c:v>57.7</c:v>
                </c:pt>
                <c:pt idx="32">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86A-4BA8-8DBA-81F3412626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{3DA95F6B-5754-4155-9469-7E8A6DDEABC0}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86A-4BA8-8DBA-81F3412626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{38ED20B7-8295-4AF0-8692-55FE4595304E}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6A-4BA8-8DBA-81F3412626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{B4435274-547A-414D-82E1-6B9F336DD2FE}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6A-4BA8-8DBA-81F3412626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{1637D50E-F24B-4F42-8119-39104F99575F}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6A-4BA8-8DBA-81F3412626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{C8E9ABA8-2103-49D9-897F-6A412BCE9B89}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6A-4BA8-8DBA-81F34126260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{32FD9145-2B37-4964-AE71-AC3E78D413B8}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86A-4BA8-8DBA-81F34126260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{4288CB65-24A8-48E1-BEDD-A545852EA3E7}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86A-4BA8-8DBA-81F34126260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{CBF8694F-5DD3-4966-989F-137190A7AFAD}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86A-4BA8-8DBA-81F34126260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{20188E0F-A7F9-4F4E-B90B-71F5519A1E69}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86A-4BA8-8DBA-81F3412626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63</c:v>
                </c:pt>
              </c:numCache>
            </c:numRef>
          </c:xVal>
          <c:yVal>
            <c:numRef>
              <c:f>公会計指標分析・財政指標組合せ分析表!$BP$55:$DC$55</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F86A-4BA8-8DBA-81F341262600}"/>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{5F09909F-695F-4F1E-A606-375ADA70EBBC}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E50-4E81-9420-9F9E0B6CE5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{AB7A1AA5-6D80-4CF2-B36B-A336B67F56CD}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50-4E81-9420-9F9E0B6CE5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{16291148-BC23-4ED9-9651-7038A07ACDD0}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50-4E81-9420-9F9E0B6CE5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{91F1B3A6-324C-4BCC-BFA8-9B6E0C276190}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50-4E81-9420-9F9E0B6CE5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{EBBF918B-6405-42AD-8B6A-E8B86FC98EFB}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50-4E81-9420-9F9E0B6CE58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{E0ACEC04-3A43-4F65-ABC7-2AAF1FD00C79}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E50-4E81-9420-9F9E0B6CE58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{6874A054-E283-4CB4-83E5-85BEADC6905B}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E50-4E81-9420-9F9E0B6CE58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{8A3A0B2A-20D6-46AC-9610-85CEDCC23660}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E50-4E81-9420-9F9E0B6CE58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{37FBE9C1-C03E-4A91-B404-D5766D3988FA}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E50-4E81-9420-9F9E0B6CE5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9.3000000000000007</c:v>
                </c:pt>
                <c:pt idx="16">
                  <c:v>9.1</c:v>
                </c:pt>
                <c:pt idx="24">
                  <c:v>8.6999999999999993</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E50-4E81-9420-9F9E0B6CE5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{4ECA94CF-9FB2-4C9D-A4E6-2E237E373B7F}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E50-4E81-9420-9F9E0B6CE5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{EFF8F406-CF36-4172-BBF9-E6F2EEC651FA}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50-4E81-9420-9F9E0B6CE5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{F13FC904-EA16-473E-B22D-759552F2FD79}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50-4E81-9420-9F9E0B6CE5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{AC60F250-8AFE-48B3-BC9B-B5051C89FD3B}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50-4E81-9420-9F9E0B6CE5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{89F21F6F-2F49-4E63-BB04-0C56F98E56FC}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50-4E81-9420-9F9E0B6CE58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{A625B8BE-4FD2-4005-9246-160FB89FC3EC}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E50-4E81-9420-9F9E0B6CE58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{AD353CF3-8EB2-41DD-BF6D-D8F967473631}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E50-4E81-9420-9F9E0B6CE58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{69150096-EEE9-4F4E-8373-7F436FE3F94B}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E50-4E81-9420-9F9E0B6CE58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{34A212B4-CF10-4962-8030-8E8789FF0F47}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E50-4E81-9420-9F9E0B6CE5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9.1999999999999993</c:v>
                </c:pt>
              </c:numCache>
            </c:numRef>
          </c:xVal>
          <c:yVal>
            <c:numRef>
              <c:f>公会計指標分析・財政指標組合せ分析表!$BP$77:$DC$77</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CE50-4E81-9420-9F9E0B6CE584}"/>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元利償還金等は、以前借り入れた地方債の償還が進んでいることから、年々減少を続けている。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また、新規借入の際に合併特例事業債等の交付税算入率の有利なものを選択していることにより、実質公債費比率は減少となった。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今後も計画的に地方債の発行をすることで、健全な財政運営の維持に努める。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当市では、経常費用の平準化を図るため満期一括償還方式では無く、定時償還方式を選択している。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令和元年度までは、地方債の償還が進み現在高の減少が続いていたが、令和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年度に新たな借入を実施したため、現在高が増加した。なお、財政調整基金等の充当可能財源等が将来負担額を上回っているため、平成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年度以降、将来負担率はマイナスとなっている。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人口減少に伴う税収の減少や普通交付税が一本算定となることなどにより財政運営を取り巻く状況は厳しくなり、財政調整基金等取崩し額の増加が見込まれるため、適正な地方債の発行等により財政健全化を図り後年度負担の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千葉県山武市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した教育施設の整備に充当するため教育施設等整備基金を取崩したため「その他特定目的基金」は減少したが、「財政調整基金」については取崩額が少なかったため増加し、全体として前年度よりも若干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今後も施設の老朽化の進行等による資金需要の増加に伴う基金の取崩額の増加が見込まれるため、必要に応じて積立てを行っていく。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・地域振興基金：市民の連帯の強化及び地域振興を推進する事業の財源とする。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・公共施設整備基金：公共施設の整備の財源とする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・庁舎建設基金：本庁舎の老朽化に伴う建替工事の財源とする。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・福祉基金：社会福祉事業の財源とする。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・教育施設等整備基金：教育施設及び設備の整備財源とする。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・公共施設整備基金：「成東文化会館施設管理事業」等の財源とするために取崩しを行ったことによる減少。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・教育施設等整備基金：小・中学校の統合に伴う建替工事等の財源とするために取崩しを行ったことによる減少。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・公共施設整備基金：施設の老朽化による維持管理費及び修繕・改修に係る経費の増加に伴う取崩額の増加が見込まれるため、必要に応じて積立てを行う。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・教育施設等整備基金：今後も教育施設の維持管理及び修繕・改修により取崩額の増加が見込まれるため、必要に応じて積立てを行う。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年度は新型コロナウイルス感染症対応に国費で対応した事業が多く、財政調整基金の取崩額が想定よりも少なかったため、前年度よりも増加となった。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・人口減少に伴う税収の減少等により財政運営を取り巻く状況は厳しくなり、取崩額の増加が見込まれるため、財政調整基金の残高は、標準財政規模の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億円）の適正規模を維持するよう努める。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・運用益分の積立てを行ったことによる増加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・病院整備等の地方債を予定している事業の償還に充てるため積立てを行っていく。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50,336
49,057
146.77
32,110,712
30,757,853
899,457
14,024,965
20,393,601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58.4%</a:t>
          </a:r>
          <a:r>
            <a:rPr kumimoji="1" lang="ja-JP" altLang="en-US" sz="1100">
              <a:latin typeface="ＭＳ Ｐゴシック" panose="020B0600070205080204" pitchFamily="50" charset="-128"/>
              <a:ea typeface="ＭＳ Ｐゴシック" panose="020B0600070205080204" pitchFamily="50" charset="-128"/>
            </a:rPr>
            <a:t>であり、類似団体内平均値を</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ポイント下回っている。山武市公共施設個別施設計画において、各施設の老朽化調査を実施しており、今後は、計画的に施設の修繕等を進めていく。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35179</xdr:rowOff>
    </xdr:from>
    <xdr:to>
      <xdr:col>19</xdr:col>
      <xdr:colOff>187325</xdr:colOff>
      <xdr:row>29</xdr:row>
      <xdr:rowOff>136779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0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49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497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159131</xdr:rowOff>
    </xdr:from>
    <xdr:to>
      <xdr:col>23</xdr:col>
      <xdr:colOff>136525</xdr:colOff>
      <xdr:row>29</xdr:row>
      <xdr:rowOff>89281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49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10558</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48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144018</xdr:rowOff>
    </xdr:from>
    <xdr:to>
      <xdr:col>19</xdr:col>
      <xdr:colOff>187325</xdr:colOff>
      <xdr:row>29</xdr:row>
      <xdr:rowOff>74168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49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23368</xdr:rowOff>
    </xdr:from>
    <xdr:to>
      <xdr:col>23</xdr:col>
      <xdr:colOff>85725</xdr:colOff>
      <xdr:row>29</xdr:row>
      <xdr:rowOff>38481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4995418"/>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102997</xdr:rowOff>
    </xdr:from>
    <xdr:to>
      <xdr:col>15</xdr:col>
      <xdr:colOff>187325</xdr:colOff>
      <xdr:row>29</xdr:row>
      <xdr:rowOff>33147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49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153797</xdr:rowOff>
    </xdr:from>
    <xdr:to>
      <xdr:col>19</xdr:col>
      <xdr:colOff>136525</xdr:colOff>
      <xdr:row>29</xdr:row>
      <xdr:rowOff>23368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495439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72771</xdr:rowOff>
    </xdr:from>
    <xdr:to>
      <xdr:col>11</xdr:col>
      <xdr:colOff>187325</xdr:colOff>
      <xdr:row>29</xdr:row>
      <xdr:rowOff>2921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123571</xdr:rowOff>
    </xdr:from>
    <xdr:to>
      <xdr:col>15</xdr:col>
      <xdr:colOff>136525</xdr:colOff>
      <xdr:row>28</xdr:row>
      <xdr:rowOff>153797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492417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61976</xdr:rowOff>
    </xdr:from>
    <xdr:to>
      <xdr:col>7</xdr:col>
      <xdr:colOff>187325</xdr:colOff>
      <xdr:row>28</xdr:row>
      <xdr:rowOff>163576</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48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112776</xdr:rowOff>
    </xdr:from>
    <xdr:to>
      <xdr:col>11</xdr:col>
      <xdr:colOff>136525</xdr:colOff>
      <xdr:row>28</xdr:row>
      <xdr:rowOff>123571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491337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127906</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099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114952</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91203</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06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90695</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4719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49674</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467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19448</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464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8653</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463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370.5%</a:t>
          </a:r>
          <a:r>
            <a:rPr kumimoji="1" lang="ja-JP" altLang="en-US" sz="1100">
              <a:latin typeface="ＭＳ Ｐゴシック" panose="020B0600070205080204" pitchFamily="50" charset="-128"/>
              <a:ea typeface="ＭＳ Ｐゴシック" panose="020B0600070205080204" pitchFamily="50" charset="-128"/>
            </a:rPr>
            <a:t>であり類似団体平均値を</a:t>
          </a:r>
          <a:r>
            <a:rPr kumimoji="1" lang="en-US" altLang="ja-JP" sz="1100">
              <a:latin typeface="ＭＳ Ｐゴシック" panose="020B0600070205080204" pitchFamily="50" charset="-128"/>
              <a:ea typeface="ＭＳ Ｐゴシック" panose="020B0600070205080204" pitchFamily="50" charset="-128"/>
            </a:rPr>
            <a:t>296.9</a:t>
          </a:r>
          <a:r>
            <a:rPr kumimoji="1" lang="ja-JP" altLang="en-US" sz="1100">
              <a:latin typeface="ＭＳ Ｐゴシック" panose="020B0600070205080204" pitchFamily="50" charset="-128"/>
              <a:ea typeface="ＭＳ Ｐゴシック" panose="020B0600070205080204" pitchFamily="50" charset="-128"/>
            </a:rPr>
            <a:t>ポイント下回っているが、前年度と比べると数値が上昇している。これは、前年度より地方債の借入額が増えたことによる影響と思われる。今後も病院や中学校の建設、老朽化した施設の修繕により地方債の借入が見込まれることから、山武市公共施設個別施設計画に基づき計画的に施設の修繕等を実施し、これまで以上に将来負担の軽減に取り組んで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127296</xdr:rowOff>
    </xdr:from>
    <xdr:to>
      <xdr:col>72</xdr:col>
      <xdr:colOff>123825</xdr:colOff>
      <xdr:row>30</xdr:row>
      <xdr:rowOff>57446</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09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127502</xdr:rowOff>
    </xdr:from>
    <xdr:to>
      <xdr:col>68</xdr:col>
      <xdr:colOff>123825</xdr:colOff>
      <xdr:row>30</xdr:row>
      <xdr:rowOff>57652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0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124212</xdr:rowOff>
    </xdr:from>
    <xdr:to>
      <xdr:col>64</xdr:col>
      <xdr:colOff>123825</xdr:colOff>
      <xdr:row>30</xdr:row>
      <xdr:rowOff>54362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09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09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19413</xdr:rowOff>
    </xdr:from>
    <xdr:to>
      <xdr:col>76</xdr:col>
      <xdr:colOff>73025</xdr:colOff>
      <xdr:row>28</xdr:row>
      <xdr:rowOff>121013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48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42290</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67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160431</xdr:rowOff>
    </xdr:from>
    <xdr:to>
      <xdr:col>72</xdr:col>
      <xdr:colOff>123825</xdr:colOff>
      <xdr:row>28</xdr:row>
      <xdr:rowOff>90581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47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39781</xdr:rowOff>
    </xdr:from>
    <xdr:to>
      <xdr:col>76</xdr:col>
      <xdr:colOff>22225</xdr:colOff>
      <xdr:row>28</xdr:row>
      <xdr:rowOff>70213</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4840381"/>
          <a:ext cx="711200" cy="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145935</xdr:rowOff>
    </xdr:from>
    <xdr:to>
      <xdr:col>68</xdr:col>
      <xdr:colOff>123825</xdr:colOff>
      <xdr:row>28</xdr:row>
      <xdr:rowOff>76085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477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25285</xdr:rowOff>
    </xdr:from>
    <xdr:to>
      <xdr:col>72</xdr:col>
      <xdr:colOff>73025</xdr:colOff>
      <xdr:row>28</xdr:row>
      <xdr:rowOff>39781</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4825885"/>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168553</xdr:rowOff>
    </xdr:from>
    <xdr:to>
      <xdr:col>64</xdr:col>
      <xdr:colOff>123825</xdr:colOff>
      <xdr:row>28</xdr:row>
      <xdr:rowOff>98703</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47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25285</xdr:rowOff>
    </xdr:from>
    <xdr:to>
      <xdr:col>68</xdr:col>
      <xdr:colOff>73025</xdr:colOff>
      <xdr:row>28</xdr:row>
      <xdr:rowOff>47903</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4825885"/>
          <a:ext cx="762000" cy="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20235</xdr:rowOff>
    </xdr:from>
    <xdr:to>
      <xdr:col>60</xdr:col>
      <xdr:colOff>123825</xdr:colOff>
      <xdr:row>28</xdr:row>
      <xdr:rowOff>121835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48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47903</xdr:rowOff>
    </xdr:from>
    <xdr:to>
      <xdr:col>64</xdr:col>
      <xdr:colOff>73025</xdr:colOff>
      <xdr:row>28</xdr:row>
      <xdr:rowOff>71035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4848503"/>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48573</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19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48779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19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45489</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18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39423</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18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107108</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456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92612</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55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115230</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5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138362</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59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50,336
49,057
146.77
32,110,712
30,757,853
899,457
14,024,965
20,393,601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53975</xdr:rowOff>
    </xdr:from>
    <xdr:to>
      <xdr:col>6</xdr:col>
      <xdr:colOff>38100</xdr:colOff>
      <xdr:row>37</xdr:row>
      <xdr:rowOff>155575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137160</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808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69215</xdr:rowOff>
    </xdr:from>
    <xdr:to>
      <xdr:col>15</xdr:col>
      <xdr:colOff>101600</xdr:colOff>
      <xdr:row>37</xdr:row>
      <xdr:rowOff>170815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137160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636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120015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389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19685</xdr:rowOff>
    </xdr:from>
    <xdr:to>
      <xdr:col>6</xdr:col>
      <xdr:colOff>38100</xdr:colOff>
      <xdr:row>37</xdr:row>
      <xdr:rowOff>121285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70485</xdr:rowOff>
    </xdr:from>
    <xdr:to>
      <xdr:col>10</xdr:col>
      <xdr:colOff>114300</xdr:colOff>
      <xdr:row>37</xdr:row>
      <xdr:rowOff>95250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141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137812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4010</xdr:rowOff>
    </xdr:from>
    <xdr:to>
      <xdr:col>50</xdr:col>
      <xdr:colOff>165100</xdr:colOff>
      <xdr:row>41</xdr:row>
      <xdr:rowOff>105610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703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6818</xdr:rowOff>
    </xdr:from>
    <xdr:to>
      <xdr:col>46</xdr:col>
      <xdr:colOff>38100</xdr:colOff>
      <xdr:row>41</xdr:row>
      <xdr:rowOff>108418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703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16452</xdr:rowOff>
    </xdr:from>
    <xdr:to>
      <xdr:col>41</xdr:col>
      <xdr:colOff>101600</xdr:colOff>
      <xdr:row>41</xdr:row>
      <xdr:rowOff>118052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704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134769</xdr:rowOff>
    </xdr:from>
    <xdr:to>
      <xdr:col>36</xdr:col>
      <xdr:colOff>165100</xdr:colOff>
      <xdr:row>41</xdr:row>
      <xdr:rowOff>64919</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101937</xdr:rowOff>
    </xdr:from>
    <xdr:to>
      <xdr:col>55</xdr:col>
      <xdr:colOff>50800</xdr:colOff>
      <xdr:row>41</xdr:row>
      <xdr:rowOff>32087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9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80364</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9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107914</xdr:rowOff>
    </xdr:from>
    <xdr:to>
      <xdr:col>50</xdr:col>
      <xdr:colOff>165100</xdr:colOff>
      <xdr:row>41</xdr:row>
      <xdr:rowOff>38064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9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152737</xdr:rowOff>
    </xdr:from>
    <xdr:to>
      <xdr:col>55</xdr:col>
      <xdr:colOff>0</xdr:colOff>
      <xdr:row>40</xdr:row>
      <xdr:rowOff>158714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010737"/>
          <a:ext cx="8382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111898</xdr:rowOff>
    </xdr:from>
    <xdr:to>
      <xdr:col>46</xdr:col>
      <xdr:colOff>38100</xdr:colOff>
      <xdr:row>41</xdr:row>
      <xdr:rowOff>42048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9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158714</xdr:rowOff>
    </xdr:from>
    <xdr:to>
      <xdr:col>50</xdr:col>
      <xdr:colOff>114300</xdr:colOff>
      <xdr:row>40</xdr:row>
      <xdr:rowOff>162698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016714"/>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115828</xdr:rowOff>
    </xdr:from>
    <xdr:to>
      <xdr:col>41</xdr:col>
      <xdr:colOff>101600</xdr:colOff>
      <xdr:row>41</xdr:row>
      <xdr:rowOff>45978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9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162698</xdr:rowOff>
    </xdr:from>
    <xdr:to>
      <xdr:col>45</xdr:col>
      <xdr:colOff>177800</xdr:colOff>
      <xdr:row>40</xdr:row>
      <xdr:rowOff>166628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020698"/>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120378</xdr:rowOff>
    </xdr:from>
    <xdr:to>
      <xdr:col>36</xdr:col>
      <xdr:colOff>165100</xdr:colOff>
      <xdr:row>41</xdr:row>
      <xdr:rowOff>50528</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9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166628</xdr:rowOff>
    </xdr:from>
    <xdr:to>
      <xdr:col>41</xdr:col>
      <xdr:colOff>50800</xdr:colOff>
      <xdr:row>40</xdr:row>
      <xdr:rowOff>171178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024628"/>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96737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71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99545</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7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109179</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71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56046</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708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54591</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7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58575</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7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62505</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74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67055</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7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13970</xdr:rowOff>
    </xdr:from>
    <xdr:to>
      <xdr:col>20</xdr:col>
      <xdr:colOff>38100</xdr:colOff>
      <xdr:row>62</xdr:row>
      <xdr:rowOff>115570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160655</xdr:rowOff>
    </xdr:from>
    <xdr:to>
      <xdr:col>15</xdr:col>
      <xdr:colOff>101600</xdr:colOff>
      <xdr:row>62</xdr:row>
      <xdr:rowOff>90805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120650</xdr:rowOff>
    </xdr:from>
    <xdr:to>
      <xdr:col>6</xdr:col>
      <xdr:colOff>38100</xdr:colOff>
      <xdr:row>62</xdr:row>
      <xdr:rowOff>50800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84455</xdr:rowOff>
    </xdr:from>
    <xdr:to>
      <xdr:col>24</xdr:col>
      <xdr:colOff>114300</xdr:colOff>
      <xdr:row>63</xdr:row>
      <xdr:rowOff>14605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62882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135255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6908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47625</xdr:rowOff>
    </xdr:from>
    <xdr:to>
      <xdr:col>19</xdr:col>
      <xdr:colOff>177800</xdr:colOff>
      <xdr:row>62</xdr:row>
      <xdr:rowOff>60960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775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139700</xdr:rowOff>
    </xdr:from>
    <xdr:to>
      <xdr:col>10</xdr:col>
      <xdr:colOff>165100</xdr:colOff>
      <xdr:row>62</xdr:row>
      <xdr:rowOff>69850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47625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648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111125</xdr:rowOff>
    </xdr:from>
    <xdr:to>
      <xdr:col>6</xdr:col>
      <xdr:colOff>38100</xdr:colOff>
      <xdr:row>62</xdr:row>
      <xdr:rowOff>41275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161925</xdr:rowOff>
    </xdr:from>
    <xdr:to>
      <xdr:col>10</xdr:col>
      <xdr:colOff>114300</xdr:colOff>
      <xdr:row>62</xdr:row>
      <xdr:rowOff>19050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620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106697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107332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39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128287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41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86377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57802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34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120006</xdr:rowOff>
    </xdr:from>
    <xdr:to>
      <xdr:col>50</xdr:col>
      <xdr:colOff>165100</xdr:colOff>
      <xdr:row>63</xdr:row>
      <xdr:rowOff>50156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114926</xdr:rowOff>
    </xdr:from>
    <xdr:to>
      <xdr:col>46</xdr:col>
      <xdr:colOff>38100</xdr:colOff>
      <xdr:row>63</xdr:row>
      <xdr:rowOff>45076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113181</xdr:rowOff>
    </xdr:from>
    <xdr:to>
      <xdr:col>41</xdr:col>
      <xdr:colOff>101600</xdr:colOff>
      <xdr:row>63</xdr:row>
      <xdr:rowOff>43331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4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122693</xdr:rowOff>
    </xdr:from>
    <xdr:to>
      <xdr:col>36</xdr:col>
      <xdr:colOff>165100</xdr:colOff>
      <xdr:row>63</xdr:row>
      <xdr:rowOff>52843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136259</xdr:rowOff>
    </xdr:from>
    <xdr:to>
      <xdr:col>55</xdr:col>
      <xdr:colOff>50800</xdr:colOff>
      <xdr:row>64</xdr:row>
      <xdr:rowOff>66409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51186</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132559</xdr:rowOff>
    </xdr:from>
    <xdr:to>
      <xdr:col>50</xdr:col>
      <xdr:colOff>165100</xdr:colOff>
      <xdr:row>64</xdr:row>
      <xdr:rowOff>62709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11909</xdr:rowOff>
    </xdr:from>
    <xdr:to>
      <xdr:col>55</xdr:col>
      <xdr:colOff>0</xdr:colOff>
      <xdr:row>64</xdr:row>
      <xdr:rowOff>15609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9639300" y="10984709"/>
          <a:ext cx="8382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134438</xdr:rowOff>
    </xdr:from>
    <xdr:to>
      <xdr:col>46</xdr:col>
      <xdr:colOff>38100</xdr:colOff>
      <xdr:row>64</xdr:row>
      <xdr:rowOff>64588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11909</xdr:rowOff>
    </xdr:from>
    <xdr:to>
      <xdr:col>50</xdr:col>
      <xdr:colOff>114300</xdr:colOff>
      <xdr:row>64</xdr:row>
      <xdr:rowOff>13788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84709"/>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135364</xdr:rowOff>
    </xdr:from>
    <xdr:to>
      <xdr:col>41</xdr:col>
      <xdr:colOff>101600</xdr:colOff>
      <xdr:row>64</xdr:row>
      <xdr:rowOff>65514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3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13788</xdr:rowOff>
    </xdr:from>
    <xdr:to>
      <xdr:col>45</xdr:col>
      <xdr:colOff>177800</xdr:colOff>
      <xdr:row>64</xdr:row>
      <xdr:rowOff>14714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86588"/>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136335</xdr:rowOff>
    </xdr:from>
    <xdr:to>
      <xdr:col>36</xdr:col>
      <xdr:colOff>165100</xdr:colOff>
      <xdr:row>64</xdr:row>
      <xdr:rowOff>66485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14714</xdr:rowOff>
    </xdr:from>
    <xdr:to>
      <xdr:col>41</xdr:col>
      <xdr:colOff>50800</xdr:colOff>
      <xdr:row>64</xdr:row>
      <xdr:rowOff>15685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87514"/>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66683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61603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59858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1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69370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53836</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10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55715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10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56641</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102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57612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109220</xdr:rowOff>
    </xdr:from>
    <xdr:to>
      <xdr:col>10</xdr:col>
      <xdr:colOff>165100</xdr:colOff>
      <xdr:row>83</xdr:row>
      <xdr:rowOff>39370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88264</xdr:rowOff>
    </xdr:from>
    <xdr:to>
      <xdr:col>6</xdr:col>
      <xdr:colOff>38100</xdr:colOff>
      <xdr:row>83</xdr:row>
      <xdr:rowOff>18414</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86361</xdr:rowOff>
    </xdr:from>
    <xdr:to>
      <xdr:col>24</xdr:col>
      <xdr:colOff>114300</xdr:colOff>
      <xdr:row>85</xdr:row>
      <xdr:rowOff>16511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64788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105411</xdr:rowOff>
    </xdr:from>
    <xdr:to>
      <xdr:col>20</xdr:col>
      <xdr:colOff>38100</xdr:colOff>
      <xdr:row>85</xdr:row>
      <xdr:rowOff>35561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84</xdr:row>
      <xdr:rowOff>156211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45389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92075</xdr:rowOff>
    </xdr:from>
    <xdr:to>
      <xdr:col>15</xdr:col>
      <xdr:colOff>101600</xdr:colOff>
      <xdr:row>85</xdr:row>
      <xdr:rowOff>22225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142875</xdr:rowOff>
    </xdr:from>
    <xdr:to>
      <xdr:col>19</xdr:col>
      <xdr:colOff>177800</xdr:colOff>
      <xdr:row>84</xdr:row>
      <xdr:rowOff>156211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5446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63500</xdr:rowOff>
    </xdr:from>
    <xdr:to>
      <xdr:col>10</xdr:col>
      <xdr:colOff>165100</xdr:colOff>
      <xdr:row>84</xdr:row>
      <xdr:rowOff>165100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114300</xdr:rowOff>
    </xdr:from>
    <xdr:to>
      <xdr:col>15</xdr:col>
      <xdr:colOff>50800</xdr:colOff>
      <xdr:row>84</xdr:row>
      <xdr:rowOff>142875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516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19686</xdr:rowOff>
    </xdr:from>
    <xdr:to>
      <xdr:col>6</xdr:col>
      <xdr:colOff>38100</xdr:colOff>
      <xdr:row>84</xdr:row>
      <xdr:rowOff>121286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70486</xdr:rowOff>
    </xdr:from>
    <xdr:to>
      <xdr:col>10</xdr:col>
      <xdr:colOff>114300</xdr:colOff>
      <xdr:row>84</xdr:row>
      <xdr:rowOff>114300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4722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71138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55897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34941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26688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13352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156227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112413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124871</xdr:rowOff>
    </xdr:from>
    <xdr:to>
      <xdr:col>46</xdr:col>
      <xdr:colOff>38100</xdr:colOff>
      <xdr:row>86</xdr:row>
      <xdr:rowOff>55021</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124003</xdr:rowOff>
    </xdr:from>
    <xdr:to>
      <xdr:col>41</xdr:col>
      <xdr:colOff>101600</xdr:colOff>
      <xdr:row>86</xdr:row>
      <xdr:rowOff>54153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126701</xdr:rowOff>
    </xdr:from>
    <xdr:to>
      <xdr:col>36</xdr:col>
      <xdr:colOff>165100</xdr:colOff>
      <xdr:row>86</xdr:row>
      <xdr:rowOff>56851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151664</xdr:rowOff>
    </xdr:from>
    <xdr:to>
      <xdr:col>55</xdr:col>
      <xdr:colOff>50800</xdr:colOff>
      <xdr:row>86</xdr:row>
      <xdr:rowOff>81814</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7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151800</xdr:rowOff>
    </xdr:from>
    <xdr:to>
      <xdr:col>50</xdr:col>
      <xdr:colOff>165100</xdr:colOff>
      <xdr:row>86</xdr:row>
      <xdr:rowOff>81950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7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31014</xdr:rowOff>
    </xdr:from>
    <xdr:to>
      <xdr:col>55</xdr:col>
      <xdr:colOff>0</xdr:colOff>
      <xdr:row>86</xdr:row>
      <xdr:rowOff>31150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775714"/>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151800</xdr:rowOff>
    </xdr:from>
    <xdr:to>
      <xdr:col>46</xdr:col>
      <xdr:colOff>38100</xdr:colOff>
      <xdr:row>86</xdr:row>
      <xdr:rowOff>81950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7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31150</xdr:rowOff>
    </xdr:from>
    <xdr:to>
      <xdr:col>50</xdr:col>
      <xdr:colOff>114300</xdr:colOff>
      <xdr:row>86</xdr:row>
      <xdr:rowOff>31150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8750300" y="1477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151892</xdr:rowOff>
    </xdr:from>
    <xdr:to>
      <xdr:col>41</xdr:col>
      <xdr:colOff>101600</xdr:colOff>
      <xdr:row>86</xdr:row>
      <xdr:rowOff>82042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31150</xdr:rowOff>
    </xdr:from>
    <xdr:to>
      <xdr:col>45</xdr:col>
      <xdr:colOff>177800</xdr:colOff>
      <xdr:row>86</xdr:row>
      <xdr:rowOff>31242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7585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151847</xdr:rowOff>
    </xdr:from>
    <xdr:to>
      <xdr:col>36</xdr:col>
      <xdr:colOff>165100</xdr:colOff>
      <xdr:row>86</xdr:row>
      <xdr:rowOff>81997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7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31197</xdr:rowOff>
    </xdr:from>
    <xdr:to>
      <xdr:col>41</xdr:col>
      <xdr:colOff>50800</xdr:colOff>
      <xdr:row>86</xdr:row>
      <xdr:rowOff>31242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77589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71366</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71548</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70680</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73378</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73077</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8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73077</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8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73169</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73124</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81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146231</xdr:rowOff>
    </xdr:from>
    <xdr:to>
      <xdr:col>81</xdr:col>
      <xdr:colOff>101600</xdr:colOff>
      <xdr:row>38</xdr:row>
      <xdr:rowOff>76381</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116840</xdr:rowOff>
    </xdr:from>
    <xdr:to>
      <xdr:col>67</xdr:col>
      <xdr:colOff>101600</xdr:colOff>
      <xdr:row>38</xdr:row>
      <xdr:rowOff>46990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115207</xdr:rowOff>
    </xdr:from>
    <xdr:to>
      <xdr:col>85</xdr:col>
      <xdr:colOff>177800</xdr:colOff>
      <xdr:row>37</xdr:row>
      <xdr:rowOff>45357</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138084</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123372</xdr:rowOff>
    </xdr:from>
    <xdr:to>
      <xdr:col>81</xdr:col>
      <xdr:colOff>101600</xdr:colOff>
      <xdr:row>37</xdr:row>
      <xdr:rowOff>53522</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166007</xdr:rowOff>
    </xdr:from>
    <xdr:to>
      <xdr:col>85</xdr:col>
      <xdr:colOff>127000</xdr:colOff>
      <xdr:row>37</xdr:row>
      <xdr:rowOff>2722</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5481300" y="633820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164193</xdr:rowOff>
    </xdr:from>
    <xdr:to>
      <xdr:col>76</xdr:col>
      <xdr:colOff>165100</xdr:colOff>
      <xdr:row>37</xdr:row>
      <xdr:rowOff>94343</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2722</xdr:rowOff>
    </xdr:from>
    <xdr:to>
      <xdr:col>81</xdr:col>
      <xdr:colOff>50800</xdr:colOff>
      <xdr:row>37</xdr:row>
      <xdr:rowOff>43543</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4592300" y="63463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1089</xdr:rowOff>
    </xdr:from>
    <xdr:to>
      <xdr:col>76</xdr:col>
      <xdr:colOff>114300</xdr:colOff>
      <xdr:row>37</xdr:row>
      <xdr:rowOff>43543</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34473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61323</xdr:rowOff>
    </xdr:from>
    <xdr:to>
      <xdr:col>67</xdr:col>
      <xdr:colOff>101600</xdr:colOff>
      <xdr:row>36</xdr:row>
      <xdr:rowOff>162923</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112123</xdr:rowOff>
    </xdr:from>
    <xdr:to>
      <xdr:col>71</xdr:col>
      <xdr:colOff>177800</xdr:colOff>
      <xdr:row>37</xdr:row>
      <xdr:rowOff>1089</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28432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67508</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70049</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110870</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8000</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141333</xdr:rowOff>
    </xdr:from>
    <xdr:to>
      <xdr:col>112</xdr:col>
      <xdr:colOff>38100</xdr:colOff>
      <xdr:row>41</xdr:row>
      <xdr:rowOff>71483</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99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146231</xdr:rowOff>
    </xdr:from>
    <xdr:to>
      <xdr:col>107</xdr:col>
      <xdr:colOff>101600</xdr:colOff>
      <xdr:row>41</xdr:row>
      <xdr:rowOff>76381</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142966</xdr:rowOff>
    </xdr:from>
    <xdr:to>
      <xdr:col>98</xdr:col>
      <xdr:colOff>38100</xdr:colOff>
      <xdr:row>41</xdr:row>
      <xdr:rowOff>73116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116840</xdr:rowOff>
    </xdr:from>
    <xdr:to>
      <xdr:col>116</xdr:col>
      <xdr:colOff>114300</xdr:colOff>
      <xdr:row>40</xdr:row>
      <xdr:rowOff>46990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139717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125004</xdr:rowOff>
    </xdr:from>
    <xdr:to>
      <xdr:col>112</xdr:col>
      <xdr:colOff>38100</xdr:colOff>
      <xdr:row>40</xdr:row>
      <xdr:rowOff>55154</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167640</xdr:rowOff>
    </xdr:from>
    <xdr:to>
      <xdr:col>116</xdr:col>
      <xdr:colOff>63500</xdr:colOff>
      <xdr:row>40</xdr:row>
      <xdr:rowOff>4354</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685419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129903</xdr:rowOff>
    </xdr:from>
    <xdr:to>
      <xdr:col>107</xdr:col>
      <xdr:colOff>101600</xdr:colOff>
      <xdr:row>40</xdr:row>
      <xdr:rowOff>60053</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xdr:rowOff>
    </xdr:from>
    <xdr:to>
      <xdr:col>111</xdr:col>
      <xdr:colOff>177800</xdr:colOff>
      <xdr:row>40</xdr:row>
      <xdr:rowOff>9253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68623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136434</xdr:rowOff>
    </xdr:from>
    <xdr:to>
      <xdr:col>102</xdr:col>
      <xdr:colOff>165100</xdr:colOff>
      <xdr:row>40</xdr:row>
      <xdr:rowOff>66584</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9253</xdr:rowOff>
    </xdr:from>
    <xdr:to>
      <xdr:col>107</xdr:col>
      <xdr:colOff>50800</xdr:colOff>
      <xdr:row>40</xdr:row>
      <xdr:rowOff>15784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9545300" y="68672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164193</xdr:rowOff>
    </xdr:from>
    <xdr:to>
      <xdr:col>98</xdr:col>
      <xdr:colOff>38100</xdr:colOff>
      <xdr:row>40</xdr:row>
      <xdr:rowOff>94343</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15784</xdr:rowOff>
    </xdr:from>
    <xdr:to>
      <xdr:col>102</xdr:col>
      <xdr:colOff>114300</xdr:colOff>
      <xdr:row>40</xdr:row>
      <xdr:rowOff>43543</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8656300" y="687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62610</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67508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67508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64243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71681</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76580</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659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83111</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65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110870</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147337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30480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5481300" y="102908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84455</xdr:rowOff>
    </xdr:from>
    <xdr:to>
      <xdr:col>76</xdr:col>
      <xdr:colOff>165100</xdr:colOff>
      <xdr:row>60</xdr:row>
      <xdr:rowOff>14605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135255</xdr:rowOff>
    </xdr:from>
    <xdr:to>
      <xdr:col>81</xdr:col>
      <xdr:colOff>50800</xdr:colOff>
      <xdr:row>60</xdr:row>
      <xdr:rowOff>30480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2508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59690</xdr:rowOff>
    </xdr:from>
    <xdr:to>
      <xdr:col>72</xdr:col>
      <xdr:colOff>38100</xdr:colOff>
      <xdr:row>59</xdr:row>
      <xdr:rowOff>161290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110490</xdr:rowOff>
    </xdr:from>
    <xdr:to>
      <xdr:col>76</xdr:col>
      <xdr:colOff>114300</xdr:colOff>
      <xdr:row>59</xdr:row>
      <xdr:rowOff>135255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2260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59</xdr:row>
      <xdr:rowOff>110490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216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31132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6367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17590</xdr:rowOff>
    </xdr:from>
    <xdr:to>
      <xdr:col>112</xdr:col>
      <xdr:colOff>38100</xdr:colOff>
      <xdr:row>62</xdr:row>
      <xdr:rowOff>119190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6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21399</xdr:rowOff>
    </xdr:from>
    <xdr:to>
      <xdr:col>107</xdr:col>
      <xdr:colOff>101600</xdr:colOff>
      <xdr:row>62</xdr:row>
      <xdr:rowOff>122999</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6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30544</xdr:rowOff>
    </xdr:from>
    <xdr:to>
      <xdr:col>102</xdr:col>
      <xdr:colOff>165100</xdr:colOff>
      <xdr:row>62</xdr:row>
      <xdr:rowOff>132144</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66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23305</xdr:rowOff>
    </xdr:from>
    <xdr:to>
      <xdr:col>98</xdr:col>
      <xdr:colOff>38100</xdr:colOff>
      <xdr:row>62</xdr:row>
      <xdr:rowOff>124905</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6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104648</xdr:rowOff>
    </xdr:from>
    <xdr:to>
      <xdr:col>116</xdr:col>
      <xdr:colOff>114300</xdr:colOff>
      <xdr:row>62</xdr:row>
      <xdr:rowOff>34798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83075</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5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111696</xdr:rowOff>
    </xdr:from>
    <xdr:to>
      <xdr:col>112</xdr:col>
      <xdr:colOff>38100</xdr:colOff>
      <xdr:row>62</xdr:row>
      <xdr:rowOff>41846</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5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155448</xdr:rowOff>
    </xdr:from>
    <xdr:to>
      <xdr:col>116</xdr:col>
      <xdr:colOff>63500</xdr:colOff>
      <xdr:row>61</xdr:row>
      <xdr:rowOff>162496</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613898"/>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117983</xdr:rowOff>
    </xdr:from>
    <xdr:to>
      <xdr:col>107</xdr:col>
      <xdr:colOff>101600</xdr:colOff>
      <xdr:row>62</xdr:row>
      <xdr:rowOff>48133</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5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162496</xdr:rowOff>
    </xdr:from>
    <xdr:to>
      <xdr:col>111</xdr:col>
      <xdr:colOff>177800</xdr:colOff>
      <xdr:row>61</xdr:row>
      <xdr:rowOff>168783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62094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124079</xdr:rowOff>
    </xdr:from>
    <xdr:to>
      <xdr:col>102</xdr:col>
      <xdr:colOff>165100</xdr:colOff>
      <xdr:row>62</xdr:row>
      <xdr:rowOff>54229</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168783</xdr:rowOff>
    </xdr:from>
    <xdr:to>
      <xdr:col>107</xdr:col>
      <xdr:colOff>50800</xdr:colOff>
      <xdr:row>62</xdr:row>
      <xdr:rowOff>3429</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62723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3429</xdr:rowOff>
    </xdr:from>
    <xdr:to>
      <xdr:col>102</xdr:col>
      <xdr:colOff>114300</xdr:colOff>
      <xdr:row>62</xdr:row>
      <xdr:rowOff>9144</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63332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110317</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74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114126</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7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123271</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75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116032</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74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58373</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3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64660</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35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70756</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35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1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100-00009B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9" name="【公民館】&#10;有形固定資産減価償却率最大値テキスト">
          <a:extLst>
            <a:ext uri="{FF2B5EF4-FFF2-40B4-BE49-F238E27FC236}">
              <a16:creationId xmlns:a16="http://schemas.microsoft.com/office/drawing/2014/main" id="{00000000-0008-0000-0100-00009D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100-00009F020000}"/>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80645</xdr:rowOff>
    </xdr:from>
    <xdr:to>
      <xdr:col>85</xdr:col>
      <xdr:colOff>177800</xdr:colOff>
      <xdr:row>102</xdr:row>
      <xdr:rowOff>10795</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62687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103522</xdr:rowOff>
    </xdr:from>
    <xdr:ext cx="405111" cy="259045"/>
    <xdr:sp macro="" textlink="">
      <xdr:nvSpPr>
        <xdr:cNvPr id="683" name="【公民館】&#10;有形固定資産減価償却率該当値テキスト">
          <a:extLst>
            <a:ext uri="{FF2B5EF4-FFF2-40B4-BE49-F238E27FC236}">
              <a16:creationId xmlns:a16="http://schemas.microsoft.com/office/drawing/2014/main" id="{00000000-0008-0000-0100-0000AB020000}"/>
            </a:ext>
          </a:extLst>
        </xdr:cNvPr>
        <xdr:cNvSpPr txBox="1"/>
      </xdr:nvSpPr>
      <xdr:spPr>
        <a:xfrm>
          <a:off x="16357600"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19686</xdr:rowOff>
    </xdr:from>
    <xdr:to>
      <xdr:col>81</xdr:col>
      <xdr:colOff>101600</xdr:colOff>
      <xdr:row>101</xdr:row>
      <xdr:rowOff>121286</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5430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70486</xdr:rowOff>
    </xdr:from>
    <xdr:to>
      <xdr:col>85</xdr:col>
      <xdr:colOff>127000</xdr:colOff>
      <xdr:row>101</xdr:row>
      <xdr:rowOff>131445</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5481300" y="1738693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145414</xdr:rowOff>
    </xdr:from>
    <xdr:to>
      <xdr:col>76</xdr:col>
      <xdr:colOff>165100</xdr:colOff>
      <xdr:row>101</xdr:row>
      <xdr:rowOff>75564</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4541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24764</xdr:rowOff>
    </xdr:from>
    <xdr:to>
      <xdr:col>81</xdr:col>
      <xdr:colOff>50800</xdr:colOff>
      <xdr:row>101</xdr:row>
      <xdr:rowOff>70486</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4592300" y="173412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101600</xdr:rowOff>
    </xdr:from>
    <xdr:to>
      <xdr:col>72</xdr:col>
      <xdr:colOff>38100</xdr:colOff>
      <xdr:row>101</xdr:row>
      <xdr:rowOff>31750</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365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152400</xdr:rowOff>
    </xdr:from>
    <xdr:to>
      <xdr:col>76</xdr:col>
      <xdr:colOff>114300</xdr:colOff>
      <xdr:row>101</xdr:row>
      <xdr:rowOff>24764</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3703300" y="172974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126364</xdr:rowOff>
    </xdr:from>
    <xdr:to>
      <xdr:col>67</xdr:col>
      <xdr:colOff>101600</xdr:colOff>
      <xdr:row>103</xdr:row>
      <xdr:rowOff>56514</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2763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152400</xdr:rowOff>
    </xdr:from>
    <xdr:to>
      <xdr:col>71</xdr:col>
      <xdr:colOff>177800</xdr:colOff>
      <xdr:row>103</xdr:row>
      <xdr:rowOff>5714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12814300" y="17297400"/>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100-0000B602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695" name="n_4aveValue【公民館】&#10;有形固定資産減価償却率">
          <a:extLst>
            <a:ext uri="{FF2B5EF4-FFF2-40B4-BE49-F238E27FC236}">
              <a16:creationId xmlns:a16="http://schemas.microsoft.com/office/drawing/2014/main" id="{00000000-0008-0000-0100-0000B7020000}"/>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137813</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100-0000B8020000}"/>
            </a:ext>
          </a:extLst>
        </xdr:cNvPr>
        <xdr:cNvSpPr txBox="1"/>
      </xdr:nvSpPr>
      <xdr:spPr>
        <a:xfrm>
          <a:off x="152660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92091</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100-0000B9020000}"/>
            </a:ext>
          </a:extLst>
        </xdr:cNvPr>
        <xdr:cNvSpPr txBox="1"/>
      </xdr:nvSpPr>
      <xdr:spPr>
        <a:xfrm>
          <a:off x="14389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48277</xdr:rowOff>
    </xdr:from>
    <xdr:ext cx="405111" cy="259045"/>
    <xdr:sp macro="" textlink="">
      <xdr:nvSpPr>
        <xdr:cNvPr id="698" name="n_3mainValue【公民館】&#10;有形固定資産減価償却率">
          <a:extLst>
            <a:ext uri="{FF2B5EF4-FFF2-40B4-BE49-F238E27FC236}">
              <a16:creationId xmlns:a16="http://schemas.microsoft.com/office/drawing/2014/main" id="{00000000-0008-0000-0100-0000BA020000}"/>
            </a:ext>
          </a:extLst>
        </xdr:cNvPr>
        <xdr:cNvSpPr txBox="1"/>
      </xdr:nvSpPr>
      <xdr:spPr>
        <a:xfrm>
          <a:off x="13500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73041</xdr:rowOff>
    </xdr:from>
    <xdr:ext cx="405111" cy="259045"/>
    <xdr:sp macro="" textlink="">
      <xdr:nvSpPr>
        <xdr:cNvPr id="699" name="n_4mainValue【公民館】&#10;有形固定資産減価償却率">
          <a:extLst>
            <a:ext uri="{FF2B5EF4-FFF2-40B4-BE49-F238E27FC236}">
              <a16:creationId xmlns:a16="http://schemas.microsoft.com/office/drawing/2014/main" id="{00000000-0008-0000-0100-0000BB020000}"/>
            </a:ext>
          </a:extLst>
        </xdr:cNvPr>
        <xdr:cNvSpPr txBox="1"/>
      </xdr:nvSpPr>
      <xdr:spPr>
        <a:xfrm>
          <a:off x="12611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1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100-0000D402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100-0000D602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100-0000D802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168275</xdr:rowOff>
    </xdr:from>
    <xdr:to>
      <xdr:col>112</xdr:col>
      <xdr:colOff>38100</xdr:colOff>
      <xdr:row>107</xdr:row>
      <xdr:rowOff>98425</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1272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164464</xdr:rowOff>
    </xdr:from>
    <xdr:to>
      <xdr:col>107</xdr:col>
      <xdr:colOff>101600</xdr:colOff>
      <xdr:row>107</xdr:row>
      <xdr:rowOff>94614</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0383500" y="183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8605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149225</xdr:rowOff>
    </xdr:from>
    <xdr:to>
      <xdr:col>116</xdr:col>
      <xdr:colOff>114300</xdr:colOff>
      <xdr:row>108</xdr:row>
      <xdr:rowOff>79375</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21107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64152</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100-0000E4020000}"/>
            </a:ext>
          </a:extLst>
        </xdr:cNvPr>
        <xdr:cNvSpPr txBox="1"/>
      </xdr:nvSpPr>
      <xdr:spPr>
        <a:xfrm>
          <a:off x="22199600" y="184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28575</xdr:rowOff>
    </xdr:from>
    <xdr:to>
      <xdr:col>116</xdr:col>
      <xdr:colOff>63500</xdr:colOff>
      <xdr:row>108</xdr:row>
      <xdr:rowOff>30480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21323300" y="185451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153036</xdr:rowOff>
    </xdr:from>
    <xdr:to>
      <xdr:col>107</xdr:col>
      <xdr:colOff>101600</xdr:colOff>
      <xdr:row>108</xdr:row>
      <xdr:rowOff>83186</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20383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32386</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20434300" y="185470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9494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32386</xdr:rowOff>
    </xdr:from>
    <xdr:to>
      <xdr:col>107</xdr:col>
      <xdr:colOff>50800</xdr:colOff>
      <xdr:row>108</xdr:row>
      <xdr:rowOff>34289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19545300" y="18548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xdr:rowOff>
    </xdr:from>
    <xdr:to>
      <xdr:col>98</xdr:col>
      <xdr:colOff>38100</xdr:colOff>
      <xdr:row>108</xdr:row>
      <xdr:rowOff>115570</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8605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34289</xdr:rowOff>
    </xdr:from>
    <xdr:to>
      <xdr:col>102</xdr:col>
      <xdr:colOff>114300</xdr:colOff>
      <xdr:row>108</xdr:row>
      <xdr:rowOff>64770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8656300" y="18550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114952</xdr:rowOff>
    </xdr:from>
    <xdr:ext cx="469744" cy="259045"/>
    <xdr:sp macro="" textlink="">
      <xdr:nvSpPr>
        <xdr:cNvPr id="749" name="n_1aveValue【公民館】&#10;一人当たり面積">
          <a:extLst>
            <a:ext uri="{FF2B5EF4-FFF2-40B4-BE49-F238E27FC236}">
              <a16:creationId xmlns:a16="http://schemas.microsoft.com/office/drawing/2014/main" id="{00000000-0008-0000-0100-0000ED020000}"/>
            </a:ext>
          </a:extLst>
        </xdr:cNvPr>
        <xdr:cNvSpPr txBox="1"/>
      </xdr:nvSpPr>
      <xdr:spPr>
        <a:xfrm>
          <a:off x="21075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111141</xdr:rowOff>
    </xdr:from>
    <xdr:ext cx="469744" cy="259045"/>
    <xdr:sp macro="" textlink="">
      <xdr:nvSpPr>
        <xdr:cNvPr id="750" name="n_2aveValue【公民館】&#10;一人当たり面積">
          <a:extLst>
            <a:ext uri="{FF2B5EF4-FFF2-40B4-BE49-F238E27FC236}">
              <a16:creationId xmlns:a16="http://schemas.microsoft.com/office/drawing/2014/main" id="{00000000-0008-0000-0100-0000EE020000}"/>
            </a:ext>
          </a:extLst>
        </xdr:cNvPr>
        <xdr:cNvSpPr txBox="1"/>
      </xdr:nvSpPr>
      <xdr:spPr>
        <a:xfrm>
          <a:off x="20199427"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107332</xdr:rowOff>
    </xdr:from>
    <xdr:ext cx="469744" cy="259045"/>
    <xdr:sp macro="" textlink="">
      <xdr:nvSpPr>
        <xdr:cNvPr id="751" name="n_3aveValue【公民館】&#10;一人当たり面積">
          <a:extLst>
            <a:ext uri="{FF2B5EF4-FFF2-40B4-BE49-F238E27FC236}">
              <a16:creationId xmlns:a16="http://schemas.microsoft.com/office/drawing/2014/main" id="{00000000-0008-0000-0100-0000EF020000}"/>
            </a:ext>
          </a:extLst>
        </xdr:cNvPr>
        <xdr:cNvSpPr txBox="1"/>
      </xdr:nvSpPr>
      <xdr:spPr>
        <a:xfrm>
          <a:off x="19310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107332</xdr:rowOff>
    </xdr:from>
    <xdr:ext cx="469744" cy="259045"/>
    <xdr:sp macro="" textlink="">
      <xdr:nvSpPr>
        <xdr:cNvPr id="752" name="n_4aveValue【公民館】&#10;一人当たり面積">
          <a:extLst>
            <a:ext uri="{FF2B5EF4-FFF2-40B4-BE49-F238E27FC236}">
              <a16:creationId xmlns:a16="http://schemas.microsoft.com/office/drawing/2014/main" id="{00000000-0008-0000-0100-0000F0020000}"/>
            </a:ext>
          </a:extLst>
        </xdr:cNvPr>
        <xdr:cNvSpPr txBox="1"/>
      </xdr:nvSpPr>
      <xdr:spPr>
        <a:xfrm>
          <a:off x="18421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53" name="n_1mainValue【公民館】&#10;一人当たり面積">
          <a:extLst>
            <a:ext uri="{FF2B5EF4-FFF2-40B4-BE49-F238E27FC236}">
              <a16:creationId xmlns:a16="http://schemas.microsoft.com/office/drawing/2014/main" id="{00000000-0008-0000-0100-0000F1020000}"/>
            </a:ext>
          </a:extLst>
        </xdr:cNvPr>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74313</xdr:rowOff>
    </xdr:from>
    <xdr:ext cx="469744" cy="259045"/>
    <xdr:sp macro="" textlink="">
      <xdr:nvSpPr>
        <xdr:cNvPr id="754" name="n_2mainValue【公民館】&#10;一人当たり面積">
          <a:extLst>
            <a:ext uri="{FF2B5EF4-FFF2-40B4-BE49-F238E27FC236}">
              <a16:creationId xmlns:a16="http://schemas.microsoft.com/office/drawing/2014/main" id="{00000000-0008-0000-0100-0000F2020000}"/>
            </a:ext>
          </a:extLst>
        </xdr:cNvPr>
        <xdr:cNvSpPr txBox="1"/>
      </xdr:nvSpPr>
      <xdr:spPr>
        <a:xfrm>
          <a:off x="20199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755" name="n_3mainValue【公民館】&#10;一人当たり面積">
          <a:extLst>
            <a:ext uri="{FF2B5EF4-FFF2-40B4-BE49-F238E27FC236}">
              <a16:creationId xmlns:a16="http://schemas.microsoft.com/office/drawing/2014/main" id="{00000000-0008-0000-0100-0000F3020000}"/>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106697</xdr:rowOff>
    </xdr:from>
    <xdr:ext cx="469744" cy="259045"/>
    <xdr:sp macro="" textlink="">
      <xdr:nvSpPr>
        <xdr:cNvPr id="756" name="n_4mainValue【公民館】&#10;一人当たり面積">
          <a:extLst>
            <a:ext uri="{FF2B5EF4-FFF2-40B4-BE49-F238E27FC236}">
              <a16:creationId xmlns:a16="http://schemas.microsoft.com/office/drawing/2014/main" id="{00000000-0008-0000-0100-0000F4020000}"/>
            </a:ext>
          </a:extLst>
        </xdr:cNvPr>
        <xdr:cNvSpPr txBox="1"/>
      </xdr:nvSpPr>
      <xdr:spPr>
        <a:xfrm>
          <a:off x="18421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ポイント下回っているが、１人当たりの面積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ポイント上回っている。維持管理に係る経費の増加に留意しつつ、子育て環境の整備に取り組んでいく。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・学校施設については、有形固定資産減価償却率が類似団体内平均値をやや下回っており、１人当たりの面積も</a:t>
          </a:r>
          <a:r>
            <a:rPr kumimoji="1" lang="en-US" altLang="ja-JP" sz="1300">
              <a:latin typeface="ＭＳ Ｐゴシック" panose="020B0600070205080204" pitchFamily="50" charset="-128"/>
              <a:ea typeface="ＭＳ Ｐゴシック" panose="020B0600070205080204" pitchFamily="50" charset="-128"/>
            </a:rPr>
            <a:t>2.284</a:t>
          </a:r>
          <a:r>
            <a:rPr kumimoji="1" lang="ja-JP" altLang="en-US" sz="1300">
              <a:latin typeface="ＭＳ Ｐゴシック" panose="020B0600070205080204" pitchFamily="50" charset="-128"/>
              <a:ea typeface="ＭＳ Ｐゴシック" panose="020B0600070205080204" pitchFamily="50" charset="-128"/>
            </a:rPr>
            <a:t>㎡と類似団体平均値を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年度に策定した小中学校の規模適正化・適正配置基本計画に基づき、統廃合を進めた結果によるものである。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・公営住宅については、有形固形資産減価償却率が</a:t>
          </a:r>
          <a:r>
            <a:rPr kumimoji="1" lang="en-US" altLang="ja-JP" sz="1300">
              <a:latin typeface="ＭＳ Ｐゴシック" panose="020B0600070205080204" pitchFamily="50" charset="-128"/>
              <a:ea typeface="ＭＳ Ｐゴシック" panose="020B0600070205080204" pitchFamily="50" charset="-128"/>
            </a:rPr>
            <a:t>83.2%</a:t>
          </a:r>
          <a:r>
            <a:rPr kumimoji="1" lang="ja-JP" altLang="en-US" sz="1300">
              <a:latin typeface="ＭＳ Ｐゴシック" panose="020B0600070205080204" pitchFamily="50" charset="-128"/>
              <a:ea typeface="ＭＳ Ｐゴシック" panose="020B0600070205080204" pitchFamily="50" charset="-128"/>
            </a:rPr>
            <a:t>と類似団体平均値を</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ポイント上回っている。今後、山武市営住宅長寿命化計画に基づき、老朽化対策に取り組んでいく。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・公民館については、有形固定資産減価償却率が類似団体内平均値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年度に蓮沼地区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新たに公民館施設を整備した影響によるものである。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50,336
49,057
146.77
32,110,712
30,757,853
899,457
14,024,965
20,393,601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76019</xdr:rowOff>
    </xdr:from>
    <xdr:to>
      <xdr:col>24</xdr:col>
      <xdr:colOff>114300</xdr:colOff>
      <xdr:row>37</xdr:row>
      <xdr:rowOff>6169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98896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9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74386</xdr:rowOff>
    </xdr:from>
    <xdr:to>
      <xdr:col>20</xdr:col>
      <xdr:colOff>38100</xdr:colOff>
      <xdr:row>37</xdr:row>
      <xdr:rowOff>4536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125186</xdr:rowOff>
    </xdr:from>
    <xdr:to>
      <xdr:col>24</xdr:col>
      <xdr:colOff>63500</xdr:colOff>
      <xdr:row>36</xdr:row>
      <xdr:rowOff>126819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2973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40096</xdr:rowOff>
    </xdr:from>
    <xdr:to>
      <xdr:col>15</xdr:col>
      <xdr:colOff>101600</xdr:colOff>
      <xdr:row>36</xdr:row>
      <xdr:rowOff>141696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90896</xdr:rowOff>
    </xdr:from>
    <xdr:to>
      <xdr:col>19</xdr:col>
      <xdr:colOff>177800</xdr:colOff>
      <xdr:row>36</xdr:row>
      <xdr:rowOff>125186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630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7439</xdr:rowOff>
    </xdr:from>
    <xdr:to>
      <xdr:col>10</xdr:col>
      <xdr:colOff>165100</xdr:colOff>
      <xdr:row>36</xdr:row>
      <xdr:rowOff>109039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58239</xdr:rowOff>
    </xdr:from>
    <xdr:to>
      <xdr:col>15</xdr:col>
      <xdr:colOff>50800</xdr:colOff>
      <xdr:row>36</xdr:row>
      <xdr:rowOff>90896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304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144599</xdr:rowOff>
    </xdr:from>
    <xdr:to>
      <xdr:col>6</xdr:col>
      <xdr:colOff>38100</xdr:colOff>
      <xdr:row>36</xdr:row>
      <xdr:rowOff>74749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23949</xdr:rowOff>
    </xdr:from>
    <xdr:to>
      <xdr:col>10</xdr:col>
      <xdr:colOff>114300</xdr:colOff>
      <xdr:row>36</xdr:row>
      <xdr:rowOff>58239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9614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21063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158223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125566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91276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162560</xdr:rowOff>
    </xdr:from>
    <xdr:to>
      <xdr:col>50</xdr:col>
      <xdr:colOff>165100</xdr:colOff>
      <xdr:row>41</xdr:row>
      <xdr:rowOff>92710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2540</xdr:rowOff>
    </xdr:from>
    <xdr:to>
      <xdr:col>41</xdr:col>
      <xdr:colOff>101600</xdr:colOff>
      <xdr:row>41</xdr:row>
      <xdr:rowOff>104140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6350</xdr:rowOff>
    </xdr:from>
    <xdr:to>
      <xdr:col>36</xdr:col>
      <xdr:colOff>165100</xdr:colOff>
      <xdr:row>41</xdr:row>
      <xdr:rowOff>107950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74930</xdr:rowOff>
    </xdr:from>
    <xdr:to>
      <xdr:col>50</xdr:col>
      <xdr:colOff>165100</xdr:colOff>
      <xdr:row>41</xdr:row>
      <xdr:rowOff>5080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125730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97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78740</xdr:rowOff>
    </xdr:from>
    <xdr:to>
      <xdr:col>46</xdr:col>
      <xdr:colOff>38100</xdr:colOff>
      <xdr:row>41</xdr:row>
      <xdr:rowOff>8890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125730</xdr:rowOff>
    </xdr:from>
    <xdr:to>
      <xdr:col>50</xdr:col>
      <xdr:colOff>114300</xdr:colOff>
      <xdr:row>40</xdr:row>
      <xdr:rowOff>129540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98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133350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137160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83837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95267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21607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29227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33037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97155</xdr:rowOff>
    </xdr:from>
    <xdr:to>
      <xdr:col>24</xdr:col>
      <xdr:colOff>63500</xdr:colOff>
      <xdr:row>59</xdr:row>
      <xdr:rowOff>144780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2127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97155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2031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125730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2019300" y="10203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33020</xdr:rowOff>
    </xdr:from>
    <xdr:to>
      <xdr:col>6</xdr:col>
      <xdr:colOff>38100</xdr:colOff>
      <xdr:row>59</xdr:row>
      <xdr:rowOff>134620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83820</xdr:rowOff>
    </xdr:from>
    <xdr:to>
      <xdr:col>10</xdr:col>
      <xdr:colOff>114300</xdr:colOff>
      <xdr:row>59</xdr:row>
      <xdr:rowOff>125730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164482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154957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151147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97790</xdr:rowOff>
    </xdr:from>
    <xdr:to>
      <xdr:col>50</xdr:col>
      <xdr:colOff>165100</xdr:colOff>
      <xdr:row>64</xdr:row>
      <xdr:rowOff>27940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99695</xdr:rowOff>
    </xdr:from>
    <xdr:to>
      <xdr:col>46</xdr:col>
      <xdr:colOff>38100</xdr:colOff>
      <xdr:row>64</xdr:row>
      <xdr:rowOff>29845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105029</xdr:rowOff>
    </xdr:from>
    <xdr:to>
      <xdr:col>41</xdr:col>
      <xdr:colOff>101600</xdr:colOff>
      <xdr:row>64</xdr:row>
      <xdr:rowOff>35179</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108077</xdr:rowOff>
    </xdr:from>
    <xdr:to>
      <xdr:col>36</xdr:col>
      <xdr:colOff>165100</xdr:colOff>
      <xdr:row>64</xdr:row>
      <xdr:rowOff>38227</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9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144653</xdr:rowOff>
    </xdr:from>
    <xdr:to>
      <xdr:col>55</xdr:col>
      <xdr:colOff>50800</xdr:colOff>
      <xdr:row>64</xdr:row>
      <xdr:rowOff>74803</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9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59580</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86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145796</xdr:rowOff>
    </xdr:from>
    <xdr:to>
      <xdr:col>50</xdr:col>
      <xdr:colOff>165100</xdr:colOff>
      <xdr:row>64</xdr:row>
      <xdr:rowOff>75946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24003</xdr:rowOff>
    </xdr:from>
    <xdr:to>
      <xdr:col>55</xdr:col>
      <xdr:colOff>0</xdr:colOff>
      <xdr:row>64</xdr:row>
      <xdr:rowOff>25146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99680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146558</xdr:rowOff>
    </xdr:from>
    <xdr:to>
      <xdr:col>46</xdr:col>
      <xdr:colOff>38100</xdr:colOff>
      <xdr:row>64</xdr:row>
      <xdr:rowOff>76708</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9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25146</xdr:rowOff>
    </xdr:from>
    <xdr:to>
      <xdr:col>50</xdr:col>
      <xdr:colOff>114300</xdr:colOff>
      <xdr:row>64</xdr:row>
      <xdr:rowOff>25908</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9979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147320</xdr:rowOff>
    </xdr:from>
    <xdr:to>
      <xdr:col>41</xdr:col>
      <xdr:colOff>101600</xdr:colOff>
      <xdr:row>64</xdr:row>
      <xdr:rowOff>77470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25908</xdr:rowOff>
    </xdr:from>
    <xdr:to>
      <xdr:col>45</xdr:col>
      <xdr:colOff>177800</xdr:colOff>
      <xdr:row>64</xdr:row>
      <xdr:rowOff>26670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9987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147701</xdr:rowOff>
    </xdr:from>
    <xdr:to>
      <xdr:col>36</xdr:col>
      <xdr:colOff>165100</xdr:colOff>
      <xdr:row>64</xdr:row>
      <xdr:rowOff>77851</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9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26670</xdr:rowOff>
    </xdr:from>
    <xdr:to>
      <xdr:col>41</xdr:col>
      <xdr:colOff>50800</xdr:colOff>
      <xdr:row>64</xdr:row>
      <xdr:rowOff>27051</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9994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44467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46372</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51706</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54754</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67073</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67835</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10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68597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68978</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106515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134438</xdr:rowOff>
    </xdr:from>
    <xdr:to>
      <xdr:col>24</xdr:col>
      <xdr:colOff>63500</xdr:colOff>
      <xdr:row>82</xdr:row>
      <xdr:rowOff>72389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3797300" y="14021888"/>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3629</xdr:rowOff>
    </xdr:from>
    <xdr:to>
      <xdr:col>15</xdr:col>
      <xdr:colOff>101600</xdr:colOff>
      <xdr:row>82</xdr:row>
      <xdr:rowOff>105229</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54429</xdr:rowOff>
    </xdr:from>
    <xdr:to>
      <xdr:col>19</xdr:col>
      <xdr:colOff>177800</xdr:colOff>
      <xdr:row>82</xdr:row>
      <xdr:rowOff>72389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1133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142421</xdr:rowOff>
    </xdr:from>
    <xdr:to>
      <xdr:col>10</xdr:col>
      <xdr:colOff>165100</xdr:colOff>
      <xdr:row>82</xdr:row>
      <xdr:rowOff>72571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21771</xdr:rowOff>
    </xdr:from>
    <xdr:to>
      <xdr:col>15</xdr:col>
      <xdr:colOff>50800</xdr:colOff>
      <xdr:row>82</xdr:row>
      <xdr:rowOff>54429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080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108131</xdr:rowOff>
    </xdr:from>
    <xdr:to>
      <xdr:col>6</xdr:col>
      <xdr:colOff>38100</xdr:colOff>
      <xdr:row>82</xdr:row>
      <xdr:rowOff>38281</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158931</xdr:rowOff>
    </xdr:from>
    <xdr:to>
      <xdr:col>10</xdr:col>
      <xdr:colOff>114300</xdr:colOff>
      <xdr:row>82</xdr:row>
      <xdr:rowOff>21771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0463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121756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89098</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54808</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99061</xdr:rowOff>
    </xdr:from>
    <xdr:to>
      <xdr:col>50</xdr:col>
      <xdr:colOff>165100</xdr:colOff>
      <xdr:row>86</xdr:row>
      <xdr:rowOff>29211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86361</xdr:rowOff>
    </xdr:from>
    <xdr:to>
      <xdr:col>41</xdr:col>
      <xdr:colOff>101600</xdr:colOff>
      <xdr:row>86</xdr:row>
      <xdr:rowOff>16511</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86361</xdr:rowOff>
    </xdr:from>
    <xdr:to>
      <xdr:col>36</xdr:col>
      <xdr:colOff>165100</xdr:colOff>
      <xdr:row>86</xdr:row>
      <xdr:rowOff>16511</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25416</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459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50800</xdr:rowOff>
    </xdr:from>
    <xdr:to>
      <xdr:col>50</xdr:col>
      <xdr:colOff>165100</xdr:colOff>
      <xdr:row>85</xdr:row>
      <xdr:rowOff>152400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97789</xdr:rowOff>
    </xdr:from>
    <xdr:to>
      <xdr:col>55</xdr:col>
      <xdr:colOff>0</xdr:colOff>
      <xdr:row>85</xdr:row>
      <xdr:rowOff>101600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4671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53339</xdr:rowOff>
    </xdr:from>
    <xdr:to>
      <xdr:col>46</xdr:col>
      <xdr:colOff>38100</xdr:colOff>
      <xdr:row>85</xdr:row>
      <xdr:rowOff>154939</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101600</xdr:rowOff>
    </xdr:from>
    <xdr:to>
      <xdr:col>50</xdr:col>
      <xdr:colOff>114300</xdr:colOff>
      <xdr:row>85</xdr:row>
      <xdr:rowOff>104139</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8750300" y="14674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104139</xdr:rowOff>
    </xdr:from>
    <xdr:to>
      <xdr:col>45</xdr:col>
      <xdr:colOff>177800</xdr:colOff>
      <xdr:row>85</xdr:row>
      <xdr:rowOff>106680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46773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58420</xdr:rowOff>
    </xdr:from>
    <xdr:to>
      <xdr:col>36</xdr:col>
      <xdr:colOff>165100</xdr:colOff>
      <xdr:row>85</xdr:row>
      <xdr:rowOff>160020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85</xdr:row>
      <xdr:rowOff>109220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6972300" y="146799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20338</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21607</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7638</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168927</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2557</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5097</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44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2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2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2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2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54446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111942</xdr:rowOff>
    </xdr:from>
    <xdr:to>
      <xdr:col>20</xdr:col>
      <xdr:colOff>38100</xdr:colOff>
      <xdr:row>105</xdr:row>
      <xdr:rowOff>42092</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126819</xdr:rowOff>
    </xdr:from>
    <xdr:to>
      <xdr:col>24</xdr:col>
      <xdr:colOff>63500</xdr:colOff>
      <xdr:row>104</xdr:row>
      <xdr:rowOff>162742</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3797300" y="179576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79284</xdr:rowOff>
    </xdr:from>
    <xdr:to>
      <xdr:col>15</xdr:col>
      <xdr:colOff>101600</xdr:colOff>
      <xdr:row>105</xdr:row>
      <xdr:rowOff>9434</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857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104</xdr:row>
      <xdr:rowOff>162742</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908300" y="179608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43362</xdr:rowOff>
    </xdr:from>
    <xdr:to>
      <xdr:col>10</xdr:col>
      <xdr:colOff>165100</xdr:colOff>
      <xdr:row>104</xdr:row>
      <xdr:rowOff>144962</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68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94162</xdr:rowOff>
    </xdr:from>
    <xdr:to>
      <xdr:col>15</xdr:col>
      <xdr:colOff>50800</xdr:colOff>
      <xdr:row>104</xdr:row>
      <xdr:rowOff>130084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019300" y="179249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xdr:rowOff>
    </xdr:from>
    <xdr:to>
      <xdr:col>6</xdr:col>
      <xdr:colOff>38100</xdr:colOff>
      <xdr:row>104</xdr:row>
      <xdr:rowOff>110671</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79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59871</xdr:rowOff>
    </xdr:from>
    <xdr:to>
      <xdr:col>10</xdr:col>
      <xdr:colOff>114300</xdr:colOff>
      <xdr:row>104</xdr:row>
      <xdr:rowOff>94162</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30300" y="178906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33219</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161489</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48261</xdr:rowOff>
    </xdr:from>
    <xdr:to>
      <xdr:col>50</xdr:col>
      <xdr:colOff>165100</xdr:colOff>
      <xdr:row>107</xdr:row>
      <xdr:rowOff>149861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50164</xdr:rowOff>
    </xdr:from>
    <xdr:to>
      <xdr:col>36</xdr:col>
      <xdr:colOff>165100</xdr:colOff>
      <xdr:row>107</xdr:row>
      <xdr:rowOff>151764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135889</xdr:rowOff>
    </xdr:from>
    <xdr:to>
      <xdr:col>55</xdr:col>
      <xdr:colOff>50800</xdr:colOff>
      <xdr:row>107</xdr:row>
      <xdr:rowOff>66039</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114316</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141605</xdr:rowOff>
    </xdr:from>
    <xdr:to>
      <xdr:col>50</xdr:col>
      <xdr:colOff>165100</xdr:colOff>
      <xdr:row>107</xdr:row>
      <xdr:rowOff>71755</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15239</xdr:rowOff>
    </xdr:from>
    <xdr:to>
      <xdr:col>55</xdr:col>
      <xdr:colOff>0</xdr:colOff>
      <xdr:row>107</xdr:row>
      <xdr:rowOff>20955</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3603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145414</xdr:rowOff>
    </xdr:from>
    <xdr:to>
      <xdr:col>46</xdr:col>
      <xdr:colOff>38100</xdr:colOff>
      <xdr:row>107</xdr:row>
      <xdr:rowOff>75564</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20955</xdr:rowOff>
    </xdr:from>
    <xdr:to>
      <xdr:col>50</xdr:col>
      <xdr:colOff>114300</xdr:colOff>
      <xdr:row>107</xdr:row>
      <xdr:rowOff>24764</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8750300" y="183661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149225</xdr:rowOff>
    </xdr:from>
    <xdr:to>
      <xdr:col>41</xdr:col>
      <xdr:colOff>101600</xdr:colOff>
      <xdr:row>107</xdr:row>
      <xdr:rowOff>79375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24764</xdr:rowOff>
    </xdr:from>
    <xdr:to>
      <xdr:col>45</xdr:col>
      <xdr:colOff>177800</xdr:colOff>
      <xdr:row>107</xdr:row>
      <xdr:rowOff>28575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7861300" y="183699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154939</xdr:rowOff>
    </xdr:from>
    <xdr:to>
      <xdr:col>36</xdr:col>
      <xdr:colOff>165100</xdr:colOff>
      <xdr:row>107</xdr:row>
      <xdr:rowOff>85089</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28575</xdr:rowOff>
    </xdr:from>
    <xdr:to>
      <xdr:col>41</xdr:col>
      <xdr:colOff>50800</xdr:colOff>
      <xdr:row>107</xdr:row>
      <xdr:rowOff>34289</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373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140988</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142891</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88282</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0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92091</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0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95902</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0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101616</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159476</xdr:rowOff>
    </xdr:from>
    <xdr:to>
      <xdr:col>85</xdr:col>
      <xdr:colOff>127000</xdr:colOff>
      <xdr:row>39</xdr:row>
      <xdr:rowOff>45176</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67457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61323</xdr:rowOff>
    </xdr:from>
    <xdr:to>
      <xdr:col>76</xdr:col>
      <xdr:colOff>165100</xdr:colOff>
      <xdr:row>38</xdr:row>
      <xdr:rowOff>162923</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112123</xdr:rowOff>
    </xdr:from>
    <xdr:to>
      <xdr:col>81</xdr:col>
      <xdr:colOff>50800</xdr:colOff>
      <xdr:row>38</xdr:row>
      <xdr:rowOff>159476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62722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76019</xdr:rowOff>
    </xdr:from>
    <xdr:to>
      <xdr:col>72</xdr:col>
      <xdr:colOff>38100</xdr:colOff>
      <xdr:row>38</xdr:row>
      <xdr:rowOff>6169</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126819</xdr:rowOff>
    </xdr:from>
    <xdr:to>
      <xdr:col>76</xdr:col>
      <xdr:colOff>114300</xdr:colOff>
      <xdr:row>38</xdr:row>
      <xdr:rowOff>112123</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47046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154050</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22696</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48276</xdr:rowOff>
    </xdr:from>
    <xdr:to>
      <xdr:col>112</xdr:col>
      <xdr:colOff>38100</xdr:colOff>
      <xdr:row>40</xdr:row>
      <xdr:rowOff>149876</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69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56901</xdr:rowOff>
    </xdr:from>
    <xdr:to>
      <xdr:col>107</xdr:col>
      <xdr:colOff>101600</xdr:colOff>
      <xdr:row>40</xdr:row>
      <xdr:rowOff>158501</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691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73669</xdr:rowOff>
    </xdr:from>
    <xdr:to>
      <xdr:col>102</xdr:col>
      <xdr:colOff>165100</xdr:colOff>
      <xdr:row>41</xdr:row>
      <xdr:rowOff>3819</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693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79915</xdr:rowOff>
    </xdr:from>
    <xdr:to>
      <xdr:col>98</xdr:col>
      <xdr:colOff>38100</xdr:colOff>
      <xdr:row>41</xdr:row>
      <xdr:rowOff>10065</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69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55211</xdr:rowOff>
    </xdr:from>
    <xdr:to>
      <xdr:col>116</xdr:col>
      <xdr:colOff>114300</xdr:colOff>
      <xdr:row>38</xdr:row>
      <xdr:rowOff>156811</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65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78089</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22199600" y="642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66639</xdr:rowOff>
    </xdr:from>
    <xdr:to>
      <xdr:col>112</xdr:col>
      <xdr:colOff>38100</xdr:colOff>
      <xdr:row>38</xdr:row>
      <xdr:rowOff>168239</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65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106011</xdr:rowOff>
    </xdr:from>
    <xdr:to>
      <xdr:col>116</xdr:col>
      <xdr:colOff>63500</xdr:colOff>
      <xdr:row>38</xdr:row>
      <xdr:rowOff>117439</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66211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72419</xdr:rowOff>
    </xdr:from>
    <xdr:to>
      <xdr:col>107</xdr:col>
      <xdr:colOff>101600</xdr:colOff>
      <xdr:row>39</xdr:row>
      <xdr:rowOff>2569</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65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117439</xdr:rowOff>
    </xdr:from>
    <xdr:to>
      <xdr:col>111</xdr:col>
      <xdr:colOff>177800</xdr:colOff>
      <xdr:row>38</xdr:row>
      <xdr:rowOff>123219</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0434300" y="6632539"/>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78439</xdr:rowOff>
    </xdr:from>
    <xdr:to>
      <xdr:col>102</xdr:col>
      <xdr:colOff>165100</xdr:colOff>
      <xdr:row>39</xdr:row>
      <xdr:rowOff>8589</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65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123219</xdr:rowOff>
    </xdr:from>
    <xdr:to>
      <xdr:col>107</xdr:col>
      <xdr:colOff>50800</xdr:colOff>
      <xdr:row>38</xdr:row>
      <xdr:rowOff>129239</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6638319"/>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141003</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69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149628</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70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166396</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78111" y="70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26592</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89111" y="6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13316</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11095" y="635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19095</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34795" y="636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25117</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45795" y="636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101056</xdr:rowOff>
    </xdr:from>
    <xdr:to>
      <xdr:col>85</xdr:col>
      <xdr:colOff>177800</xdr:colOff>
      <xdr:row>59</xdr:row>
      <xdr:rowOff>31206</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123933</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66766</xdr:rowOff>
    </xdr:from>
    <xdr:to>
      <xdr:col>81</xdr:col>
      <xdr:colOff>101600</xdr:colOff>
      <xdr:row>58</xdr:row>
      <xdr:rowOff>168366</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117566</xdr:rowOff>
    </xdr:from>
    <xdr:to>
      <xdr:col>85</xdr:col>
      <xdr:colOff>127000</xdr:colOff>
      <xdr:row>58</xdr:row>
      <xdr:rowOff>151856</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5481300" y="100616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xdr:rowOff>
    </xdr:from>
    <xdr:to>
      <xdr:col>76</xdr:col>
      <xdr:colOff>165100</xdr:colOff>
      <xdr:row>58</xdr:row>
      <xdr:rowOff>106317</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117566</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4592300" y="99996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158206</xdr:rowOff>
    </xdr:from>
    <xdr:to>
      <xdr:col>72</xdr:col>
      <xdr:colOff>38100</xdr:colOff>
      <xdr:row>58</xdr:row>
      <xdr:rowOff>88356</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37556</xdr:rowOff>
    </xdr:from>
    <xdr:to>
      <xdr:col>76</xdr:col>
      <xdr:colOff>114300</xdr:colOff>
      <xdr:row>58</xdr:row>
      <xdr:rowOff>55517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99816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11249</xdr:rowOff>
    </xdr:from>
    <xdr:to>
      <xdr:col>67</xdr:col>
      <xdr:colOff>101600</xdr:colOff>
      <xdr:row>58</xdr:row>
      <xdr:rowOff>112849</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37556</xdr:rowOff>
    </xdr:from>
    <xdr:to>
      <xdr:col>71</xdr:col>
      <xdr:colOff>177800</xdr:colOff>
      <xdr:row>58</xdr:row>
      <xdr:rowOff>62049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12814300" y="99816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13443</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122844</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104883</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00000000-0008-0000-02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00000000-0008-0000-0200-0000AF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00000000-0008-0000-0200-0000B1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0000000-0008-0000-0200-0000B3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170180</xdr:rowOff>
    </xdr:from>
    <xdr:to>
      <xdr:col>112</xdr:col>
      <xdr:colOff>38100</xdr:colOff>
      <xdr:row>63</xdr:row>
      <xdr:rowOff>100330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1272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0000000-0008-0000-0200-0000BF020000}"/>
            </a:ext>
          </a:extLst>
        </xdr:cNvPr>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133350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21323300" y="1075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137160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20434300" y="1076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9494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140970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9545300" y="1076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48260</xdr:rowOff>
    </xdr:from>
    <xdr:to>
      <xdr:col>98</xdr:col>
      <xdr:colOff>38100</xdr:colOff>
      <xdr:row>62</xdr:row>
      <xdr:rowOff>149860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8605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99060</xdr:rowOff>
    </xdr:from>
    <xdr:to>
      <xdr:col>102</xdr:col>
      <xdr:colOff>114300</xdr:colOff>
      <xdr:row>62</xdr:row>
      <xdr:rowOff>140970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656300" y="10728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91457</xdr:rowOff>
    </xdr:from>
    <xdr:ext cx="469744" cy="259045"/>
    <xdr:sp macro="" textlink="">
      <xdr:nvSpPr>
        <xdr:cNvPr id="712" name="n_1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13" name="n_2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14" name="n_3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15" name="n_4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29227</xdr:rowOff>
    </xdr:from>
    <xdr:ext cx="469744" cy="259045"/>
    <xdr:sp macro="" textlink="">
      <xdr:nvSpPr>
        <xdr:cNvPr id="716" name="n_1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210757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33037</xdr:rowOff>
    </xdr:from>
    <xdr:ext cx="469744" cy="259045"/>
    <xdr:sp macro="" textlink="">
      <xdr:nvSpPr>
        <xdr:cNvPr id="717" name="n_2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0199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718" name="n_3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166387</xdr:rowOff>
    </xdr:from>
    <xdr:ext cx="469744" cy="259045"/>
    <xdr:sp macro="" textlink="">
      <xdr:nvSpPr>
        <xdr:cNvPr id="719" name="n_4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8421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127000</xdr:rowOff>
    </xdr:from>
    <xdr:to>
      <xdr:col>81</xdr:col>
      <xdr:colOff>101600</xdr:colOff>
      <xdr:row>82</xdr:row>
      <xdr:rowOff>57150</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121920</xdr:rowOff>
    </xdr:from>
    <xdr:to>
      <xdr:col>76</xdr:col>
      <xdr:colOff>165100</xdr:colOff>
      <xdr:row>82</xdr:row>
      <xdr:rowOff>52070</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100330</xdr:rowOff>
    </xdr:from>
    <xdr:to>
      <xdr:col>67</xdr:col>
      <xdr:colOff>101600</xdr:colOff>
      <xdr:row>82</xdr:row>
      <xdr:rowOff>30480</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114300</xdr:rowOff>
    </xdr:from>
    <xdr:to>
      <xdr:col>85</xdr:col>
      <xdr:colOff>177800</xdr:colOff>
      <xdr:row>80</xdr:row>
      <xdr:rowOff>44450</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137177</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351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63500</xdr:rowOff>
    </xdr:from>
    <xdr:to>
      <xdr:col>81</xdr:col>
      <xdr:colOff>101600</xdr:colOff>
      <xdr:row>79</xdr:row>
      <xdr:rowOff>165100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114300</xdr:rowOff>
    </xdr:from>
    <xdr:to>
      <xdr:col>85</xdr:col>
      <xdr:colOff>127000</xdr:colOff>
      <xdr:row>79</xdr:row>
      <xdr:rowOff>165100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365885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99061</xdr:rowOff>
    </xdr:from>
    <xdr:to>
      <xdr:col>76</xdr:col>
      <xdr:colOff>165100</xdr:colOff>
      <xdr:row>80</xdr:row>
      <xdr:rowOff>29211</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114300</xdr:rowOff>
    </xdr:from>
    <xdr:to>
      <xdr:col>81</xdr:col>
      <xdr:colOff>50800</xdr:colOff>
      <xdr:row>79</xdr:row>
      <xdr:rowOff>149861</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flipV="1">
          <a:off x="14592300" y="13658850"/>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55880</xdr:rowOff>
    </xdr:from>
    <xdr:to>
      <xdr:col>72</xdr:col>
      <xdr:colOff>38100</xdr:colOff>
      <xdr:row>79</xdr:row>
      <xdr:rowOff>157480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106680</xdr:rowOff>
    </xdr:from>
    <xdr:to>
      <xdr:col>76</xdr:col>
      <xdr:colOff>114300</xdr:colOff>
      <xdr:row>79</xdr:row>
      <xdr:rowOff>149861</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3651230"/>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76200</xdr:rowOff>
    </xdr:from>
    <xdr:to>
      <xdr:col>67</xdr:col>
      <xdr:colOff>101600</xdr:colOff>
      <xdr:row>84</xdr:row>
      <xdr:rowOff>6350</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106680</xdr:rowOff>
    </xdr:from>
    <xdr:to>
      <xdr:col>71</xdr:col>
      <xdr:colOff>177800</xdr:colOff>
      <xdr:row>83</xdr:row>
      <xdr:rowOff>127000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flipV="1">
          <a:off x="12814300" y="13651230"/>
          <a:ext cx="889000" cy="70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48277</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43197</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47007</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10177</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45738</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341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2557</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168927</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439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2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200-000021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3" name="【消防施設】&#10;一人当たり面積最大値テキスト">
          <a:extLst>
            <a:ext uri="{FF2B5EF4-FFF2-40B4-BE49-F238E27FC236}">
              <a16:creationId xmlns:a16="http://schemas.microsoft.com/office/drawing/2014/main" id="{00000000-0008-0000-0200-000023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200-000025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63103</xdr:rowOff>
    </xdr:from>
    <xdr:to>
      <xdr:col>112</xdr:col>
      <xdr:colOff>38100</xdr:colOff>
      <xdr:row>86</xdr:row>
      <xdr:rowOff>164703</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21272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63123</xdr:rowOff>
    </xdr:from>
    <xdr:to>
      <xdr:col>107</xdr:col>
      <xdr:colOff>101600</xdr:colOff>
      <xdr:row>86</xdr:row>
      <xdr:rowOff>164723</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0383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19494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63131</xdr:rowOff>
    </xdr:from>
    <xdr:to>
      <xdr:col>98</xdr:col>
      <xdr:colOff>38100</xdr:colOff>
      <xdr:row>86</xdr:row>
      <xdr:rowOff>164731</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8605500" y="1480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62478</xdr:rowOff>
    </xdr:from>
    <xdr:to>
      <xdr:col>116</xdr:col>
      <xdr:colOff>114300</xdr:colOff>
      <xdr:row>86</xdr:row>
      <xdr:rowOff>164078</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2110700" y="148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34485</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200-000031030000}"/>
            </a:ext>
          </a:extLst>
        </xdr:cNvPr>
        <xdr:cNvSpPr txBox="1"/>
      </xdr:nvSpPr>
      <xdr:spPr>
        <a:xfrm>
          <a:off x="22199600" y="147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62745</xdr:rowOff>
    </xdr:from>
    <xdr:to>
      <xdr:col>112</xdr:col>
      <xdr:colOff>38100</xdr:colOff>
      <xdr:row>86</xdr:row>
      <xdr:rowOff>164345</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1272500" y="148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113278</xdr:rowOff>
    </xdr:from>
    <xdr:to>
      <xdr:col>116</xdr:col>
      <xdr:colOff>63500</xdr:colOff>
      <xdr:row>86</xdr:row>
      <xdr:rowOff>113545</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1323300" y="14857978"/>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62841</xdr:rowOff>
    </xdr:from>
    <xdr:to>
      <xdr:col>107</xdr:col>
      <xdr:colOff>101600</xdr:colOff>
      <xdr:row>86</xdr:row>
      <xdr:rowOff>164441</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20383500" y="14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113545</xdr:rowOff>
    </xdr:from>
    <xdr:to>
      <xdr:col>111</xdr:col>
      <xdr:colOff>177800</xdr:colOff>
      <xdr:row>86</xdr:row>
      <xdr:rowOff>113641</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0434300" y="14858245"/>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62849</xdr:rowOff>
    </xdr:from>
    <xdr:to>
      <xdr:col>102</xdr:col>
      <xdr:colOff>165100</xdr:colOff>
      <xdr:row>86</xdr:row>
      <xdr:rowOff>164449</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9494500" y="148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113641</xdr:rowOff>
    </xdr:from>
    <xdr:to>
      <xdr:col>107</xdr:col>
      <xdr:colOff>50800</xdr:colOff>
      <xdr:row>86</xdr:row>
      <xdr:rowOff>113649</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19545300" y="1485834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63249</xdr:rowOff>
    </xdr:from>
    <xdr:to>
      <xdr:col>98</xdr:col>
      <xdr:colOff>38100</xdr:colOff>
      <xdr:row>86</xdr:row>
      <xdr:rowOff>164849</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186055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113649</xdr:rowOff>
    </xdr:from>
    <xdr:to>
      <xdr:col>102</xdr:col>
      <xdr:colOff>114300</xdr:colOff>
      <xdr:row>86</xdr:row>
      <xdr:rowOff>114049</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18656300" y="1485834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155830</xdr:rowOff>
    </xdr:from>
    <xdr:ext cx="469744" cy="259045"/>
    <xdr:sp macro="" textlink="">
      <xdr:nvSpPr>
        <xdr:cNvPr id="826" name="n_1aveValue【消防施設】&#10;一人当たり面積">
          <a:extLst>
            <a:ext uri="{FF2B5EF4-FFF2-40B4-BE49-F238E27FC236}">
              <a16:creationId xmlns:a16="http://schemas.microsoft.com/office/drawing/2014/main" id="{00000000-0008-0000-0200-00003A030000}"/>
            </a:ext>
          </a:extLst>
        </xdr:cNvPr>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155850</xdr:rowOff>
    </xdr:from>
    <xdr:ext cx="469744" cy="259045"/>
    <xdr:sp macro="" textlink="">
      <xdr:nvSpPr>
        <xdr:cNvPr id="827" name="n_2aveValue【消防施設】&#10;一人当たり面積">
          <a:extLst>
            <a:ext uri="{FF2B5EF4-FFF2-40B4-BE49-F238E27FC236}">
              <a16:creationId xmlns:a16="http://schemas.microsoft.com/office/drawing/2014/main" id="{00000000-0008-0000-0200-00003B030000}"/>
            </a:ext>
          </a:extLst>
        </xdr:cNvPr>
        <xdr:cNvSpPr txBox="1"/>
      </xdr:nvSpPr>
      <xdr:spPr>
        <a:xfrm>
          <a:off x="20199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155843</xdr:rowOff>
    </xdr:from>
    <xdr:ext cx="469744" cy="259045"/>
    <xdr:sp macro="" textlink="">
      <xdr:nvSpPr>
        <xdr:cNvPr id="828" name="n_3aveValue【消防施設】&#10;一人当たり面積">
          <a:extLst>
            <a:ext uri="{FF2B5EF4-FFF2-40B4-BE49-F238E27FC236}">
              <a16:creationId xmlns:a16="http://schemas.microsoft.com/office/drawing/2014/main" id="{00000000-0008-0000-0200-00003C030000}"/>
            </a:ext>
          </a:extLst>
        </xdr:cNvPr>
        <xdr:cNvSpPr txBox="1"/>
      </xdr:nvSpPr>
      <xdr:spPr>
        <a:xfrm>
          <a:off x="19310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9808</xdr:rowOff>
    </xdr:from>
    <xdr:ext cx="469744" cy="259045"/>
    <xdr:sp macro="" textlink="">
      <xdr:nvSpPr>
        <xdr:cNvPr id="829" name="n_4aveValue【消防施設】&#10;一人当たり面積">
          <a:extLst>
            <a:ext uri="{FF2B5EF4-FFF2-40B4-BE49-F238E27FC236}">
              <a16:creationId xmlns:a16="http://schemas.microsoft.com/office/drawing/2014/main" id="{00000000-0008-0000-0200-00003D030000}"/>
            </a:ext>
          </a:extLst>
        </xdr:cNvPr>
        <xdr:cNvSpPr txBox="1"/>
      </xdr:nvSpPr>
      <xdr:spPr>
        <a:xfrm>
          <a:off x="18421427" y="1458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9422</xdr:rowOff>
    </xdr:from>
    <xdr:ext cx="469744" cy="259045"/>
    <xdr:sp macro="" textlink="">
      <xdr:nvSpPr>
        <xdr:cNvPr id="830" name="n_1mainValue【消防施設】&#10;一人当たり面積">
          <a:extLst>
            <a:ext uri="{FF2B5EF4-FFF2-40B4-BE49-F238E27FC236}">
              <a16:creationId xmlns:a16="http://schemas.microsoft.com/office/drawing/2014/main" id="{00000000-0008-0000-0200-00003E030000}"/>
            </a:ext>
          </a:extLst>
        </xdr:cNvPr>
        <xdr:cNvSpPr txBox="1"/>
      </xdr:nvSpPr>
      <xdr:spPr>
        <a:xfrm>
          <a:off x="21075727" y="1458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9518</xdr:rowOff>
    </xdr:from>
    <xdr:ext cx="469744" cy="259045"/>
    <xdr:sp macro="" textlink="">
      <xdr:nvSpPr>
        <xdr:cNvPr id="831" name="n_2mainValue【消防施設】&#10;一人当たり面積">
          <a:extLst>
            <a:ext uri="{FF2B5EF4-FFF2-40B4-BE49-F238E27FC236}">
              <a16:creationId xmlns:a16="http://schemas.microsoft.com/office/drawing/2014/main" id="{00000000-0008-0000-0200-00003F030000}"/>
            </a:ext>
          </a:extLst>
        </xdr:cNvPr>
        <xdr:cNvSpPr txBox="1"/>
      </xdr:nvSpPr>
      <xdr:spPr>
        <a:xfrm>
          <a:off x="20199427" y="1458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9526</xdr:rowOff>
    </xdr:from>
    <xdr:ext cx="469744" cy="259045"/>
    <xdr:sp macro="" textlink="">
      <xdr:nvSpPr>
        <xdr:cNvPr id="832" name="n_3mainValue【消防施設】&#10;一人当たり面積">
          <a:extLst>
            <a:ext uri="{FF2B5EF4-FFF2-40B4-BE49-F238E27FC236}">
              <a16:creationId xmlns:a16="http://schemas.microsoft.com/office/drawing/2014/main" id="{00000000-0008-0000-0200-000040030000}"/>
            </a:ext>
          </a:extLst>
        </xdr:cNvPr>
        <xdr:cNvSpPr txBox="1"/>
      </xdr:nvSpPr>
      <xdr:spPr>
        <a:xfrm>
          <a:off x="19310427" y="1458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155976</xdr:rowOff>
    </xdr:from>
    <xdr:ext cx="469744" cy="259045"/>
    <xdr:sp macro="" textlink="">
      <xdr:nvSpPr>
        <xdr:cNvPr id="833" name="n_4mainValue【消防施設】&#10;一人当たり面積">
          <a:extLst>
            <a:ext uri="{FF2B5EF4-FFF2-40B4-BE49-F238E27FC236}">
              <a16:creationId xmlns:a16="http://schemas.microsoft.com/office/drawing/2014/main" id="{00000000-0008-0000-0200-000041030000}"/>
            </a:ext>
          </a:extLst>
        </xdr:cNvPr>
        <xdr:cNvSpPr txBox="1"/>
      </xdr:nvSpPr>
      <xdr:spPr>
        <a:xfrm>
          <a:off x="18421427" y="149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2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id="{00000000-0008-0000-0200-00005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200-00005E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200-000060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6268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124658</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200-00006C030000}"/>
            </a:ext>
          </a:extLst>
        </xdr:cNvPr>
        <xdr:cNvSpPr txBox="1"/>
      </xdr:nvSpPr>
      <xdr:spPr>
        <a:xfrm>
          <a:off x="16357600"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25581</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5481300" y="180017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170906</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4592300" y="1793802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365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99061</xdr:rowOff>
    </xdr:from>
    <xdr:to>
      <xdr:col>76</xdr:col>
      <xdr:colOff>114300</xdr:colOff>
      <xdr:row>104</xdr:row>
      <xdr:rowOff>107224</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3703300" y="179298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134801</xdr:rowOff>
    </xdr:from>
    <xdr:to>
      <xdr:col>67</xdr:col>
      <xdr:colOff>101600</xdr:colOff>
      <xdr:row>105</xdr:row>
      <xdr:rowOff>64951</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2763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105</xdr:row>
      <xdr:rowOff>14151</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flipV="1">
          <a:off x="12814300" y="17929861"/>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200-000075030000}"/>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200-000076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200-00007703000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200-000078030000}"/>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200-000079030000}"/>
            </a:ext>
          </a:extLst>
        </xdr:cNvPr>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149151</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200-00007A030000}"/>
            </a:ext>
          </a:extLst>
        </xdr:cNvPr>
        <xdr:cNvSpPr txBox="1"/>
      </xdr:nvSpPr>
      <xdr:spPr>
        <a:xfrm>
          <a:off x="14389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200-00007B03000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56078</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200-00007C030000}"/>
            </a:ext>
          </a:extLst>
        </xdr:cNvPr>
        <xdr:cNvSpPr txBox="1"/>
      </xdr:nvSpPr>
      <xdr:spPr>
        <a:xfrm>
          <a:off x="12611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0000000-0008-0000-02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9" name="【庁舎】&#10;一人当たり面積最小値テキスト">
          <a:extLst>
            <a:ext uri="{FF2B5EF4-FFF2-40B4-BE49-F238E27FC236}">
              <a16:creationId xmlns:a16="http://schemas.microsoft.com/office/drawing/2014/main" id="{00000000-0008-0000-0200-000097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1" name="【庁舎】&#10;一人当たり面積最大値テキスト">
          <a:extLst>
            <a:ext uri="{FF2B5EF4-FFF2-40B4-BE49-F238E27FC236}">
              <a16:creationId xmlns:a16="http://schemas.microsoft.com/office/drawing/2014/main" id="{00000000-0008-0000-0200-000099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3" name="【庁舎】&#10;一人当たり面積平均値テキスト">
          <a:extLst>
            <a:ext uri="{FF2B5EF4-FFF2-40B4-BE49-F238E27FC236}">
              <a16:creationId xmlns:a16="http://schemas.microsoft.com/office/drawing/2014/main" id="{00000000-0008-0000-0200-00009B03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19494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xdr:rowOff>
    </xdr:from>
    <xdr:to>
      <xdr:col>98</xdr:col>
      <xdr:colOff>38100</xdr:colOff>
      <xdr:row>106</xdr:row>
      <xdr:rowOff>109038</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18605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8726</xdr:rowOff>
    </xdr:from>
    <xdr:ext cx="469744" cy="259045"/>
    <xdr:sp macro="" textlink="">
      <xdr:nvSpPr>
        <xdr:cNvPr id="935" name="【庁舎】&#10;一人当たり面積該当値テキスト">
          <a:extLst>
            <a:ext uri="{FF2B5EF4-FFF2-40B4-BE49-F238E27FC236}">
              <a16:creationId xmlns:a16="http://schemas.microsoft.com/office/drawing/2014/main" id="{00000000-0008-0000-0200-0000A7030000}"/>
            </a:ext>
          </a:extLst>
        </xdr:cNvPr>
        <xdr:cNvSpPr txBox="1"/>
      </xdr:nvSpPr>
      <xdr:spPr>
        <a:xfrm>
          <a:off x="22199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35198</xdr:rowOff>
    </xdr:from>
    <xdr:to>
      <xdr:col>112</xdr:col>
      <xdr:colOff>38100</xdr:colOff>
      <xdr:row>107</xdr:row>
      <xdr:rowOff>136798</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127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85998</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21323300" y="1842624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38463</xdr:rowOff>
    </xdr:from>
    <xdr:to>
      <xdr:col>107</xdr:col>
      <xdr:colOff>101600</xdr:colOff>
      <xdr:row>107</xdr:row>
      <xdr:rowOff>140063</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038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85998</xdr:rowOff>
    </xdr:from>
    <xdr:to>
      <xdr:col>111</xdr:col>
      <xdr:colOff>177800</xdr:colOff>
      <xdr:row>107</xdr:row>
      <xdr:rowOff>89263</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20434300" y="184311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9494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89263</xdr:rowOff>
    </xdr:from>
    <xdr:to>
      <xdr:col>107</xdr:col>
      <xdr:colOff>50800</xdr:colOff>
      <xdr:row>107</xdr:row>
      <xdr:rowOff>94162</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19545300" y="184344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94162</xdr:rowOff>
    </xdr:from>
    <xdr:to>
      <xdr:col>102</xdr:col>
      <xdr:colOff>114300</xdr:colOff>
      <xdr:row>108</xdr:row>
      <xdr:rowOff>1088</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18656300" y="184393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944" name="n_1aveValue【庁舎】&#10;一人当たり面積">
          <a:extLst>
            <a:ext uri="{FF2B5EF4-FFF2-40B4-BE49-F238E27FC236}">
              <a16:creationId xmlns:a16="http://schemas.microsoft.com/office/drawing/2014/main" id="{00000000-0008-0000-0200-0000B0030000}"/>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945" name="n_2aveValue【庁舎】&#10;一人当たり面積">
          <a:extLst>
            <a:ext uri="{FF2B5EF4-FFF2-40B4-BE49-F238E27FC236}">
              <a16:creationId xmlns:a16="http://schemas.microsoft.com/office/drawing/2014/main" id="{00000000-0008-0000-0200-0000B1030000}"/>
            </a:ext>
          </a:extLst>
        </xdr:cNvPr>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12898</xdr:rowOff>
    </xdr:from>
    <xdr:ext cx="469744" cy="259045"/>
    <xdr:sp macro="" textlink="">
      <xdr:nvSpPr>
        <xdr:cNvPr id="946" name="n_3aveValue【庁舎】&#10;一人当たり面積">
          <a:extLst>
            <a:ext uri="{FF2B5EF4-FFF2-40B4-BE49-F238E27FC236}">
              <a16:creationId xmlns:a16="http://schemas.microsoft.com/office/drawing/2014/main" id="{00000000-0008-0000-0200-0000B2030000}"/>
            </a:ext>
          </a:extLst>
        </xdr:cNvPr>
        <xdr:cNvSpPr txBox="1"/>
      </xdr:nvSpPr>
      <xdr:spPr>
        <a:xfrm>
          <a:off x="19310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125565</xdr:rowOff>
    </xdr:from>
    <xdr:ext cx="469744" cy="259045"/>
    <xdr:sp macro="" textlink="">
      <xdr:nvSpPr>
        <xdr:cNvPr id="947" name="n_4aveValue【庁舎】&#10;一人当たり面積">
          <a:extLst>
            <a:ext uri="{FF2B5EF4-FFF2-40B4-BE49-F238E27FC236}">
              <a16:creationId xmlns:a16="http://schemas.microsoft.com/office/drawing/2014/main" id="{00000000-0008-0000-0200-0000B3030000}"/>
            </a:ext>
          </a:extLst>
        </xdr:cNvPr>
        <xdr:cNvSpPr txBox="1"/>
      </xdr:nvSpPr>
      <xdr:spPr>
        <a:xfrm>
          <a:off x="18421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127925</xdr:rowOff>
    </xdr:from>
    <xdr:ext cx="469744" cy="259045"/>
    <xdr:sp macro="" textlink="">
      <xdr:nvSpPr>
        <xdr:cNvPr id="948" name="n_1mainValue【庁舎】&#10;一人当たり面積">
          <a:extLst>
            <a:ext uri="{FF2B5EF4-FFF2-40B4-BE49-F238E27FC236}">
              <a16:creationId xmlns:a16="http://schemas.microsoft.com/office/drawing/2014/main" id="{00000000-0008-0000-0200-0000B4030000}"/>
            </a:ext>
          </a:extLst>
        </xdr:cNvPr>
        <xdr:cNvSpPr txBox="1"/>
      </xdr:nvSpPr>
      <xdr:spPr>
        <a:xfrm>
          <a:off x="210757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131190</xdr:rowOff>
    </xdr:from>
    <xdr:ext cx="469744" cy="259045"/>
    <xdr:sp macro="" textlink="">
      <xdr:nvSpPr>
        <xdr:cNvPr id="949" name="n_2mainValue【庁舎】&#10;一人当たり面積">
          <a:extLst>
            <a:ext uri="{FF2B5EF4-FFF2-40B4-BE49-F238E27FC236}">
              <a16:creationId xmlns:a16="http://schemas.microsoft.com/office/drawing/2014/main" id="{00000000-0008-0000-0200-0000B5030000}"/>
            </a:ext>
          </a:extLst>
        </xdr:cNvPr>
        <xdr:cNvSpPr txBox="1"/>
      </xdr:nvSpPr>
      <xdr:spPr>
        <a:xfrm>
          <a:off x="20199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136089</xdr:rowOff>
    </xdr:from>
    <xdr:ext cx="469744" cy="259045"/>
    <xdr:sp macro="" textlink="">
      <xdr:nvSpPr>
        <xdr:cNvPr id="950" name="n_3mainValue【庁舎】&#10;一人当たり面積">
          <a:extLst>
            <a:ext uri="{FF2B5EF4-FFF2-40B4-BE49-F238E27FC236}">
              <a16:creationId xmlns:a16="http://schemas.microsoft.com/office/drawing/2014/main" id="{00000000-0008-0000-0200-0000B6030000}"/>
            </a:ext>
          </a:extLst>
        </xdr:cNvPr>
        <xdr:cNvSpPr txBox="1"/>
      </xdr:nvSpPr>
      <xdr:spPr>
        <a:xfrm>
          <a:off x="19310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951" name="n_4mainValue【庁舎】&#10;一人当たり面積">
          <a:extLst>
            <a:ext uri="{FF2B5EF4-FFF2-40B4-BE49-F238E27FC236}">
              <a16:creationId xmlns:a16="http://schemas.microsoft.com/office/drawing/2014/main" id="{00000000-0008-0000-0200-0000B7030000}"/>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2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2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2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・一般廃棄物処理施設については、有形固形資産減価償却率が</a:t>
          </a:r>
          <a:r>
            <a:rPr kumimoji="1" lang="en-US" altLang="ja-JP" sz="1300">
              <a:latin typeface="ＭＳ Ｐゴシック" panose="020B0600070205080204" pitchFamily="50" charset="-128"/>
              <a:ea typeface="ＭＳ Ｐゴシック" panose="020B0600070205080204" pitchFamily="50" charset="-128"/>
            </a:rPr>
            <a:t>65.6%</a:t>
          </a:r>
          <a:r>
            <a:rPr kumimoji="1" lang="ja-JP" altLang="en-US" sz="1300">
              <a:latin typeface="ＭＳ Ｐゴシック" panose="020B0600070205080204" pitchFamily="50" charset="-128"/>
              <a:ea typeface="ＭＳ Ｐゴシック" panose="020B0600070205080204" pitchFamily="50" charset="-128"/>
            </a:rPr>
            <a:t>と類似団体内平均値を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ポイント上回っており、１人当たりの有形固定資産額も</a:t>
          </a:r>
          <a:r>
            <a:rPr kumimoji="1" lang="en-US" altLang="ja-JP" sz="1300">
              <a:latin typeface="ＭＳ Ｐゴシック" panose="020B0600070205080204" pitchFamily="50" charset="-128"/>
              <a:ea typeface="ＭＳ Ｐゴシック" panose="020B0600070205080204" pitchFamily="50" charset="-128"/>
            </a:rPr>
            <a:t>236,959</a:t>
          </a:r>
          <a:r>
            <a:rPr kumimoji="1" lang="ja-JP" altLang="en-US" sz="1300">
              <a:latin typeface="ＭＳ Ｐゴシック" panose="020B0600070205080204" pitchFamily="50" charset="-128"/>
              <a:ea typeface="ＭＳ Ｐゴシック" panose="020B0600070205080204" pitchFamily="50" charset="-128"/>
            </a:rPr>
            <a:t>円と類似団体内平均値を</a:t>
          </a:r>
          <a:r>
            <a:rPr kumimoji="1" lang="en-US" altLang="ja-JP" sz="1300">
              <a:latin typeface="ＭＳ Ｐゴシック" panose="020B0600070205080204" pitchFamily="50" charset="-128"/>
              <a:ea typeface="ＭＳ Ｐゴシック" panose="020B0600070205080204" pitchFamily="50" charset="-128"/>
            </a:rPr>
            <a:t>124,811</a:t>
          </a:r>
          <a:r>
            <a:rPr kumimoji="1" lang="ja-JP" altLang="en-US" sz="1300">
              <a:latin typeface="ＭＳ Ｐゴシック" panose="020B0600070205080204" pitchFamily="50" charset="-128"/>
              <a:ea typeface="ＭＳ Ｐゴシック" panose="020B0600070205080204" pitchFamily="50" charset="-128"/>
            </a:rPr>
            <a:t>円上回っている。これは一部事務組合の所有資産について経費負担割合に応じて計上しているためである。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と類似団体内平均値を</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ポイント下回っている。これは、消防機庫や消防車両の更新、一部事務組合で運営している消防署の建て替えが進んでいるためである。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ポイント上回っている。今後は山武市公共施設個別施設計画に基づき、計画的に老朽化対策を進めていく予定である。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50,336
49,057
146.77
32,110,712
30,757,853
899,457
14,024,965
20,393,601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前年度とほぼ同値であり、類似団体内平均値を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内に中心となる産業がないため財政基盤が弱く、また、生産年齢人口の減少に伴う市税の減少が今後も見込まれるため、引き続き、総合計画に基づき、歳出の見直しや自主財源の確保等の計画的・効率的な行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ポイント上回ったが、全国平均及び千葉県平均を下回った。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年度から会計年度任用職員制度が始まり、人件費が増加したため経常経費が増加したが、地方消費税交付金も増加したことにより一般財源も増加したので、全体として昨年度と同じ数値となった。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引き続き、総合計画に基づき、人件費や物件費等の経常収益の抑制並びに自主財源の確保等の計画的・効率的な行政財政運営に努める。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80554</xdr:rowOff>
    </xdr:from>
    <xdr:to>
      <xdr:col>23</xdr:col>
      <xdr:colOff>133350</xdr:colOff>
      <xdr:row>60</xdr:row>
      <xdr:rowOff>80554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67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80554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434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36649</xdr:rowOff>
    </xdr:from>
    <xdr:to>
      <xdr:col>19</xdr:col>
      <xdr:colOff>184150</xdr:colOff>
      <xdr:row>60</xdr:row>
      <xdr:rowOff>138249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123026</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56424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12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56424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12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163285</xdr:rowOff>
    </xdr:from>
    <xdr:to>
      <xdr:col>11</xdr:col>
      <xdr:colOff>82550</xdr:colOff>
      <xdr:row>60</xdr:row>
      <xdr:rowOff>93435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78212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69142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29754</xdr:rowOff>
    </xdr:from>
    <xdr:to>
      <xdr:col>23</xdr:col>
      <xdr:colOff>184150</xdr:colOff>
      <xdr:row>60</xdr:row>
      <xdr:rowOff>131354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1831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141531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117401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92001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増加しているが、類似団体内平均値を下回っている。令和２年度から会計年度任用職員の採用が始まっため人件費が増加した。また、消防業務を一部事務組合で行っていることや適性な定員管理の結果が類似団体平均値を下回る主な要因である。今後も民間委託実施可能な業務については、指定管理者制度の導入等を含め委託を進める一方、働き方改革の推進による時間外労働の縮減、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次総合計画、第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次職員定員適正化計画に基づく人件費・物件費等のコストの低減を図る。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140568</xdr:rowOff>
    </xdr:from>
    <xdr:to>
      <xdr:col>23</xdr:col>
      <xdr:colOff>133350</xdr:colOff>
      <xdr:row>82</xdr:row>
      <xdr:rowOff>161911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99468"/>
          <a:ext cx="83820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125116</xdr:rowOff>
    </xdr:from>
    <xdr:to>
      <xdr:col>19</xdr:col>
      <xdr:colOff>133350</xdr:colOff>
      <xdr:row>82</xdr:row>
      <xdr:rowOff>140568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84016"/>
          <a:ext cx="889000" cy="1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116105</xdr:rowOff>
    </xdr:from>
    <xdr:to>
      <xdr:col>19</xdr:col>
      <xdr:colOff>184150</xdr:colOff>
      <xdr:row>83</xdr:row>
      <xdr:rowOff>46255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31032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115325</xdr:rowOff>
    </xdr:from>
    <xdr:to>
      <xdr:col>15</xdr:col>
      <xdr:colOff>82550</xdr:colOff>
      <xdr:row>82</xdr:row>
      <xdr:rowOff>125116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74225"/>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105862</xdr:rowOff>
    </xdr:from>
    <xdr:to>
      <xdr:col>15</xdr:col>
      <xdr:colOff>133350</xdr:colOff>
      <xdr:row>83</xdr:row>
      <xdr:rowOff>36012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1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20789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105161</xdr:rowOff>
    </xdr:from>
    <xdr:to>
      <xdr:col>11</xdr:col>
      <xdr:colOff>31750</xdr:colOff>
      <xdr:row>82</xdr:row>
      <xdr:rowOff>115325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64061"/>
          <a:ext cx="889000" cy="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104389</xdr:rowOff>
    </xdr:from>
    <xdr:to>
      <xdr:col>11</xdr:col>
      <xdr:colOff>82550</xdr:colOff>
      <xdr:row>83</xdr:row>
      <xdr:rowOff>34539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1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19316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2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93886</xdr:rowOff>
    </xdr:from>
    <xdr:to>
      <xdr:col>7</xdr:col>
      <xdr:colOff>31750</xdr:colOff>
      <xdr:row>83</xdr:row>
      <xdr:rowOff>24036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23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111111</xdr:rowOff>
    </xdr:from>
    <xdr:to>
      <xdr:col>23</xdr:col>
      <xdr:colOff>184150</xdr:colOff>
      <xdr:row>83</xdr:row>
      <xdr:rowOff>41261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7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32388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89768</xdr:rowOff>
    </xdr:from>
    <xdr:to>
      <xdr:col>19</xdr:col>
      <xdr:colOff>184150</xdr:colOff>
      <xdr:row>83</xdr:row>
      <xdr:rowOff>19918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4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30095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1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74316</xdr:rowOff>
    </xdr:from>
    <xdr:to>
      <xdr:col>15</xdr:col>
      <xdr:colOff>133350</xdr:colOff>
      <xdr:row>83</xdr:row>
      <xdr:rowOff>4466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14643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0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64525</xdr:rowOff>
    </xdr:from>
    <xdr:to>
      <xdr:col>11</xdr:col>
      <xdr:colOff>82550</xdr:colOff>
      <xdr:row>82</xdr:row>
      <xdr:rowOff>166125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4852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9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54361</xdr:rowOff>
    </xdr:from>
    <xdr:to>
      <xdr:col>7</xdr:col>
      <xdr:colOff>31750</xdr:colOff>
      <xdr:row>82</xdr:row>
      <xdr:rowOff>155961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166138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8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ポイント上昇し、類似団体平均等を依然として上回っている。数値の上昇の要因は、職員の経験年数の構成の変動によるもので、給与の調整等によるものでないと考えられる。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今後も国の給与水準と比較し、適正化に努める。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34471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105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88</xdr:row>
      <xdr:rowOff>22982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301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301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136979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50998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人上昇したが、類似団体平均を下回っている。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新型コロナウイルス感染症対策や学校再編の推進、</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SDG</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ｓに関する取り組みの推進等の行政需要の増加が見込まれるため、職員定数の削減は困難な状況にあるが、継続的な事務事業の見直しや計画的な職員採用等を行うことにより、第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次職員定員適正化計画に基づく適正な定員管理に努める。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52736</xdr:rowOff>
    </xdr:from>
    <xdr:to>
      <xdr:col>81</xdr:col>
      <xdr:colOff>44450</xdr:colOff>
      <xdr:row>61</xdr:row>
      <xdr:rowOff>68822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11186"/>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52736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950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28605</xdr:rowOff>
    </xdr:from>
    <xdr:to>
      <xdr:col>72</xdr:col>
      <xdr:colOff>203200</xdr:colOff>
      <xdr:row>61</xdr:row>
      <xdr:rowOff>36649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8705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7922</xdr:rowOff>
    </xdr:from>
    <xdr:to>
      <xdr:col>68</xdr:col>
      <xdr:colOff>152400</xdr:colOff>
      <xdr:row>61</xdr:row>
      <xdr:rowOff>28605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6637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18022</xdr:rowOff>
    </xdr:from>
    <xdr:to>
      <xdr:col>81</xdr:col>
      <xdr:colOff>95250</xdr:colOff>
      <xdr:row>61</xdr:row>
      <xdr:rowOff>119622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34549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1936</xdr:rowOff>
    </xdr:from>
    <xdr:to>
      <xdr:col>77</xdr:col>
      <xdr:colOff>95250</xdr:colOff>
      <xdr:row>61</xdr:row>
      <xdr:rowOff>103536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113713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29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149255</xdr:rowOff>
    </xdr:from>
    <xdr:to>
      <xdr:col>68</xdr:col>
      <xdr:colOff>203200</xdr:colOff>
      <xdr:row>61</xdr:row>
      <xdr:rowOff>79405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89582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128572</xdr:rowOff>
    </xdr:from>
    <xdr:to>
      <xdr:col>64</xdr:col>
      <xdr:colOff>152400</xdr:colOff>
      <xdr:row>61</xdr:row>
      <xdr:rowOff>58722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68899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借り入れた地方債の償還終了等による減少に伴い前年度より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病院建設、給食センターの建替工事等の大型事業が予定されているため、交付税措置が有利な地方債を有効活用しつつ、実質公債費比率を注視しながら、計画的な地方債の発行により、健全な財政運営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37</xdr:row>
      <xdr:rowOff>11959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3952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11959</xdr:rowOff>
    </xdr:from>
    <xdr:to>
      <xdr:col>77</xdr:col>
      <xdr:colOff>44450</xdr:colOff>
      <xdr:row>37</xdr:row>
      <xdr:rowOff>20003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5560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112501</xdr:rowOff>
    </xdr:from>
    <xdr:to>
      <xdr:col>77</xdr:col>
      <xdr:colOff>95250</xdr:colOff>
      <xdr:row>37</xdr:row>
      <xdr:rowOff>42651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24024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636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114512</xdr:rowOff>
    </xdr:from>
    <xdr:to>
      <xdr:col>73</xdr:col>
      <xdr:colOff>44450</xdr:colOff>
      <xdr:row>37</xdr:row>
      <xdr:rowOff>44662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24024</xdr:rowOff>
    </xdr:from>
    <xdr:to>
      <xdr:col>68</xdr:col>
      <xdr:colOff>152400</xdr:colOff>
      <xdr:row>37</xdr:row>
      <xdr:rowOff>32067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6767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118533</xdr:rowOff>
    </xdr:from>
    <xdr:to>
      <xdr:col>68</xdr:col>
      <xdr:colOff>203200</xdr:colOff>
      <xdr:row>37</xdr:row>
      <xdr:rowOff>48683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62882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132609</xdr:rowOff>
    </xdr:from>
    <xdr:to>
      <xdr:col>77</xdr:col>
      <xdr:colOff>95250</xdr:colOff>
      <xdr:row>37</xdr:row>
      <xdr:rowOff>62759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47536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9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55580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144674</xdr:rowOff>
    </xdr:from>
    <xdr:to>
      <xdr:col>68</xdr:col>
      <xdr:colOff>203200</xdr:colOff>
      <xdr:row>37</xdr:row>
      <xdr:rowOff>74824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59601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67644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財政調整基金等の充当可能財源等が地方債の残高及び債務負担行為に基づく支出予定額の将来負担額を上回っているため、将来負担比率はマイナスになっている。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普通交付税の合併算定替の終了や人口減少に伴う税収の減少等により財政運営を取り巻く状況は一層厳しくなり、財政調整基金等の取り崩しの増加が見込まれるため、地方債の発行抑制等により後年度負担の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11663</xdr:rowOff>
    </xdr:from>
    <xdr:to>
      <xdr:col>77</xdr:col>
      <xdr:colOff>95250</xdr:colOff>
      <xdr:row>14</xdr:row>
      <xdr:rowOff>113263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123440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21717</xdr:rowOff>
    </xdr:from>
    <xdr:to>
      <xdr:col>73</xdr:col>
      <xdr:colOff>44450</xdr:colOff>
      <xdr:row>14</xdr:row>
      <xdr:rowOff>123317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133494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9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41021</xdr:rowOff>
    </xdr:from>
    <xdr:to>
      <xdr:col>68</xdr:col>
      <xdr:colOff>203200</xdr:colOff>
      <xdr:row>14</xdr:row>
      <xdr:rowOff>142621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5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162048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50,336
49,057
146.77
32,110,712
30,757,853
899,457
14,024,965
20,393,601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千葉県平均及び全国平均の数値は下回っているものの、昨年度より２．６ポイント上昇し、類似団体内平均値を上回っている。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数値の上昇は、会計年度任用職員制度の創設によるものと考えられる。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引き続き、第３次山武市職員定員適正化計画に基づき計画的な職員採用を行うほか、一層の事務の効率化を図り、時間外勤務手当等の経費の縮減を推進し、人件費の抑制を図る。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ポイント下がっているが、消防やごみ処理業務を一部事務組合により実施していることと、臨時職員採用が無くなり会計年度任用職員となったことも物件費が下がる要因となったと思われる。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の老朽化の進行に伴い維持管理に係る経費が増加することが見込まれるため、公共施設等総合管理計画に基づく施設の統廃合を進め、維持管理コスト・管理費用の削減を図り、更なる物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35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3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31750</xdr:rowOff>
    </xdr:from>
    <xdr:to>
      <xdr:col>78</xdr:col>
      <xdr:colOff>120650</xdr:colOff>
      <xdr:row>19</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118127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7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165100</xdr:rowOff>
    </xdr:from>
    <xdr:to>
      <xdr:col>74</xdr:col>
      <xdr:colOff>31750</xdr:colOff>
      <xdr:row>19</xdr:row>
      <xdr:rowOff>95250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158750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2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新型コロナウイルスの影響により学校が休校し対象者の施設利用が増加し障害者自立支援訓練等給付費が増加したが、児童扶養手当の支給対象者が減少したため、全体で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ポイントの下降となった。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今後も新型コロナウイルス感染症の経済への影響や、生活保護費等の増加により、扶助費の増加が見込まれるため、資格審査の適正化により抑制に努める。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50800</xdr:rowOff>
    </xdr:from>
    <xdr:to>
      <xdr:col>15</xdr:col>
      <xdr:colOff>149225</xdr:colOff>
      <xdr:row>58</xdr:row>
      <xdr:rowOff>152400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その他の主な内容は特別会計や公営企業への繰出金である。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介護保険特別会計への繰出金が増加している部分もあるが、農業集落排水事業の維持管理に係る工事が減少したため、全体では前年度から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ポイントの下降となり、類似団体平均値を下回った。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今後も経費削減に努め、普通会計への負担軽減を図る。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134620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0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73660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消防やごみ処理業務を一部事務組合により実施していることから、組合への負担金が増え、類似団体内平均値を大きく上回っている。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今後も消防、ごみ処理施設の修繕に係る負担金の増加が見込まれるが、負担金の抑制等を継続的に申し入れることにより経費の抑制を図る。また、各種の補助金の適正化を図り、補助費の抑制に努める。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17272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140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140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67564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536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償還が進んでいることから、前年度比で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病院建設事業、給食センター建替事業等の大型事業が予定されているため、交付税措置が有利な合併特例債を有効活用しつつ、実質公債費比率に注視しながら、計画的な地方債の発行により、健全な財政運営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115570</xdr:rowOff>
    </xdr:from>
    <xdr:to>
      <xdr:col>24</xdr:col>
      <xdr:colOff>25400</xdr:colOff>
      <xdr:row>74</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028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37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118110</xdr:rowOff>
    </xdr:from>
    <xdr:to>
      <xdr:col>20</xdr:col>
      <xdr:colOff>38100</xdr:colOff>
      <xdr:row>75</xdr:row>
      <xdr:rowOff>48260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33037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89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40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170815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409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121920</xdr:rowOff>
    </xdr:from>
    <xdr:to>
      <xdr:col>11</xdr:col>
      <xdr:colOff>60325</xdr:colOff>
      <xdr:row>75</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64770</xdr:rowOff>
    </xdr:from>
    <xdr:to>
      <xdr:col>24</xdr:col>
      <xdr:colOff>76200</xdr:colOff>
      <xdr:row>74</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144797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ポイント上昇し、類似団体平均値</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当該乖離の主な要因は、補助金等であるため、一部事務組合への負担金の抑制や補助金の適正化を図ることにより補助費等の抑制に努める。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170435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897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88137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128840</xdr:rowOff>
    </xdr:from>
    <xdr:to>
      <xdr:col>29</xdr:col>
      <xdr:colOff>127000</xdr:colOff>
      <xdr:row>18</xdr:row>
      <xdr:rowOff>170891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2565"/>
          <a:ext cx="647700" cy="4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138800</xdr:rowOff>
    </xdr:from>
    <xdr:to>
      <xdr:col>26</xdr:col>
      <xdr:colOff>50800</xdr:colOff>
      <xdr:row>18</xdr:row>
      <xdr:rowOff>170891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72525"/>
          <a:ext cx="698500" cy="32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164799</xdr:rowOff>
    </xdr:from>
    <xdr:to>
      <xdr:col>26</xdr:col>
      <xdr:colOff>101600</xdr:colOff>
      <xdr:row>19</xdr:row>
      <xdr:rowOff>94949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79726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138800</xdr:rowOff>
    </xdr:from>
    <xdr:to>
      <xdr:col>22</xdr:col>
      <xdr:colOff>114300</xdr:colOff>
      <xdr:row>18</xdr:row>
      <xdr:rowOff>165808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2525"/>
          <a:ext cx="698500" cy="2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5715</xdr:rowOff>
    </xdr:from>
    <xdr:to>
      <xdr:col>22</xdr:col>
      <xdr:colOff>165100</xdr:colOff>
      <xdr:row>19</xdr:row>
      <xdr:rowOff>107315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92092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165808</xdr:rowOff>
    </xdr:from>
    <xdr:to>
      <xdr:col>18</xdr:col>
      <xdr:colOff>177800</xdr:colOff>
      <xdr:row>19</xdr:row>
      <xdr:rowOff>18567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9533"/>
          <a:ext cx="698500" cy="24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5214</xdr:rowOff>
    </xdr:from>
    <xdr:to>
      <xdr:col>19</xdr:col>
      <xdr:colOff>38100</xdr:colOff>
      <xdr:row>19</xdr:row>
      <xdr:rowOff>106814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0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91591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9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15839</xdr:rowOff>
    </xdr:from>
    <xdr:to>
      <xdr:col>15</xdr:col>
      <xdr:colOff>101600</xdr:colOff>
      <xdr:row>19</xdr:row>
      <xdr:rowOff>117439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1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0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78040</xdr:rowOff>
    </xdr:from>
    <xdr:to>
      <xdr:col>29</xdr:col>
      <xdr:colOff>177800</xdr:colOff>
      <xdr:row>19</xdr:row>
      <xdr:rowOff>8189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176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50117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120091</xdr:rowOff>
    </xdr:from>
    <xdr:to>
      <xdr:col>26</xdr:col>
      <xdr:colOff>101600</xdr:colOff>
      <xdr:row>19</xdr:row>
      <xdr:rowOff>50241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60418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2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88000</xdr:rowOff>
    </xdr:from>
    <xdr:to>
      <xdr:col>22</xdr:col>
      <xdr:colOff>165100</xdr:colOff>
      <xdr:row>19</xdr:row>
      <xdr:rowOff>18150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9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115008</xdr:rowOff>
    </xdr:from>
    <xdr:to>
      <xdr:col>19</xdr:col>
      <xdr:colOff>38100</xdr:colOff>
      <xdr:row>19</xdr:row>
      <xdr:rowOff>45158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55335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139217</xdr:rowOff>
    </xdr:from>
    <xdr:to>
      <xdr:col>15</xdr:col>
      <xdr:colOff>101600</xdr:colOff>
      <xdr:row>19</xdr:row>
      <xdr:rowOff>69367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7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79544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4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13534</xdr:rowOff>
    </xdr:from>
    <xdr:to>
      <xdr:col>29</xdr:col>
      <xdr:colOff>127000</xdr:colOff>
      <xdr:row>38</xdr:row>
      <xdr:rowOff>28546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1134"/>
          <a:ext cx="647700" cy="1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12993</xdr:rowOff>
    </xdr:from>
    <xdr:to>
      <xdr:col>26</xdr:col>
      <xdr:colOff>50800</xdr:colOff>
      <xdr:row>38</xdr:row>
      <xdr:rowOff>13534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80593"/>
          <a:ext cx="698500" cy="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313537</xdr:rowOff>
    </xdr:from>
    <xdr:to>
      <xdr:col>26</xdr:col>
      <xdr:colOff>101600</xdr:colOff>
      <xdr:row>38</xdr:row>
      <xdr:rowOff>72237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3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57014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52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9248</xdr:rowOff>
    </xdr:from>
    <xdr:to>
      <xdr:col>22</xdr:col>
      <xdr:colOff>114300</xdr:colOff>
      <xdr:row>38</xdr:row>
      <xdr:rowOff>12993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76848"/>
          <a:ext cx="698500" cy="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315335</xdr:rowOff>
    </xdr:from>
    <xdr:to>
      <xdr:col>22</xdr:col>
      <xdr:colOff>165100</xdr:colOff>
      <xdr:row>38</xdr:row>
      <xdr:rowOff>74035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58812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3297</xdr:rowOff>
    </xdr:from>
    <xdr:to>
      <xdr:col>18</xdr:col>
      <xdr:colOff>177800</xdr:colOff>
      <xdr:row>38</xdr:row>
      <xdr:rowOff>9248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70897"/>
          <a:ext cx="698500" cy="5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311334</xdr:rowOff>
    </xdr:from>
    <xdr:to>
      <xdr:col>19</xdr:col>
      <xdr:colOff>38100</xdr:colOff>
      <xdr:row>38</xdr:row>
      <xdr:rowOff>70034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54811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5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310637</xdr:rowOff>
    </xdr:from>
    <xdr:to>
      <xdr:col>15</xdr:col>
      <xdr:colOff>101600</xdr:colOff>
      <xdr:row>38</xdr:row>
      <xdr:rowOff>69337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35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54114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5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320646</xdr:rowOff>
    </xdr:from>
    <xdr:to>
      <xdr:col>29</xdr:col>
      <xdr:colOff>177800</xdr:colOff>
      <xdr:row>38</xdr:row>
      <xdr:rowOff>79346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292723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1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305634</xdr:rowOff>
    </xdr:from>
    <xdr:to>
      <xdr:col>26</xdr:col>
      <xdr:colOff>101600</xdr:colOff>
      <xdr:row>38</xdr:row>
      <xdr:rowOff>64334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74511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9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305093</xdr:rowOff>
    </xdr:from>
    <xdr:to>
      <xdr:col>22</xdr:col>
      <xdr:colOff>165100</xdr:colOff>
      <xdr:row>38</xdr:row>
      <xdr:rowOff>63793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73970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9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301348</xdr:rowOff>
    </xdr:from>
    <xdr:to>
      <xdr:col>19</xdr:col>
      <xdr:colOff>38100</xdr:colOff>
      <xdr:row>38</xdr:row>
      <xdr:rowOff>60048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70225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295397</xdr:rowOff>
    </xdr:from>
    <xdr:to>
      <xdr:col>15</xdr:col>
      <xdr:colOff>101600</xdr:colOff>
      <xdr:row>38</xdr:row>
      <xdr:rowOff>54097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64274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8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50,336
49,057
146.77
32,110,712
30,757,853
899,457
14,024,965
20,393,601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76051</xdr:rowOff>
    </xdr:from>
    <xdr:to>
      <xdr:col>24</xdr:col>
      <xdr:colOff>63500</xdr:colOff>
      <xdr:row>36</xdr:row>
      <xdr:rowOff>170474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8251"/>
          <a:ext cx="838200" cy="9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170474</xdr:rowOff>
    </xdr:from>
    <xdr:to>
      <xdr:col>19</xdr:col>
      <xdr:colOff>177800</xdr:colOff>
      <xdr:row>37</xdr:row>
      <xdr:rowOff>12413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2674"/>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93069</xdr:rowOff>
    </xdr:from>
    <xdr:to>
      <xdr:col>20</xdr:col>
      <xdr:colOff>38100</xdr:colOff>
      <xdr:row>37</xdr:row>
      <xdr:rowOff>23219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39746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12413</xdr:rowOff>
    </xdr:from>
    <xdr:to>
      <xdr:col>15</xdr:col>
      <xdr:colOff>50800</xdr:colOff>
      <xdr:row>37</xdr:row>
      <xdr:rowOff>17987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6063"/>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95954</xdr:rowOff>
    </xdr:from>
    <xdr:to>
      <xdr:col>15</xdr:col>
      <xdr:colOff>101600</xdr:colOff>
      <xdr:row>37</xdr:row>
      <xdr:rowOff>26104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42631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11967</xdr:rowOff>
    </xdr:from>
    <xdr:to>
      <xdr:col>10</xdr:col>
      <xdr:colOff>114300</xdr:colOff>
      <xdr:row>37</xdr:row>
      <xdr:rowOff>17987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561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96215</xdr:rowOff>
    </xdr:from>
    <xdr:to>
      <xdr:col>10</xdr:col>
      <xdr:colOff>165100</xdr:colOff>
      <xdr:row>37</xdr:row>
      <xdr:rowOff>26365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42892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100515</xdr:rowOff>
    </xdr:from>
    <xdr:to>
      <xdr:col>6</xdr:col>
      <xdr:colOff>38100</xdr:colOff>
      <xdr:row>37</xdr:row>
      <xdr:rowOff>30665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47192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4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25251</xdr:rowOff>
    </xdr:from>
    <xdr:to>
      <xdr:col>24</xdr:col>
      <xdr:colOff>114300</xdr:colOff>
      <xdr:row>36</xdr:row>
      <xdr:rowOff>126851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3678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119674</xdr:rowOff>
    </xdr:from>
    <xdr:to>
      <xdr:col>20</xdr:col>
      <xdr:colOff>38100</xdr:colOff>
      <xdr:row>37</xdr:row>
      <xdr:rowOff>49824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40951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133063</xdr:rowOff>
    </xdr:from>
    <xdr:to>
      <xdr:col>15</xdr:col>
      <xdr:colOff>101600</xdr:colOff>
      <xdr:row>37</xdr:row>
      <xdr:rowOff>63213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54340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138637</xdr:rowOff>
    </xdr:from>
    <xdr:to>
      <xdr:col>10</xdr:col>
      <xdr:colOff>165100</xdr:colOff>
      <xdr:row>37</xdr:row>
      <xdr:rowOff>68787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59914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132617</xdr:rowOff>
    </xdr:from>
    <xdr:to>
      <xdr:col>6</xdr:col>
      <xdr:colOff>38100</xdr:colOff>
      <xdr:row>37</xdr:row>
      <xdr:rowOff>62767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53894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70303</xdr:rowOff>
    </xdr:from>
    <xdr:to>
      <xdr:col>24</xdr:col>
      <xdr:colOff>63500</xdr:colOff>
      <xdr:row>58</xdr:row>
      <xdr:rowOff>72521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14403"/>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70303</xdr:rowOff>
    </xdr:from>
    <xdr:to>
      <xdr:col>19</xdr:col>
      <xdr:colOff>177800</xdr:colOff>
      <xdr:row>58</xdr:row>
      <xdr:rowOff>87595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14403"/>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167245</xdr:rowOff>
    </xdr:from>
    <xdr:to>
      <xdr:col>20</xdr:col>
      <xdr:colOff>38100</xdr:colOff>
      <xdr:row>58</xdr:row>
      <xdr:rowOff>97395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113922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87595</xdr:rowOff>
    </xdr:from>
    <xdr:to>
      <xdr:col>15</xdr:col>
      <xdr:colOff>50800</xdr:colOff>
      <xdr:row>58</xdr:row>
      <xdr:rowOff>94431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1695"/>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10676</xdr:rowOff>
    </xdr:from>
    <xdr:to>
      <xdr:col>15</xdr:col>
      <xdr:colOff>101600</xdr:colOff>
      <xdr:row>58</xdr:row>
      <xdr:rowOff>112276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128803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94431</xdr:rowOff>
    </xdr:from>
    <xdr:to>
      <xdr:col>10</xdr:col>
      <xdr:colOff>114300</xdr:colOff>
      <xdr:row>58</xdr:row>
      <xdr:rowOff>103950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8531"/>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15774</xdr:rowOff>
    </xdr:from>
    <xdr:to>
      <xdr:col>10</xdr:col>
      <xdr:colOff>165100</xdr:colOff>
      <xdr:row>58</xdr:row>
      <xdr:rowOff>117374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5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133901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21819</xdr:rowOff>
    </xdr:from>
    <xdr:to>
      <xdr:col>6</xdr:col>
      <xdr:colOff>38100</xdr:colOff>
      <xdr:row>58</xdr:row>
      <xdr:rowOff>123419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139946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21721</xdr:rowOff>
    </xdr:from>
    <xdr:to>
      <xdr:col>24</xdr:col>
      <xdr:colOff>114300</xdr:colOff>
      <xdr:row>58</xdr:row>
      <xdr:rowOff>123321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8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19503</xdr:rowOff>
    </xdr:from>
    <xdr:to>
      <xdr:col>20</xdr:col>
      <xdr:colOff>38100</xdr:colOff>
      <xdr:row>58</xdr:row>
      <xdr:rowOff>121103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112230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36795</xdr:rowOff>
    </xdr:from>
    <xdr:to>
      <xdr:col>15</xdr:col>
      <xdr:colOff>101600</xdr:colOff>
      <xdr:row>58</xdr:row>
      <xdr:rowOff>138395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129522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7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43631</xdr:rowOff>
    </xdr:from>
    <xdr:to>
      <xdr:col>10</xdr:col>
      <xdr:colOff>165100</xdr:colOff>
      <xdr:row>58</xdr:row>
      <xdr:rowOff>145231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136358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53150</xdr:rowOff>
    </xdr:from>
    <xdr:to>
      <xdr:col>6</xdr:col>
      <xdr:colOff>38100</xdr:colOff>
      <xdr:row>58</xdr:row>
      <xdr:rowOff>154750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145877</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139433</xdr:rowOff>
    </xdr:from>
    <xdr:to>
      <xdr:col>24</xdr:col>
      <xdr:colOff>63500</xdr:colOff>
      <xdr:row>78</xdr:row>
      <xdr:rowOff>142081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12533"/>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133280</xdr:rowOff>
    </xdr:from>
    <xdr:to>
      <xdr:col>19</xdr:col>
      <xdr:colOff>177800</xdr:colOff>
      <xdr:row>78</xdr:row>
      <xdr:rowOff>139433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06380"/>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50724</xdr:rowOff>
    </xdr:from>
    <xdr:to>
      <xdr:col>20</xdr:col>
      <xdr:colOff>38100</xdr:colOff>
      <xdr:row>78</xdr:row>
      <xdr:rowOff>152324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2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168851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133280</xdr:rowOff>
    </xdr:from>
    <xdr:to>
      <xdr:col>15</xdr:col>
      <xdr:colOff>50800</xdr:colOff>
      <xdr:row>78</xdr:row>
      <xdr:rowOff>143624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06380"/>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32055</xdr:rowOff>
    </xdr:from>
    <xdr:to>
      <xdr:col>15</xdr:col>
      <xdr:colOff>101600</xdr:colOff>
      <xdr:row>78</xdr:row>
      <xdr:rowOff>133655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4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150182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143624</xdr:rowOff>
    </xdr:from>
    <xdr:to>
      <xdr:col>10</xdr:col>
      <xdr:colOff>114300</xdr:colOff>
      <xdr:row>78</xdr:row>
      <xdr:rowOff>150825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1672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12661</xdr:rowOff>
    </xdr:from>
    <xdr:to>
      <xdr:col>10</xdr:col>
      <xdr:colOff>165100</xdr:colOff>
      <xdr:row>78</xdr:row>
      <xdr:rowOff>114261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130788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36951</xdr:rowOff>
    </xdr:from>
    <xdr:to>
      <xdr:col>6</xdr:col>
      <xdr:colOff>38100</xdr:colOff>
      <xdr:row>78</xdr:row>
      <xdr:rowOff>138551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155078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91281</xdr:rowOff>
    </xdr:from>
    <xdr:to>
      <xdr:col>24</xdr:col>
      <xdr:colOff>114300</xdr:colOff>
      <xdr:row>79</xdr:row>
      <xdr:rowOff>21431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6208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88633</xdr:rowOff>
    </xdr:from>
    <xdr:to>
      <xdr:col>20</xdr:col>
      <xdr:colOff>38100</xdr:colOff>
      <xdr:row>79</xdr:row>
      <xdr:rowOff>18783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9910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5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82480</xdr:rowOff>
    </xdr:from>
    <xdr:to>
      <xdr:col>15</xdr:col>
      <xdr:colOff>101600</xdr:colOff>
      <xdr:row>79</xdr:row>
      <xdr:rowOff>12630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3757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92824</xdr:rowOff>
    </xdr:from>
    <xdr:to>
      <xdr:col>10</xdr:col>
      <xdr:colOff>165100</xdr:colOff>
      <xdr:row>79</xdr:row>
      <xdr:rowOff>22974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14101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5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100025</xdr:rowOff>
    </xdr:from>
    <xdr:to>
      <xdr:col>6</xdr:col>
      <xdr:colOff>38100</xdr:colOff>
      <xdr:row>79</xdr:row>
      <xdr:rowOff>30175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21302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85230</xdr:rowOff>
    </xdr:from>
    <xdr:to>
      <xdr:col>24</xdr:col>
      <xdr:colOff>63500</xdr:colOff>
      <xdr:row>98</xdr:row>
      <xdr:rowOff>134962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887330"/>
          <a:ext cx="838200" cy="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134962</xdr:rowOff>
    </xdr:from>
    <xdr:to>
      <xdr:col>19</xdr:col>
      <xdr:colOff>177800</xdr:colOff>
      <xdr:row>99</xdr:row>
      <xdr:rowOff>24371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37062"/>
          <a:ext cx="889000" cy="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11900</xdr:rowOff>
    </xdr:from>
    <xdr:to>
      <xdr:col>15</xdr:col>
      <xdr:colOff>50800</xdr:colOff>
      <xdr:row>99</xdr:row>
      <xdr:rowOff>24371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85450"/>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170511</xdr:rowOff>
    </xdr:from>
    <xdr:to>
      <xdr:col>10</xdr:col>
      <xdr:colOff>114300</xdr:colOff>
      <xdr:row>99</xdr:row>
      <xdr:rowOff>11900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72611"/>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34430</xdr:rowOff>
    </xdr:from>
    <xdr:to>
      <xdr:col>24</xdr:col>
      <xdr:colOff>114300</xdr:colOff>
      <xdr:row>98</xdr:row>
      <xdr:rowOff>136030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12857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84162</xdr:rowOff>
    </xdr:from>
    <xdr:to>
      <xdr:col>20</xdr:col>
      <xdr:colOff>38100</xdr:colOff>
      <xdr:row>99</xdr:row>
      <xdr:rowOff>14312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145021</xdr:rowOff>
    </xdr:from>
    <xdr:to>
      <xdr:col>15</xdr:col>
      <xdr:colOff>101600</xdr:colOff>
      <xdr:row>99</xdr:row>
      <xdr:rowOff>75171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66298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132550</xdr:rowOff>
    </xdr:from>
    <xdr:to>
      <xdr:col>10</xdr:col>
      <xdr:colOff>165100</xdr:colOff>
      <xdr:row>99</xdr:row>
      <xdr:rowOff>62700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53827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119711</xdr:rowOff>
    </xdr:from>
    <xdr:to>
      <xdr:col>6</xdr:col>
      <xdr:colOff>38100</xdr:colOff>
      <xdr:row>99</xdr:row>
      <xdr:rowOff>49861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40988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125736</xdr:rowOff>
    </xdr:from>
    <xdr:to>
      <xdr:col>55</xdr:col>
      <xdr:colOff>0</xdr:colOff>
      <xdr:row>38</xdr:row>
      <xdr:rowOff>68465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26486"/>
          <a:ext cx="838200" cy="45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68465</xdr:rowOff>
    </xdr:from>
    <xdr:to>
      <xdr:col>50</xdr:col>
      <xdr:colOff>114300</xdr:colOff>
      <xdr:row>38</xdr:row>
      <xdr:rowOff>80248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83565"/>
          <a:ext cx="889000" cy="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41256</xdr:rowOff>
    </xdr:from>
    <xdr:to>
      <xdr:col>50</xdr:col>
      <xdr:colOff>165100</xdr:colOff>
      <xdr:row>38</xdr:row>
      <xdr:rowOff>142856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133983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71348</xdr:rowOff>
    </xdr:from>
    <xdr:to>
      <xdr:col>45</xdr:col>
      <xdr:colOff>177800</xdr:colOff>
      <xdr:row>38</xdr:row>
      <xdr:rowOff>80248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86448"/>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53630</xdr:rowOff>
    </xdr:from>
    <xdr:to>
      <xdr:col>46</xdr:col>
      <xdr:colOff>38100</xdr:colOff>
      <xdr:row>38</xdr:row>
      <xdr:rowOff>155230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146357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6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71348</xdr:rowOff>
    </xdr:from>
    <xdr:to>
      <xdr:col>41</xdr:col>
      <xdr:colOff>50800</xdr:colOff>
      <xdr:row>38</xdr:row>
      <xdr:rowOff>77357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644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56521</xdr:rowOff>
    </xdr:from>
    <xdr:to>
      <xdr:col>41</xdr:col>
      <xdr:colOff>101600</xdr:colOff>
      <xdr:row>38</xdr:row>
      <xdr:rowOff>158121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7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149248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57954</xdr:rowOff>
    </xdr:from>
    <xdr:to>
      <xdr:col>36</xdr:col>
      <xdr:colOff>165100</xdr:colOff>
      <xdr:row>38</xdr:row>
      <xdr:rowOff>159554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7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150681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74936</xdr:rowOff>
    </xdr:from>
    <xdr:to>
      <xdr:col>55</xdr:col>
      <xdr:colOff>50800</xdr:colOff>
      <xdr:row>36</xdr:row>
      <xdr:rowOff>5086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97813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17665</xdr:rowOff>
    </xdr:from>
    <xdr:to>
      <xdr:col>50</xdr:col>
      <xdr:colOff>165100</xdr:colOff>
      <xdr:row>38</xdr:row>
      <xdr:rowOff>119265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135792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29448</xdr:rowOff>
    </xdr:from>
    <xdr:to>
      <xdr:col>46</xdr:col>
      <xdr:colOff>38100</xdr:colOff>
      <xdr:row>38</xdr:row>
      <xdr:rowOff>131048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147575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20548</xdr:rowOff>
    </xdr:from>
    <xdr:to>
      <xdr:col>41</xdr:col>
      <xdr:colOff>101600</xdr:colOff>
      <xdr:row>38</xdr:row>
      <xdr:rowOff>122148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138676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26557</xdr:rowOff>
    </xdr:from>
    <xdr:to>
      <xdr:col>36</xdr:col>
      <xdr:colOff>165100</xdr:colOff>
      <xdr:row>38</xdr:row>
      <xdr:rowOff>128157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144685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39806</xdr:rowOff>
    </xdr:from>
    <xdr:to>
      <xdr:col>55</xdr:col>
      <xdr:colOff>0</xdr:colOff>
      <xdr:row>57</xdr:row>
      <xdr:rowOff>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41006"/>
          <a:ext cx="838200" cy="1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xdr:rowOff>
    </xdr:from>
    <xdr:to>
      <xdr:col>50</xdr:col>
      <xdr:colOff>114300</xdr:colOff>
      <xdr:row>57</xdr:row>
      <xdr:rowOff>109827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72739"/>
          <a:ext cx="889000" cy="10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154115</xdr:rowOff>
    </xdr:from>
    <xdr:to>
      <xdr:col>45</xdr:col>
      <xdr:colOff>177800</xdr:colOff>
      <xdr:row>57</xdr:row>
      <xdr:rowOff>109827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55315"/>
          <a:ext cx="889000" cy="1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154115</xdr:rowOff>
    </xdr:from>
    <xdr:to>
      <xdr:col>41</xdr:col>
      <xdr:colOff>50800</xdr:colOff>
      <xdr:row>57</xdr:row>
      <xdr:rowOff>135233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55315"/>
          <a:ext cx="889000" cy="1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160456</xdr:rowOff>
    </xdr:from>
    <xdr:to>
      <xdr:col>55</xdr:col>
      <xdr:colOff>50800</xdr:colOff>
      <xdr:row>56</xdr:row>
      <xdr:rowOff>90606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11883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4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120739</xdr:rowOff>
    </xdr:from>
    <xdr:to>
      <xdr:col>50</xdr:col>
      <xdr:colOff>165100</xdr:colOff>
      <xdr:row>57</xdr:row>
      <xdr:rowOff>50889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42016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59027</xdr:rowOff>
    </xdr:from>
    <xdr:to>
      <xdr:col>46</xdr:col>
      <xdr:colOff>38100</xdr:colOff>
      <xdr:row>57</xdr:row>
      <xdr:rowOff>160627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151754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103315</xdr:rowOff>
    </xdr:from>
    <xdr:to>
      <xdr:col>41</xdr:col>
      <xdr:colOff>101600</xdr:colOff>
      <xdr:row>57</xdr:row>
      <xdr:rowOff>33465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49992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7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84433</xdr:rowOff>
    </xdr:from>
    <xdr:to>
      <xdr:col>36</xdr:col>
      <xdr:colOff>165100</xdr:colOff>
      <xdr:row>58</xdr:row>
      <xdr:rowOff>14583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5710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84040</xdr:rowOff>
    </xdr:from>
    <xdr:to>
      <xdr:col>55</xdr:col>
      <xdr:colOff>0</xdr:colOff>
      <xdr:row>78</xdr:row>
      <xdr:rowOff>18844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14240"/>
          <a:ext cx="838200" cy="27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18844</xdr:rowOff>
    </xdr:from>
    <xdr:to>
      <xdr:col>50</xdr:col>
      <xdr:colOff>114300</xdr:colOff>
      <xdr:row>78</xdr:row>
      <xdr:rowOff>89353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91944"/>
          <a:ext cx="889000" cy="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105835</xdr:rowOff>
    </xdr:from>
    <xdr:to>
      <xdr:col>50</xdr:col>
      <xdr:colOff>165100</xdr:colOff>
      <xdr:row>78</xdr:row>
      <xdr:rowOff>35985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52512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112441</xdr:rowOff>
    </xdr:from>
    <xdr:to>
      <xdr:col>45</xdr:col>
      <xdr:colOff>177800</xdr:colOff>
      <xdr:row>78</xdr:row>
      <xdr:rowOff>89353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42641"/>
          <a:ext cx="889000" cy="3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72834</xdr:rowOff>
    </xdr:from>
    <xdr:to>
      <xdr:col>46</xdr:col>
      <xdr:colOff>38100</xdr:colOff>
      <xdr:row>78</xdr:row>
      <xdr:rowOff>2984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7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19511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112441</xdr:rowOff>
    </xdr:from>
    <xdr:to>
      <xdr:col>41</xdr:col>
      <xdr:colOff>50800</xdr:colOff>
      <xdr:row>77</xdr:row>
      <xdr:rowOff>109818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42641"/>
          <a:ext cx="889000" cy="16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96233</xdr:rowOff>
    </xdr:from>
    <xdr:to>
      <xdr:col>41</xdr:col>
      <xdr:colOff>101600</xdr:colOff>
      <xdr:row>78</xdr:row>
      <xdr:rowOff>26383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17510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71326</xdr:rowOff>
    </xdr:from>
    <xdr:to>
      <xdr:col>36</xdr:col>
      <xdr:colOff>165100</xdr:colOff>
      <xdr:row>78</xdr:row>
      <xdr:rowOff>1476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164053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6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33240</xdr:rowOff>
    </xdr:from>
    <xdr:to>
      <xdr:col>55</xdr:col>
      <xdr:colOff>50800</xdr:colOff>
      <xdr:row>76</xdr:row>
      <xdr:rowOff>134840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56118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1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139494</xdr:rowOff>
    </xdr:from>
    <xdr:to>
      <xdr:col>50</xdr:col>
      <xdr:colOff>165100</xdr:colOff>
      <xdr:row>78</xdr:row>
      <xdr:rowOff>69644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60771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3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38553</xdr:rowOff>
    </xdr:from>
    <xdr:to>
      <xdr:col>46</xdr:col>
      <xdr:colOff>38100</xdr:colOff>
      <xdr:row>78</xdr:row>
      <xdr:rowOff>140153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131280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61641</xdr:rowOff>
    </xdr:from>
    <xdr:to>
      <xdr:col>41</xdr:col>
      <xdr:colOff>101600</xdr:colOff>
      <xdr:row>76</xdr:row>
      <xdr:rowOff>163241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8319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59018</xdr:rowOff>
    </xdr:from>
    <xdr:to>
      <xdr:col>36</xdr:col>
      <xdr:colOff>165100</xdr:colOff>
      <xdr:row>77</xdr:row>
      <xdr:rowOff>160618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5695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90932</xdr:rowOff>
    </xdr:from>
    <xdr:to>
      <xdr:col>55</xdr:col>
      <xdr:colOff>0</xdr:colOff>
      <xdr:row>96</xdr:row>
      <xdr:rowOff>106651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50132"/>
          <a:ext cx="8382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90932</xdr:rowOff>
    </xdr:from>
    <xdr:to>
      <xdr:col>50</xdr:col>
      <xdr:colOff>114300</xdr:colOff>
      <xdr:row>97</xdr:row>
      <xdr:rowOff>72513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50132"/>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45545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72513</xdr:rowOff>
    </xdr:from>
    <xdr:to>
      <xdr:col>45</xdr:col>
      <xdr:colOff>177800</xdr:colOff>
      <xdr:row>97</xdr:row>
      <xdr:rowOff>139112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03163"/>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108033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139112</xdr:rowOff>
    </xdr:from>
    <xdr:to>
      <xdr:col>41</xdr:col>
      <xdr:colOff>50800</xdr:colOff>
      <xdr:row>98</xdr:row>
      <xdr:rowOff>138982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69762"/>
          <a:ext cx="889000" cy="17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85389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129706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55851</xdr:rowOff>
    </xdr:from>
    <xdr:to>
      <xdr:col>55</xdr:col>
      <xdr:colOff>50800</xdr:colOff>
      <xdr:row>96</xdr:row>
      <xdr:rowOff>157451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34278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40132</xdr:rowOff>
    </xdr:from>
    <xdr:to>
      <xdr:col>50</xdr:col>
      <xdr:colOff>165100</xdr:colOff>
      <xdr:row>96</xdr:row>
      <xdr:rowOff>141732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158259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7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21713</xdr:rowOff>
    </xdr:from>
    <xdr:to>
      <xdr:col>46</xdr:col>
      <xdr:colOff>38100</xdr:colOff>
      <xdr:row>97</xdr:row>
      <xdr:rowOff>123313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114440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88312</xdr:rowOff>
    </xdr:from>
    <xdr:to>
      <xdr:col>41</xdr:col>
      <xdr:colOff>101600</xdr:colOff>
      <xdr:row>98</xdr:row>
      <xdr:rowOff>18462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9589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1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88182</xdr:rowOff>
    </xdr:from>
    <xdr:to>
      <xdr:col>36</xdr:col>
      <xdr:colOff>165100</xdr:colOff>
      <xdr:row>99</xdr:row>
      <xdr:rowOff>18332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9459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8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140957</xdr:rowOff>
    </xdr:from>
    <xdr:to>
      <xdr:col>85</xdr:col>
      <xdr:colOff>127000</xdr:colOff>
      <xdr:row>39</xdr:row>
      <xdr:rowOff>33325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6057"/>
          <a:ext cx="8382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140957</xdr:rowOff>
    </xdr:from>
    <xdr:to>
      <xdr:col>81</xdr:col>
      <xdr:colOff>50800</xdr:colOff>
      <xdr:row>39</xdr:row>
      <xdr:rowOff>40716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56057"/>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40716</xdr:rowOff>
    </xdr:from>
    <xdr:to>
      <xdr:col>76</xdr:col>
      <xdr:colOff>114300</xdr:colOff>
      <xdr:row>39</xdr:row>
      <xdr:rowOff>43879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726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33922</xdr:rowOff>
    </xdr:from>
    <xdr:to>
      <xdr:col>71</xdr:col>
      <xdr:colOff>177800</xdr:colOff>
      <xdr:row>39</xdr:row>
      <xdr:rowOff>43879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0472"/>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153975</xdr:rowOff>
    </xdr:from>
    <xdr:to>
      <xdr:col>85</xdr:col>
      <xdr:colOff>177800</xdr:colOff>
      <xdr:row>39</xdr:row>
      <xdr:rowOff>84125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68902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8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90157</xdr:rowOff>
    </xdr:from>
    <xdr:to>
      <xdr:col>81</xdr:col>
      <xdr:colOff>101600</xdr:colOff>
      <xdr:row>39</xdr:row>
      <xdr:rowOff>20307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11434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9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161366</xdr:rowOff>
    </xdr:from>
    <xdr:to>
      <xdr:col>76</xdr:col>
      <xdr:colOff>165100</xdr:colOff>
      <xdr:row>39</xdr:row>
      <xdr:rowOff>91516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82643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164529</xdr:rowOff>
    </xdr:from>
    <xdr:to>
      <xdr:col>72</xdr:col>
      <xdr:colOff>38100</xdr:colOff>
      <xdr:row>39</xdr:row>
      <xdr:rowOff>94679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85806</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154572</xdr:rowOff>
    </xdr:from>
    <xdr:to>
      <xdr:col>67</xdr:col>
      <xdr:colOff>101600</xdr:colOff>
      <xdr:row>39</xdr:row>
      <xdr:rowOff>84722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75849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111869</xdr:rowOff>
    </xdr:from>
    <xdr:to>
      <xdr:col>85</xdr:col>
      <xdr:colOff>127000</xdr:colOff>
      <xdr:row>78</xdr:row>
      <xdr:rowOff>125625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484969"/>
          <a:ext cx="8382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110892</xdr:rowOff>
    </xdr:from>
    <xdr:to>
      <xdr:col>81</xdr:col>
      <xdr:colOff>50800</xdr:colOff>
      <xdr:row>78</xdr:row>
      <xdr:rowOff>111869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483992"/>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41377</xdr:rowOff>
    </xdr:from>
    <xdr:to>
      <xdr:col>81</xdr:col>
      <xdr:colOff>101600</xdr:colOff>
      <xdr:row>78</xdr:row>
      <xdr:rowOff>142977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159504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110892</xdr:rowOff>
    </xdr:from>
    <xdr:to>
      <xdr:col>76</xdr:col>
      <xdr:colOff>114300</xdr:colOff>
      <xdr:row>78</xdr:row>
      <xdr:rowOff>112082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483992"/>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42472</xdr:rowOff>
    </xdr:from>
    <xdr:to>
      <xdr:col>76</xdr:col>
      <xdr:colOff>165100</xdr:colOff>
      <xdr:row>78</xdr:row>
      <xdr:rowOff>144072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160599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108147</xdr:rowOff>
    </xdr:from>
    <xdr:to>
      <xdr:col>71</xdr:col>
      <xdr:colOff>177800</xdr:colOff>
      <xdr:row>78</xdr:row>
      <xdr:rowOff>112082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481247"/>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39261</xdr:rowOff>
    </xdr:from>
    <xdr:to>
      <xdr:col>72</xdr:col>
      <xdr:colOff>38100</xdr:colOff>
      <xdr:row>78</xdr:row>
      <xdr:rowOff>140861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157388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38638</xdr:rowOff>
    </xdr:from>
    <xdr:to>
      <xdr:col>67</xdr:col>
      <xdr:colOff>101600</xdr:colOff>
      <xdr:row>78</xdr:row>
      <xdr:rowOff>140238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4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156765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74825</xdr:rowOff>
    </xdr:from>
    <xdr:to>
      <xdr:col>85</xdr:col>
      <xdr:colOff>177800</xdr:colOff>
      <xdr:row>79</xdr:row>
      <xdr:rowOff>4975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161202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61069</xdr:rowOff>
    </xdr:from>
    <xdr:to>
      <xdr:col>81</xdr:col>
      <xdr:colOff>101600</xdr:colOff>
      <xdr:row>78</xdr:row>
      <xdr:rowOff>162669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4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153796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5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60092</xdr:rowOff>
    </xdr:from>
    <xdr:to>
      <xdr:col>76</xdr:col>
      <xdr:colOff>165100</xdr:colOff>
      <xdr:row>78</xdr:row>
      <xdr:rowOff>161692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4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152819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5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61282</xdr:rowOff>
    </xdr:from>
    <xdr:to>
      <xdr:col>72</xdr:col>
      <xdr:colOff>38100</xdr:colOff>
      <xdr:row>78</xdr:row>
      <xdr:rowOff>162882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4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154009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5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57347</xdr:rowOff>
    </xdr:from>
    <xdr:to>
      <xdr:col>67</xdr:col>
      <xdr:colOff>101600</xdr:colOff>
      <xdr:row>78</xdr:row>
      <xdr:rowOff>158947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150074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5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121766</xdr:rowOff>
    </xdr:from>
    <xdr:to>
      <xdr:col>85</xdr:col>
      <xdr:colOff>127000</xdr:colOff>
      <xdr:row>98</xdr:row>
      <xdr:rowOff>132865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23866"/>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123775</xdr:rowOff>
    </xdr:from>
    <xdr:to>
      <xdr:col>81</xdr:col>
      <xdr:colOff>50800</xdr:colOff>
      <xdr:row>98</xdr:row>
      <xdr:rowOff>132865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25875"/>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55663</xdr:rowOff>
    </xdr:from>
    <xdr:to>
      <xdr:col>81</xdr:col>
      <xdr:colOff>101600</xdr:colOff>
      <xdr:row>98</xdr:row>
      <xdr:rowOff>157263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27377</xdr:rowOff>
    </xdr:from>
    <xdr:to>
      <xdr:col>76</xdr:col>
      <xdr:colOff>114300</xdr:colOff>
      <xdr:row>98</xdr:row>
      <xdr:rowOff>123775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29477"/>
          <a:ext cx="889000" cy="9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54933</xdr:rowOff>
    </xdr:from>
    <xdr:to>
      <xdr:col>76</xdr:col>
      <xdr:colOff>165100</xdr:colOff>
      <xdr:row>98</xdr:row>
      <xdr:rowOff>156533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27377</xdr:rowOff>
    </xdr:from>
    <xdr:to>
      <xdr:col>71</xdr:col>
      <xdr:colOff>177800</xdr:colOff>
      <xdr:row>98</xdr:row>
      <xdr:rowOff>120830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29477"/>
          <a:ext cx="889000" cy="9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51369</xdr:rowOff>
    </xdr:from>
    <xdr:to>
      <xdr:col>72</xdr:col>
      <xdr:colOff>38100</xdr:colOff>
      <xdr:row>98</xdr:row>
      <xdr:rowOff>152969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144096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4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53942</xdr:rowOff>
    </xdr:from>
    <xdr:to>
      <xdr:col>67</xdr:col>
      <xdr:colOff>101600</xdr:colOff>
      <xdr:row>98</xdr:row>
      <xdr:rowOff>155542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5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70966</xdr:rowOff>
    </xdr:from>
    <xdr:to>
      <xdr:col>85</xdr:col>
      <xdr:colOff>177800</xdr:colOff>
      <xdr:row>99</xdr:row>
      <xdr:rowOff>1116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82065</xdr:rowOff>
    </xdr:from>
    <xdr:to>
      <xdr:col>81</xdr:col>
      <xdr:colOff>101600</xdr:colOff>
      <xdr:row>99</xdr:row>
      <xdr:rowOff>12215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3342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72975</xdr:rowOff>
    </xdr:from>
    <xdr:to>
      <xdr:col>76</xdr:col>
      <xdr:colOff>165100</xdr:colOff>
      <xdr:row>99</xdr:row>
      <xdr:rowOff>3125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165702</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6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148027</xdr:rowOff>
    </xdr:from>
    <xdr:to>
      <xdr:col>72</xdr:col>
      <xdr:colOff>38100</xdr:colOff>
      <xdr:row>98</xdr:row>
      <xdr:rowOff>78177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94704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5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70030</xdr:rowOff>
    </xdr:from>
    <xdr:to>
      <xdr:col>67</xdr:col>
      <xdr:colOff>101600</xdr:colOff>
      <xdr:row>99</xdr:row>
      <xdr:rowOff>180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162757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117252</xdr:rowOff>
    </xdr:from>
    <xdr:to>
      <xdr:col>116</xdr:col>
      <xdr:colOff>63500</xdr:colOff>
      <xdr:row>38</xdr:row>
      <xdr:rowOff>124841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32352"/>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117252</xdr:rowOff>
    </xdr:from>
    <xdr:to>
      <xdr:col>111</xdr:col>
      <xdr:colOff>177800</xdr:colOff>
      <xdr:row>38</xdr:row>
      <xdr:rowOff>118440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3235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113731</xdr:rowOff>
    </xdr:from>
    <xdr:to>
      <xdr:col>107</xdr:col>
      <xdr:colOff>50800</xdr:colOff>
      <xdr:row>38</xdr:row>
      <xdr:rowOff>118440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28831"/>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97363</xdr:rowOff>
    </xdr:from>
    <xdr:to>
      <xdr:col>102</xdr:col>
      <xdr:colOff>114300</xdr:colOff>
      <xdr:row>38</xdr:row>
      <xdr:rowOff>113731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12463"/>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74041</xdr:rowOff>
    </xdr:from>
    <xdr:to>
      <xdr:col>116</xdr:col>
      <xdr:colOff>114300</xdr:colOff>
      <xdr:row>39</xdr:row>
      <xdr:rowOff>4191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160418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0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66452</xdr:rowOff>
    </xdr:from>
    <xdr:to>
      <xdr:col>112</xdr:col>
      <xdr:colOff>38100</xdr:colOff>
      <xdr:row>38</xdr:row>
      <xdr:rowOff>168052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159179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67640</xdr:rowOff>
    </xdr:from>
    <xdr:to>
      <xdr:col>107</xdr:col>
      <xdr:colOff>101600</xdr:colOff>
      <xdr:row>38</xdr:row>
      <xdr:rowOff>169240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160367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75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62931</xdr:rowOff>
    </xdr:from>
    <xdr:to>
      <xdr:col>102</xdr:col>
      <xdr:colOff>165100</xdr:colOff>
      <xdr:row>38</xdr:row>
      <xdr:rowOff>164531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155658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7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46563</xdr:rowOff>
    </xdr:from>
    <xdr:to>
      <xdr:col>98</xdr:col>
      <xdr:colOff>38100</xdr:colOff>
      <xdr:row>38</xdr:row>
      <xdr:rowOff>148163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6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139290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54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71806</xdr:rowOff>
    </xdr:from>
    <xdr:to>
      <xdr:col>116</xdr:col>
      <xdr:colOff>63500</xdr:colOff>
      <xdr:row>59</xdr:row>
      <xdr:rowOff>75071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8735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75071</xdr:rowOff>
    </xdr:from>
    <xdr:to>
      <xdr:col>111</xdr:col>
      <xdr:colOff>177800</xdr:colOff>
      <xdr:row>59</xdr:row>
      <xdr:rowOff>76182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90621"/>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132742</xdr:rowOff>
    </xdr:from>
    <xdr:to>
      <xdr:col>112</xdr:col>
      <xdr:colOff>38100</xdr:colOff>
      <xdr:row>59</xdr:row>
      <xdr:rowOff>62892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79419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5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75529</xdr:rowOff>
    </xdr:from>
    <xdr:to>
      <xdr:col>107</xdr:col>
      <xdr:colOff>50800</xdr:colOff>
      <xdr:row>59</xdr:row>
      <xdr:rowOff>76182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9107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130554</xdr:rowOff>
    </xdr:from>
    <xdr:to>
      <xdr:col>107</xdr:col>
      <xdr:colOff>101600</xdr:colOff>
      <xdr:row>59</xdr:row>
      <xdr:rowOff>60704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7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8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75529</xdr:rowOff>
    </xdr:from>
    <xdr:to>
      <xdr:col>102</xdr:col>
      <xdr:colOff>114300</xdr:colOff>
      <xdr:row>59</xdr:row>
      <xdr:rowOff>77227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91079"/>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127158</xdr:rowOff>
    </xdr:from>
    <xdr:to>
      <xdr:col>102</xdr:col>
      <xdr:colOff>165100</xdr:colOff>
      <xdr:row>59</xdr:row>
      <xdr:rowOff>57308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73835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8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121737</xdr:rowOff>
    </xdr:from>
    <xdr:to>
      <xdr:col>98</xdr:col>
      <xdr:colOff>38100</xdr:colOff>
      <xdr:row>59</xdr:row>
      <xdr:rowOff>51887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68414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8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21006</xdr:rowOff>
    </xdr:from>
    <xdr:to>
      <xdr:col>116</xdr:col>
      <xdr:colOff>114300</xdr:colOff>
      <xdr:row>59</xdr:row>
      <xdr:rowOff>122606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107383</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5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24271</xdr:rowOff>
    </xdr:from>
    <xdr:to>
      <xdr:col>112</xdr:col>
      <xdr:colOff>38100</xdr:colOff>
      <xdr:row>59</xdr:row>
      <xdr:rowOff>125871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116998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23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25382</xdr:rowOff>
    </xdr:from>
    <xdr:to>
      <xdr:col>107</xdr:col>
      <xdr:colOff>101600</xdr:colOff>
      <xdr:row>59</xdr:row>
      <xdr:rowOff>126982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118109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2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24729</xdr:rowOff>
    </xdr:from>
    <xdr:to>
      <xdr:col>102</xdr:col>
      <xdr:colOff>165100</xdr:colOff>
      <xdr:row>59</xdr:row>
      <xdr:rowOff>126329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4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117456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23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26427</xdr:rowOff>
    </xdr:from>
    <xdr:to>
      <xdr:col>98</xdr:col>
      <xdr:colOff>38100</xdr:colOff>
      <xdr:row>59</xdr:row>
      <xdr:rowOff>128027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119154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23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114364</xdr:rowOff>
    </xdr:from>
    <xdr:to>
      <xdr:col>116</xdr:col>
      <xdr:colOff>63500</xdr:colOff>
      <xdr:row>76</xdr:row>
      <xdr:rowOff>145662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144564"/>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145662</xdr:rowOff>
    </xdr:from>
    <xdr:to>
      <xdr:col>111</xdr:col>
      <xdr:colOff>177800</xdr:colOff>
      <xdr:row>76</xdr:row>
      <xdr:rowOff>165970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75862"/>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82059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6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165970</xdr:rowOff>
    </xdr:from>
    <xdr:to>
      <xdr:col>107</xdr:col>
      <xdr:colOff>50800</xdr:colOff>
      <xdr:row>77</xdr:row>
      <xdr:rowOff>23609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196170"/>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79659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151834</xdr:rowOff>
    </xdr:from>
    <xdr:to>
      <xdr:col>102</xdr:col>
      <xdr:colOff>114300</xdr:colOff>
      <xdr:row>77</xdr:row>
      <xdr:rowOff>23609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82034"/>
          <a:ext cx="889000" cy="4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51846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41406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63564</xdr:rowOff>
    </xdr:from>
    <xdr:to>
      <xdr:col>116</xdr:col>
      <xdr:colOff>114300</xdr:colOff>
      <xdr:row>76</xdr:row>
      <xdr:rowOff>165164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41991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94862</xdr:rowOff>
    </xdr:from>
    <xdr:to>
      <xdr:col>112</xdr:col>
      <xdr:colOff>38100</xdr:colOff>
      <xdr:row>77</xdr:row>
      <xdr:rowOff>25012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16139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2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115170</xdr:rowOff>
    </xdr:from>
    <xdr:to>
      <xdr:col>107</xdr:col>
      <xdr:colOff>101600</xdr:colOff>
      <xdr:row>77</xdr:row>
      <xdr:rowOff>45320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36447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144259</xdr:rowOff>
    </xdr:from>
    <xdr:to>
      <xdr:col>102</xdr:col>
      <xdr:colOff>165100</xdr:colOff>
      <xdr:row>77</xdr:row>
      <xdr:rowOff>74409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65536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101034</xdr:rowOff>
    </xdr:from>
    <xdr:to>
      <xdr:col>98</xdr:col>
      <xdr:colOff>38100</xdr:colOff>
      <xdr:row>77</xdr:row>
      <xdr:rowOff>31184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22311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611,051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433,207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177,844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　人口は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・類似団体平均値を上回る項目は「補助費等」、「普通建設事業費（うち新規事業）」であり、前年度との比較で大きな変動があったのは「補助費等」である。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・「補助費等」は、消防等の業務を一部事務組合により実施していることから毎年度類似団体の平均値を上回っており、令和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年度は新型コロナ対策のため特別定額給付金事業（家計支援）等により、昨年度から更に増額となった。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・「普通建設事業費（うち新規整備）」は「さんぶの森元気館改修事業」と「津波避難施設整備事業（築山整備）」を実施したため増額となった。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・「災害復旧事業費」は令和元年台風による被害の復旧工事のため、令和元年度は増額したが、令和２年度は復旧工事が進んだことにより前年度と比べ大幅な減少となった。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50,336
49,057
146.77
32,110,712
30,757,853
899,457
14,024,965
20,393,601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16066</xdr:rowOff>
    </xdr:from>
    <xdr:to>
      <xdr:col>24</xdr:col>
      <xdr:colOff>63500</xdr:colOff>
      <xdr:row>37</xdr:row>
      <xdr:rowOff>18161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9716"/>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164846</xdr:rowOff>
    </xdr:from>
    <xdr:to>
      <xdr:col>19</xdr:col>
      <xdr:colOff>177800</xdr:colOff>
      <xdr:row>37</xdr:row>
      <xdr:rowOff>16066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7046"/>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53086</xdr:rowOff>
    </xdr:from>
    <xdr:to>
      <xdr:col>20</xdr:col>
      <xdr:colOff>38100</xdr:colOff>
      <xdr:row>37</xdr:row>
      <xdr:rowOff>154686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149606</xdr:rowOff>
    </xdr:from>
    <xdr:to>
      <xdr:col>15</xdr:col>
      <xdr:colOff>50800</xdr:colOff>
      <xdr:row>36</xdr:row>
      <xdr:rowOff>164846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180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48704</xdr:rowOff>
    </xdr:from>
    <xdr:to>
      <xdr:col>15</xdr:col>
      <xdr:colOff>101600</xdr:colOff>
      <xdr:row>37</xdr:row>
      <xdr:rowOff>150304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141432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149606</xdr:rowOff>
    </xdr:from>
    <xdr:to>
      <xdr:col>10</xdr:col>
      <xdr:colOff>114300</xdr:colOff>
      <xdr:row>37</xdr:row>
      <xdr:rowOff>38164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1806"/>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43752</xdr:rowOff>
    </xdr:from>
    <xdr:to>
      <xdr:col>10</xdr:col>
      <xdr:colOff>165100</xdr:colOff>
      <xdr:row>37</xdr:row>
      <xdr:rowOff>145352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49657</xdr:rowOff>
    </xdr:from>
    <xdr:to>
      <xdr:col>6</xdr:col>
      <xdr:colOff>38100</xdr:colOff>
      <xdr:row>37</xdr:row>
      <xdr:rowOff>151257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142384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136716</xdr:rowOff>
    </xdr:from>
    <xdr:to>
      <xdr:col>20</xdr:col>
      <xdr:colOff>38100</xdr:colOff>
      <xdr:row>37</xdr:row>
      <xdr:rowOff>66866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83393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60723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98806</xdr:rowOff>
    </xdr:from>
    <xdr:to>
      <xdr:col>10</xdr:col>
      <xdr:colOff>165100</xdr:colOff>
      <xdr:row>37</xdr:row>
      <xdr:rowOff>28956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45483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158814</xdr:rowOff>
    </xdr:from>
    <xdr:to>
      <xdr:col>6</xdr:col>
      <xdr:colOff>38100</xdr:colOff>
      <xdr:row>37</xdr:row>
      <xdr:rowOff>88964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105491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169749</xdr:rowOff>
    </xdr:from>
    <xdr:to>
      <xdr:col>24</xdr:col>
      <xdr:colOff>63500</xdr:colOff>
      <xdr:row>59</xdr:row>
      <xdr:rowOff>4909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42399"/>
          <a:ext cx="838200" cy="17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4909</xdr:rowOff>
    </xdr:from>
    <xdr:to>
      <xdr:col>19</xdr:col>
      <xdr:colOff>177800</xdr:colOff>
      <xdr:row>59</xdr:row>
      <xdr:rowOff>5380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20459"/>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106476</xdr:rowOff>
    </xdr:from>
    <xdr:to>
      <xdr:col>20</xdr:col>
      <xdr:colOff>38100</xdr:colOff>
      <xdr:row>59</xdr:row>
      <xdr:rowOff>36626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5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80912</xdr:rowOff>
    </xdr:from>
    <xdr:to>
      <xdr:col>15</xdr:col>
      <xdr:colOff>50800</xdr:colOff>
      <xdr:row>59</xdr:row>
      <xdr:rowOff>5380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25012"/>
          <a:ext cx="889000" cy="9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111717</xdr:rowOff>
    </xdr:from>
    <xdr:to>
      <xdr:col>15</xdr:col>
      <xdr:colOff>101600</xdr:colOff>
      <xdr:row>59</xdr:row>
      <xdr:rowOff>41867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58394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80912</xdr:rowOff>
    </xdr:from>
    <xdr:to>
      <xdr:col>10</xdr:col>
      <xdr:colOff>114300</xdr:colOff>
      <xdr:row>59</xdr:row>
      <xdr:rowOff>5664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5012"/>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111437</xdr:rowOff>
    </xdr:from>
    <xdr:to>
      <xdr:col>10</xdr:col>
      <xdr:colOff>165100</xdr:colOff>
      <xdr:row>59</xdr:row>
      <xdr:rowOff>41587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32714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109327</xdr:rowOff>
    </xdr:from>
    <xdr:to>
      <xdr:col>6</xdr:col>
      <xdr:colOff>38100</xdr:colOff>
      <xdr:row>59</xdr:row>
      <xdr:rowOff>39477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56004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118949</xdr:rowOff>
    </xdr:from>
    <xdr:to>
      <xdr:col>24</xdr:col>
      <xdr:colOff>114300</xdr:colOff>
      <xdr:row>58</xdr:row>
      <xdr:rowOff>49099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33876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125559</xdr:rowOff>
    </xdr:from>
    <xdr:to>
      <xdr:col>20</xdr:col>
      <xdr:colOff>38100</xdr:colOff>
      <xdr:row>59</xdr:row>
      <xdr:rowOff>55709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46836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126030</xdr:rowOff>
    </xdr:from>
    <xdr:to>
      <xdr:col>15</xdr:col>
      <xdr:colOff>101600</xdr:colOff>
      <xdr:row>59</xdr:row>
      <xdr:rowOff>56180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47307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30112</xdr:rowOff>
    </xdr:from>
    <xdr:to>
      <xdr:col>10</xdr:col>
      <xdr:colOff>165100</xdr:colOff>
      <xdr:row>58</xdr:row>
      <xdr:rowOff>131712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148239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4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126314</xdr:rowOff>
    </xdr:from>
    <xdr:to>
      <xdr:col>6</xdr:col>
      <xdr:colOff>38100</xdr:colOff>
      <xdr:row>59</xdr:row>
      <xdr:rowOff>56464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47591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97975</xdr:rowOff>
    </xdr:from>
    <xdr:to>
      <xdr:col>24</xdr:col>
      <xdr:colOff>63500</xdr:colOff>
      <xdr:row>77</xdr:row>
      <xdr:rowOff>150051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9625"/>
          <a:ext cx="8382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150051</xdr:rowOff>
    </xdr:from>
    <xdr:to>
      <xdr:col>19</xdr:col>
      <xdr:colOff>177800</xdr:colOff>
      <xdr:row>78</xdr:row>
      <xdr:rowOff>39706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51701"/>
          <a:ext cx="889000" cy="6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110603</xdr:rowOff>
    </xdr:from>
    <xdr:to>
      <xdr:col>20</xdr:col>
      <xdr:colOff>38100</xdr:colOff>
      <xdr:row>77</xdr:row>
      <xdr:rowOff>40753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57280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39706</xdr:rowOff>
    </xdr:from>
    <xdr:to>
      <xdr:col>15</xdr:col>
      <xdr:colOff>50800</xdr:colOff>
      <xdr:row>78</xdr:row>
      <xdr:rowOff>56448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2806"/>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135851</xdr:rowOff>
    </xdr:from>
    <xdr:to>
      <xdr:col>15</xdr:col>
      <xdr:colOff>101600</xdr:colOff>
      <xdr:row>77</xdr:row>
      <xdr:rowOff>66001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82527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32976</xdr:rowOff>
    </xdr:from>
    <xdr:to>
      <xdr:col>10</xdr:col>
      <xdr:colOff>114300</xdr:colOff>
      <xdr:row>78</xdr:row>
      <xdr:rowOff>56448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06076"/>
          <a:ext cx="889000" cy="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135438</xdr:rowOff>
    </xdr:from>
    <xdr:to>
      <xdr:col>10</xdr:col>
      <xdr:colOff>165100</xdr:colOff>
      <xdr:row>77</xdr:row>
      <xdr:rowOff>65588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82115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151504</xdr:rowOff>
    </xdr:from>
    <xdr:to>
      <xdr:col>6</xdr:col>
      <xdr:colOff>38100</xdr:colOff>
      <xdr:row>77</xdr:row>
      <xdr:rowOff>81654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98182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47175</xdr:rowOff>
    </xdr:from>
    <xdr:to>
      <xdr:col>24</xdr:col>
      <xdr:colOff>114300</xdr:colOff>
      <xdr:row>77</xdr:row>
      <xdr:rowOff>148775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133552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99251</xdr:rowOff>
    </xdr:from>
    <xdr:to>
      <xdr:col>20</xdr:col>
      <xdr:colOff>38100</xdr:colOff>
      <xdr:row>78</xdr:row>
      <xdr:rowOff>29401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20528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9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160356</xdr:rowOff>
    </xdr:from>
    <xdr:to>
      <xdr:col>15</xdr:col>
      <xdr:colOff>101600</xdr:colOff>
      <xdr:row>78</xdr:row>
      <xdr:rowOff>90506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81633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5648</xdr:rowOff>
    </xdr:from>
    <xdr:to>
      <xdr:col>10</xdr:col>
      <xdr:colOff>165100</xdr:colOff>
      <xdr:row>78</xdr:row>
      <xdr:rowOff>107248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98375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153626</xdr:rowOff>
    </xdr:from>
    <xdr:to>
      <xdr:col>6</xdr:col>
      <xdr:colOff>38100</xdr:colOff>
      <xdr:row>78</xdr:row>
      <xdr:rowOff>83776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74903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166990</xdr:rowOff>
    </xdr:from>
    <xdr:to>
      <xdr:col>24</xdr:col>
      <xdr:colOff>63500</xdr:colOff>
      <xdr:row>97</xdr:row>
      <xdr:rowOff>38680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6190"/>
          <a:ext cx="8382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38680</xdr:rowOff>
    </xdr:from>
    <xdr:to>
      <xdr:col>19</xdr:col>
      <xdr:colOff>177800</xdr:colOff>
      <xdr:row>97</xdr:row>
      <xdr:rowOff>49000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9330"/>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49000</xdr:rowOff>
    </xdr:from>
    <xdr:to>
      <xdr:col>15</xdr:col>
      <xdr:colOff>50800</xdr:colOff>
      <xdr:row>97</xdr:row>
      <xdr:rowOff>59494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9650"/>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59494</xdr:rowOff>
    </xdr:from>
    <xdr:to>
      <xdr:col>10</xdr:col>
      <xdr:colOff>114300</xdr:colOff>
      <xdr:row>97</xdr:row>
      <xdr:rowOff>68724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90144"/>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116190</xdr:rowOff>
    </xdr:from>
    <xdr:to>
      <xdr:col>24</xdr:col>
      <xdr:colOff>114300</xdr:colOff>
      <xdr:row>97</xdr:row>
      <xdr:rowOff>46340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94617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159330</xdr:rowOff>
    </xdr:from>
    <xdr:to>
      <xdr:col>20</xdr:col>
      <xdr:colOff>38100</xdr:colOff>
      <xdr:row>97</xdr:row>
      <xdr:rowOff>89480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80607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169650</xdr:rowOff>
    </xdr:from>
    <xdr:to>
      <xdr:col>15</xdr:col>
      <xdr:colOff>101600</xdr:colOff>
      <xdr:row>97</xdr:row>
      <xdr:rowOff>99800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90927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8694</xdr:rowOff>
    </xdr:from>
    <xdr:to>
      <xdr:col>10</xdr:col>
      <xdr:colOff>165100</xdr:colOff>
      <xdr:row>97</xdr:row>
      <xdr:rowOff>110294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101421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17924</xdr:rowOff>
    </xdr:from>
    <xdr:to>
      <xdr:col>6</xdr:col>
      <xdr:colOff>38100</xdr:colOff>
      <xdr:row>97</xdr:row>
      <xdr:rowOff>119524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110651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90715</xdr:rowOff>
    </xdr:from>
    <xdr:to>
      <xdr:col>55</xdr:col>
      <xdr:colOff>0</xdr:colOff>
      <xdr:row>39</xdr:row>
      <xdr:rowOff>92673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77265"/>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79938</xdr:rowOff>
    </xdr:from>
    <xdr:to>
      <xdr:col>50</xdr:col>
      <xdr:colOff>114300</xdr:colOff>
      <xdr:row>39</xdr:row>
      <xdr:rowOff>90715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6648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159439</xdr:rowOff>
    </xdr:from>
    <xdr:to>
      <xdr:col>50</xdr:col>
      <xdr:colOff>165100</xdr:colOff>
      <xdr:row>38</xdr:row>
      <xdr:rowOff>89589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106116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79938</xdr:rowOff>
    </xdr:from>
    <xdr:to>
      <xdr:col>45</xdr:col>
      <xdr:colOff>177800</xdr:colOff>
      <xdr:row>39</xdr:row>
      <xdr:rowOff>82876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6648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168584</xdr:rowOff>
    </xdr:from>
    <xdr:to>
      <xdr:col>46</xdr:col>
      <xdr:colOff>38100</xdr:colOff>
      <xdr:row>38</xdr:row>
      <xdr:rowOff>98734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115261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82876</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694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160093</xdr:rowOff>
    </xdr:from>
    <xdr:to>
      <xdr:col>41</xdr:col>
      <xdr:colOff>101600</xdr:colOff>
      <xdr:row>38</xdr:row>
      <xdr:rowOff>90243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106770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96972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128250</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39915</xdr:rowOff>
    </xdr:from>
    <xdr:to>
      <xdr:col>50</xdr:col>
      <xdr:colOff>165100</xdr:colOff>
      <xdr:row>39</xdr:row>
      <xdr:rowOff>141515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132642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819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29138</xdr:rowOff>
    </xdr:from>
    <xdr:to>
      <xdr:col>46</xdr:col>
      <xdr:colOff>38100</xdr:colOff>
      <xdr:row>39</xdr:row>
      <xdr:rowOff>130738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121865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808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32076</xdr:rowOff>
    </xdr:from>
    <xdr:to>
      <xdr:col>41</xdr:col>
      <xdr:colOff>101600</xdr:colOff>
      <xdr:row>39</xdr:row>
      <xdr:rowOff>133676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124803</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81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121106</xdr:rowOff>
    </xdr:from>
    <xdr:to>
      <xdr:col>55</xdr:col>
      <xdr:colOff>0</xdr:colOff>
      <xdr:row>58</xdr:row>
      <xdr:rowOff>23827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93756"/>
          <a:ext cx="838200" cy="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23827</xdr:rowOff>
    </xdr:from>
    <xdr:to>
      <xdr:col>50</xdr:col>
      <xdr:colOff>114300</xdr:colOff>
      <xdr:row>58</xdr:row>
      <xdr:rowOff>70196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67927"/>
          <a:ext cx="889000" cy="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153726</xdr:rowOff>
    </xdr:from>
    <xdr:to>
      <xdr:col>50</xdr:col>
      <xdr:colOff>165100</xdr:colOff>
      <xdr:row>58</xdr:row>
      <xdr:rowOff>83876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75003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58135</xdr:rowOff>
    </xdr:from>
    <xdr:to>
      <xdr:col>45</xdr:col>
      <xdr:colOff>177800</xdr:colOff>
      <xdr:row>58</xdr:row>
      <xdr:rowOff>70196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2235"/>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152780</xdr:rowOff>
    </xdr:from>
    <xdr:to>
      <xdr:col>46</xdr:col>
      <xdr:colOff>38100</xdr:colOff>
      <xdr:row>58</xdr:row>
      <xdr:rowOff>82930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99457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58135</xdr:rowOff>
    </xdr:from>
    <xdr:to>
      <xdr:col>41</xdr:col>
      <xdr:colOff>50800</xdr:colOff>
      <xdr:row>58</xdr:row>
      <xdr:rowOff>74279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02235"/>
          <a:ext cx="889000" cy="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147151</xdr:rowOff>
    </xdr:from>
    <xdr:to>
      <xdr:col>41</xdr:col>
      <xdr:colOff>101600</xdr:colOff>
      <xdr:row>58</xdr:row>
      <xdr:rowOff>77301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93828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156511</xdr:rowOff>
    </xdr:from>
    <xdr:to>
      <xdr:col>36</xdr:col>
      <xdr:colOff>165100</xdr:colOff>
      <xdr:row>58</xdr:row>
      <xdr:rowOff>86661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103188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70306</xdr:rowOff>
    </xdr:from>
    <xdr:to>
      <xdr:col>55</xdr:col>
      <xdr:colOff>50800</xdr:colOff>
      <xdr:row>58</xdr:row>
      <xdr:rowOff>456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93183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9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144477</xdr:rowOff>
    </xdr:from>
    <xdr:to>
      <xdr:col>50</xdr:col>
      <xdr:colOff>165100</xdr:colOff>
      <xdr:row>58</xdr:row>
      <xdr:rowOff>74627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91154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19396</xdr:rowOff>
    </xdr:from>
    <xdr:to>
      <xdr:col>46</xdr:col>
      <xdr:colOff>38100</xdr:colOff>
      <xdr:row>58</xdr:row>
      <xdr:rowOff>120996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112123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7335</xdr:rowOff>
    </xdr:from>
    <xdr:to>
      <xdr:col>41</xdr:col>
      <xdr:colOff>101600</xdr:colOff>
      <xdr:row>58</xdr:row>
      <xdr:rowOff>108935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100062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23479</xdr:rowOff>
    </xdr:from>
    <xdr:to>
      <xdr:col>36</xdr:col>
      <xdr:colOff>165100</xdr:colOff>
      <xdr:row>58</xdr:row>
      <xdr:rowOff>125079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116206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146929</xdr:rowOff>
    </xdr:from>
    <xdr:to>
      <xdr:col>55</xdr:col>
      <xdr:colOff>0</xdr:colOff>
      <xdr:row>77</xdr:row>
      <xdr:rowOff>170258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48579"/>
          <a:ext cx="8382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170258</xdr:rowOff>
    </xdr:from>
    <xdr:to>
      <xdr:col>50</xdr:col>
      <xdr:colOff>114300</xdr:colOff>
      <xdr:row>78</xdr:row>
      <xdr:rowOff>5066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71908"/>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73183</xdr:rowOff>
    </xdr:from>
    <xdr:to>
      <xdr:col>50</xdr:col>
      <xdr:colOff>165100</xdr:colOff>
      <xdr:row>78</xdr:row>
      <xdr:rowOff>3333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5066</xdr:rowOff>
    </xdr:from>
    <xdr:to>
      <xdr:col>45</xdr:col>
      <xdr:colOff>177800</xdr:colOff>
      <xdr:row>78</xdr:row>
      <xdr:rowOff>8747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78166"/>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72698</xdr:rowOff>
    </xdr:from>
    <xdr:to>
      <xdr:col>46</xdr:col>
      <xdr:colOff>38100</xdr:colOff>
      <xdr:row>78</xdr:row>
      <xdr:rowOff>2848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19375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6838</xdr:rowOff>
    </xdr:from>
    <xdr:to>
      <xdr:col>41</xdr:col>
      <xdr:colOff>50800</xdr:colOff>
      <xdr:row>78</xdr:row>
      <xdr:rowOff>8747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79938"/>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70583</xdr:rowOff>
    </xdr:from>
    <xdr:to>
      <xdr:col>41</xdr:col>
      <xdr:colOff>101600</xdr:colOff>
      <xdr:row>78</xdr:row>
      <xdr:rowOff>733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17260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73596</xdr:rowOff>
    </xdr:from>
    <xdr:to>
      <xdr:col>36</xdr:col>
      <xdr:colOff>165100</xdr:colOff>
      <xdr:row>78</xdr:row>
      <xdr:rowOff>3746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20273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96129</xdr:rowOff>
    </xdr:from>
    <xdr:to>
      <xdr:col>55</xdr:col>
      <xdr:colOff>50800</xdr:colOff>
      <xdr:row>78</xdr:row>
      <xdr:rowOff>26279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11056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1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119458</xdr:rowOff>
    </xdr:from>
    <xdr:to>
      <xdr:col>50</xdr:col>
      <xdr:colOff>165100</xdr:colOff>
      <xdr:row>78</xdr:row>
      <xdr:rowOff>49608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40735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1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125716</xdr:rowOff>
    </xdr:from>
    <xdr:to>
      <xdr:col>46</xdr:col>
      <xdr:colOff>38100</xdr:colOff>
      <xdr:row>78</xdr:row>
      <xdr:rowOff>55866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46993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2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129397</xdr:rowOff>
    </xdr:from>
    <xdr:to>
      <xdr:col>41</xdr:col>
      <xdr:colOff>101600</xdr:colOff>
      <xdr:row>78</xdr:row>
      <xdr:rowOff>59547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50674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2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127488</xdr:rowOff>
    </xdr:from>
    <xdr:to>
      <xdr:col>36</xdr:col>
      <xdr:colOff>165100</xdr:colOff>
      <xdr:row>78</xdr:row>
      <xdr:rowOff>57638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48765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103375</xdr:rowOff>
    </xdr:from>
    <xdr:to>
      <xdr:col>55</xdr:col>
      <xdr:colOff>0</xdr:colOff>
      <xdr:row>97</xdr:row>
      <xdr:rowOff>115599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62575"/>
          <a:ext cx="838200" cy="18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115599</xdr:rowOff>
    </xdr:from>
    <xdr:to>
      <xdr:col>50</xdr:col>
      <xdr:colOff>114300</xdr:colOff>
      <xdr:row>97</xdr:row>
      <xdr:rowOff>132581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46249"/>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36595</xdr:rowOff>
    </xdr:from>
    <xdr:to>
      <xdr:col>50</xdr:col>
      <xdr:colOff>165100</xdr:colOff>
      <xdr:row>96</xdr:row>
      <xdr:rowOff>138195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154722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132581</xdr:rowOff>
    </xdr:from>
    <xdr:to>
      <xdr:col>45</xdr:col>
      <xdr:colOff>177800</xdr:colOff>
      <xdr:row>97</xdr:row>
      <xdr:rowOff>146483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63231"/>
          <a:ext cx="8890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32513</xdr:rowOff>
    </xdr:from>
    <xdr:to>
      <xdr:col>46</xdr:col>
      <xdr:colOff>38100</xdr:colOff>
      <xdr:row>96</xdr:row>
      <xdr:rowOff>134113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150640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136401</xdr:rowOff>
    </xdr:from>
    <xdr:to>
      <xdr:col>41</xdr:col>
      <xdr:colOff>50800</xdr:colOff>
      <xdr:row>97</xdr:row>
      <xdr:rowOff>146483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67051"/>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17501</xdr:rowOff>
    </xdr:from>
    <xdr:to>
      <xdr:col>41</xdr:col>
      <xdr:colOff>101600</xdr:colOff>
      <xdr:row>96</xdr:row>
      <xdr:rowOff>119101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135628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33558</xdr:rowOff>
    </xdr:from>
    <xdr:to>
      <xdr:col>36</xdr:col>
      <xdr:colOff>165100</xdr:colOff>
      <xdr:row>96</xdr:row>
      <xdr:rowOff>135158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151685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52575</xdr:rowOff>
    </xdr:from>
    <xdr:to>
      <xdr:col>55</xdr:col>
      <xdr:colOff>50800</xdr:colOff>
      <xdr:row>96</xdr:row>
      <xdr:rowOff>154175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31002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9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64799</xdr:rowOff>
    </xdr:from>
    <xdr:to>
      <xdr:col>50</xdr:col>
      <xdr:colOff>165100</xdr:colOff>
      <xdr:row>97</xdr:row>
      <xdr:rowOff>166399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157526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81781</xdr:rowOff>
    </xdr:from>
    <xdr:to>
      <xdr:col>46</xdr:col>
      <xdr:colOff>38100</xdr:colOff>
      <xdr:row>98</xdr:row>
      <xdr:rowOff>11931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0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95683</xdr:rowOff>
    </xdr:from>
    <xdr:to>
      <xdr:col>41</xdr:col>
      <xdr:colOff>101600</xdr:colOff>
      <xdr:row>98</xdr:row>
      <xdr:rowOff>25833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1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85601</xdr:rowOff>
    </xdr:from>
    <xdr:to>
      <xdr:col>36</xdr:col>
      <xdr:colOff>165100</xdr:colOff>
      <xdr:row>98</xdr:row>
      <xdr:rowOff>15751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83105</xdr:rowOff>
    </xdr:from>
    <xdr:to>
      <xdr:col>85</xdr:col>
      <xdr:colOff>127000</xdr:colOff>
      <xdr:row>37</xdr:row>
      <xdr:rowOff>27196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55305"/>
          <a:ext cx="838200" cy="1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27196</xdr:rowOff>
    </xdr:from>
    <xdr:to>
      <xdr:col>81</xdr:col>
      <xdr:colOff>50800</xdr:colOff>
      <xdr:row>37</xdr:row>
      <xdr:rowOff>76084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70846"/>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75576</xdr:rowOff>
    </xdr:from>
    <xdr:to>
      <xdr:col>81</xdr:col>
      <xdr:colOff>101600</xdr:colOff>
      <xdr:row>38</xdr:row>
      <xdr:rowOff>5726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168303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76084</xdr:rowOff>
    </xdr:from>
    <xdr:to>
      <xdr:col>76</xdr:col>
      <xdr:colOff>114300</xdr:colOff>
      <xdr:row>37</xdr:row>
      <xdr:rowOff>103630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19734"/>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80540</xdr:rowOff>
    </xdr:from>
    <xdr:to>
      <xdr:col>76</xdr:col>
      <xdr:colOff>165100</xdr:colOff>
      <xdr:row>38</xdr:row>
      <xdr:rowOff>10689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24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90143</xdr:rowOff>
    </xdr:from>
    <xdr:to>
      <xdr:col>71</xdr:col>
      <xdr:colOff>177800</xdr:colOff>
      <xdr:row>37</xdr:row>
      <xdr:rowOff>103630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33793"/>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84704</xdr:rowOff>
    </xdr:from>
    <xdr:to>
      <xdr:col>72</xdr:col>
      <xdr:colOff>38100</xdr:colOff>
      <xdr:row>38</xdr:row>
      <xdr:rowOff>14853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283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90517</xdr:rowOff>
    </xdr:from>
    <xdr:to>
      <xdr:col>67</xdr:col>
      <xdr:colOff>101600</xdr:colOff>
      <xdr:row>38</xdr:row>
      <xdr:rowOff>20667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3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11793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32305</xdr:rowOff>
    </xdr:from>
    <xdr:to>
      <xdr:col>85</xdr:col>
      <xdr:colOff>177800</xdr:colOff>
      <xdr:row>36</xdr:row>
      <xdr:rowOff>133905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55182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147846</xdr:rowOff>
    </xdr:from>
    <xdr:to>
      <xdr:col>81</xdr:col>
      <xdr:colOff>101600</xdr:colOff>
      <xdr:row>37</xdr:row>
      <xdr:rowOff>77996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94523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25284</xdr:rowOff>
    </xdr:from>
    <xdr:to>
      <xdr:col>76</xdr:col>
      <xdr:colOff>165100</xdr:colOff>
      <xdr:row>37</xdr:row>
      <xdr:rowOff>126884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143411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1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52830</xdr:rowOff>
    </xdr:from>
    <xdr:to>
      <xdr:col>72</xdr:col>
      <xdr:colOff>38100</xdr:colOff>
      <xdr:row>37</xdr:row>
      <xdr:rowOff>154430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170957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39343</xdr:rowOff>
    </xdr:from>
    <xdr:to>
      <xdr:col>67</xdr:col>
      <xdr:colOff>101600</xdr:colOff>
      <xdr:row>37</xdr:row>
      <xdr:rowOff>140943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157470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135234</xdr:rowOff>
    </xdr:from>
    <xdr:to>
      <xdr:col>85</xdr:col>
      <xdr:colOff>127000</xdr:colOff>
      <xdr:row>56</xdr:row>
      <xdr:rowOff>104305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64984"/>
          <a:ext cx="838200" cy="14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104305</xdr:rowOff>
    </xdr:from>
    <xdr:to>
      <xdr:col>81</xdr:col>
      <xdr:colOff>50800</xdr:colOff>
      <xdr:row>56</xdr:row>
      <xdr:rowOff>146573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05505"/>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100468</xdr:rowOff>
    </xdr:from>
    <xdr:to>
      <xdr:col>81</xdr:col>
      <xdr:colOff>101600</xdr:colOff>
      <xdr:row>57</xdr:row>
      <xdr:rowOff>30618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21745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25126</xdr:rowOff>
    </xdr:from>
    <xdr:to>
      <xdr:col>76</xdr:col>
      <xdr:colOff>114300</xdr:colOff>
      <xdr:row>56</xdr:row>
      <xdr:rowOff>146573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26326"/>
          <a:ext cx="889000" cy="1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115022</xdr:rowOff>
    </xdr:from>
    <xdr:to>
      <xdr:col>76</xdr:col>
      <xdr:colOff>165100</xdr:colOff>
      <xdr:row>57</xdr:row>
      <xdr:rowOff>45172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36299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25126</xdr:rowOff>
    </xdr:from>
    <xdr:to>
      <xdr:col>71</xdr:col>
      <xdr:colOff>177800</xdr:colOff>
      <xdr:row>56</xdr:row>
      <xdr:rowOff>168816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26326"/>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104582</xdr:rowOff>
    </xdr:from>
    <xdr:to>
      <xdr:col>72</xdr:col>
      <xdr:colOff>38100</xdr:colOff>
      <xdr:row>57</xdr:row>
      <xdr:rowOff>34732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25859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132502</xdr:rowOff>
    </xdr:from>
    <xdr:to>
      <xdr:col>67</xdr:col>
      <xdr:colOff>101600</xdr:colOff>
      <xdr:row>57</xdr:row>
      <xdr:rowOff>62652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53779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84434</xdr:rowOff>
    </xdr:from>
    <xdr:to>
      <xdr:col>85</xdr:col>
      <xdr:colOff>177800</xdr:colOff>
      <xdr:row>56</xdr:row>
      <xdr:rowOff>14584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107311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53505</xdr:rowOff>
    </xdr:from>
    <xdr:to>
      <xdr:col>81</xdr:col>
      <xdr:colOff>101600</xdr:colOff>
      <xdr:row>56</xdr:row>
      <xdr:rowOff>155105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95773</xdr:rowOff>
    </xdr:from>
    <xdr:to>
      <xdr:col>76</xdr:col>
      <xdr:colOff>165100</xdr:colOff>
      <xdr:row>57</xdr:row>
      <xdr:rowOff>25923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42450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145776</xdr:rowOff>
    </xdr:from>
    <xdr:to>
      <xdr:col>72</xdr:col>
      <xdr:colOff>38100</xdr:colOff>
      <xdr:row>56</xdr:row>
      <xdr:rowOff>75926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92453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118016</xdr:rowOff>
    </xdr:from>
    <xdr:to>
      <xdr:col>67</xdr:col>
      <xdr:colOff>101600</xdr:colOff>
      <xdr:row>57</xdr:row>
      <xdr:rowOff>48166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64693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9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140957</xdr:rowOff>
    </xdr:from>
    <xdr:to>
      <xdr:col>85</xdr:col>
      <xdr:colOff>127000</xdr:colOff>
      <xdr:row>79</xdr:row>
      <xdr:rowOff>33325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4057"/>
          <a:ext cx="8382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140957</xdr:rowOff>
    </xdr:from>
    <xdr:to>
      <xdr:col>81</xdr:col>
      <xdr:colOff>50800</xdr:colOff>
      <xdr:row>79</xdr:row>
      <xdr:rowOff>40717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4057"/>
          <a:ext cx="889000" cy="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40717</xdr:rowOff>
    </xdr:from>
    <xdr:to>
      <xdr:col>76</xdr:col>
      <xdr:colOff>114300</xdr:colOff>
      <xdr:row>79</xdr:row>
      <xdr:rowOff>43878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5267"/>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33922</xdr:rowOff>
    </xdr:from>
    <xdr:to>
      <xdr:col>71</xdr:col>
      <xdr:colOff>177800</xdr:colOff>
      <xdr:row>79</xdr:row>
      <xdr:rowOff>43878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78472"/>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153975</xdr:rowOff>
    </xdr:from>
    <xdr:to>
      <xdr:col>85</xdr:col>
      <xdr:colOff>177800</xdr:colOff>
      <xdr:row>79</xdr:row>
      <xdr:rowOff>84125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68902</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42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90157</xdr:rowOff>
    </xdr:from>
    <xdr:to>
      <xdr:col>81</xdr:col>
      <xdr:colOff>101600</xdr:colOff>
      <xdr:row>79</xdr:row>
      <xdr:rowOff>20307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11434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5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161367</xdr:rowOff>
    </xdr:from>
    <xdr:to>
      <xdr:col>76</xdr:col>
      <xdr:colOff>165100</xdr:colOff>
      <xdr:row>79</xdr:row>
      <xdr:rowOff>91517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82644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164528</xdr:rowOff>
    </xdr:from>
    <xdr:to>
      <xdr:col>72</xdr:col>
      <xdr:colOff>38100</xdr:colOff>
      <xdr:row>79</xdr:row>
      <xdr:rowOff>94678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85805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154572</xdr:rowOff>
    </xdr:from>
    <xdr:to>
      <xdr:col>67</xdr:col>
      <xdr:colOff>101600</xdr:colOff>
      <xdr:row>79</xdr:row>
      <xdr:rowOff>84722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75849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111869</xdr:rowOff>
    </xdr:from>
    <xdr:to>
      <xdr:col>85</xdr:col>
      <xdr:colOff>127000</xdr:colOff>
      <xdr:row>98</xdr:row>
      <xdr:rowOff>125625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13969"/>
          <a:ext cx="8382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110892</xdr:rowOff>
    </xdr:from>
    <xdr:to>
      <xdr:col>81</xdr:col>
      <xdr:colOff>50800</xdr:colOff>
      <xdr:row>98</xdr:row>
      <xdr:rowOff>111869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12992"/>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41360</xdr:rowOff>
    </xdr:from>
    <xdr:to>
      <xdr:col>81</xdr:col>
      <xdr:colOff>101600</xdr:colOff>
      <xdr:row>98</xdr:row>
      <xdr:rowOff>142960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159487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110892</xdr:rowOff>
    </xdr:from>
    <xdr:to>
      <xdr:col>76</xdr:col>
      <xdr:colOff>114300</xdr:colOff>
      <xdr:row>98</xdr:row>
      <xdr:rowOff>112082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12992"/>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42455</xdr:rowOff>
    </xdr:from>
    <xdr:to>
      <xdr:col>76</xdr:col>
      <xdr:colOff>165100</xdr:colOff>
      <xdr:row>98</xdr:row>
      <xdr:rowOff>144055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160582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108147</xdr:rowOff>
    </xdr:from>
    <xdr:to>
      <xdr:col>71</xdr:col>
      <xdr:colOff>177800</xdr:colOff>
      <xdr:row>98</xdr:row>
      <xdr:rowOff>112082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910247"/>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39241</xdr:rowOff>
    </xdr:from>
    <xdr:to>
      <xdr:col>72</xdr:col>
      <xdr:colOff>38100</xdr:colOff>
      <xdr:row>98</xdr:row>
      <xdr:rowOff>140841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157368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38638</xdr:rowOff>
    </xdr:from>
    <xdr:to>
      <xdr:col>67</xdr:col>
      <xdr:colOff>101600</xdr:colOff>
      <xdr:row>98</xdr:row>
      <xdr:rowOff>140238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84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156765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74825</xdr:rowOff>
    </xdr:from>
    <xdr:to>
      <xdr:col>85</xdr:col>
      <xdr:colOff>177800</xdr:colOff>
      <xdr:row>99</xdr:row>
      <xdr:rowOff>4975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161202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61069</xdr:rowOff>
    </xdr:from>
    <xdr:to>
      <xdr:col>81</xdr:col>
      <xdr:colOff>101600</xdr:colOff>
      <xdr:row>98</xdr:row>
      <xdr:rowOff>162669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153796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60092</xdr:rowOff>
    </xdr:from>
    <xdr:to>
      <xdr:col>76</xdr:col>
      <xdr:colOff>165100</xdr:colOff>
      <xdr:row>98</xdr:row>
      <xdr:rowOff>161692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152819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61282</xdr:rowOff>
    </xdr:from>
    <xdr:to>
      <xdr:col>72</xdr:col>
      <xdr:colOff>38100</xdr:colOff>
      <xdr:row>98</xdr:row>
      <xdr:rowOff>162882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154009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5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57347</xdr:rowOff>
    </xdr:from>
    <xdr:to>
      <xdr:col>67</xdr:col>
      <xdr:colOff>101600</xdr:colOff>
      <xdr:row>98</xdr:row>
      <xdr:rowOff>158947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150074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136716</xdr:rowOff>
    </xdr:from>
    <xdr:to>
      <xdr:col>112</xdr:col>
      <xdr:colOff>38100</xdr:colOff>
      <xdr:row>39</xdr:row>
      <xdr:rowOff>66866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83393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146241</xdr:rowOff>
    </xdr:from>
    <xdr:to>
      <xdr:col>107</xdr:col>
      <xdr:colOff>101600</xdr:colOff>
      <xdr:row>39</xdr:row>
      <xdr:rowOff>76391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92918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73486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74249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611,051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433,207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177,844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　人口は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・類似団体平均を大きく上回る主な項目は「消防費」と「教育費」であり、前年度との比較で大きく変動があった項目は「総務費」である。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・「消防費」は、津波避難施設整備事業（築山整備）や新システム導入による防災行政無線整備事業を実施したため、前年から増額となった。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スクール構想に基づく市内小中学生へのタブレット端末の導入や学校統合による施設改修工事等により類似団体平均値を上回った。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年度から会計年度任用職員制度の開始になったことによる人件費の増額、新型コロナウイルス感染症緊急経済対策として実施した特別定額給付金事業により、前年度から大幅な増額となった。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財政調整基金残高は、令和元年度に台風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日の大雨に伴う災害対応により基金残高が減少したが、令和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年度は新型コロナウイルス感染症対策に国費で対応した事業が多く、当初の想定よりも取崩額が少なくなったため、前年度より増加となった。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実質収支額は、新型コロナウイルス感染症対策により取崩額が少なくなったことから減少した。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実質単年度収支は取り崩し額の減少もあり、前年度よりも赤字額が若干改善した。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連結実質赤字比率については、一般会計及び特別会計ともに黒字であり、また、公営企業会計においても資金不足が生じておらず、健全な運営を行っている。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事業勘定）の実質収支については、世帯数及び所得の減少などにより、歳入額自体が減少した。歳出面においては新型コロナウイルス感染症の影響により、特定健康診査の受信者数が減少したため歳出額が減少したが、全体の黒字額も減少すること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今後も保険税の収納額の減少及び医療費の伸びに伴う給付の増加による厳しい財政運営が予想されるため、保険税の確保と医療費の抑制等による適正な財政運営に努める。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Normal="100" zoomScaleSheetLayoutView="100" workbookViewId="0">
      <selection activeCell="AC3" sqref="AC3:AL5"/>
    </sheetView>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3"/>
      <c r="DK1" s="183"/>
      <c r="DL1" s="183"/>
      <c r="DM1" s="183"/>
      <c r="DN1" s="183"/>
      <c r="DO1" s="183"/>
    </row>
    <row r="2" spans="1:119" ht="24.75" thickBot="1" x14ac:dyDescent="0.2">
      <c r="A2" s="182"/>
      <c r="B2" s="185" t="s">
        <v>80</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2"/>
      <c r="DK3" s="182"/>
      <c r="DL3" s="182"/>
      <c r="DM3" s="182"/>
      <c r="DN3" s="182"/>
      <c r="DO3" s="182"/>
    </row>
    <row r="4" spans="1:119" ht="18.75" customHeight="1" x14ac:dyDescent="0.15">
      <c r="A4" s="183"/>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32110712</v>
      </c>
      <c r="BO4" s="426"/>
      <c r="BP4" s="426"/>
      <c r="BQ4" s="426"/>
      <c r="BR4" s="426"/>
      <c r="BS4" s="426"/>
      <c r="BT4" s="426"/>
      <c r="BU4" s="427"/>
      <c r="BV4" s="425">
        <v>24291064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6.4</v>
      </c>
      <c r="CU4" s="610"/>
      <c r="CV4" s="610"/>
      <c r="CW4" s="610"/>
      <c r="CX4" s="610"/>
      <c r="CY4" s="610"/>
      <c r="CZ4" s="610"/>
      <c r="DA4" s="611"/>
      <c r="DB4" s="609">
        <v>8</v>
      </c>
      <c r="DC4" s="610"/>
      <c r="DD4" s="610"/>
      <c r="DE4" s="610"/>
      <c r="DF4" s="610"/>
      <c r="DG4" s="610"/>
      <c r="DH4" s="610"/>
      <c r="DI4" s="611"/>
      <c r="DJ4" s="182"/>
      <c r="DK4" s="182"/>
      <c r="DL4" s="182"/>
      <c r="DM4" s="182"/>
      <c r="DN4" s="182"/>
      <c r="DO4" s="182"/>
    </row>
    <row r="5" spans="1:119" ht="18.75" customHeight="1" x14ac:dyDescent="0.15">
      <c r="A5" s="183"/>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30757853</v>
      </c>
      <c r="BO5" s="431"/>
      <c r="BP5" s="431"/>
      <c r="BQ5" s="431"/>
      <c r="BR5" s="431"/>
      <c r="BS5" s="431"/>
      <c r="BT5" s="431"/>
      <c r="BU5" s="432"/>
      <c r="BV5" s="430">
        <v>22169828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92.6</v>
      </c>
      <c r="CU5" s="401"/>
      <c r="CV5" s="401"/>
      <c r="CW5" s="401"/>
      <c r="CX5" s="401"/>
      <c r="CY5" s="401"/>
      <c r="CZ5" s="401"/>
      <c r="DA5" s="402"/>
      <c r="DB5" s="400">
        <v>92.6</v>
      </c>
      <c r="DC5" s="401"/>
      <c r="DD5" s="401"/>
      <c r="DE5" s="401"/>
      <c r="DF5" s="401"/>
      <c r="DG5" s="401"/>
      <c r="DH5" s="401"/>
      <c r="DI5" s="402"/>
      <c r="DJ5" s="182"/>
      <c r="DK5" s="182"/>
      <c r="DL5" s="182"/>
      <c r="DM5" s="182"/>
      <c r="DN5" s="182"/>
      <c r="DO5" s="182"/>
    </row>
    <row r="6" spans="1:119" ht="18.75" customHeight="1" x14ac:dyDescent="0.15">
      <c r="A6" s="183"/>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1352859</v>
      </c>
      <c r="BO6" s="431"/>
      <c r="BP6" s="431"/>
      <c r="BQ6" s="431"/>
      <c r="BR6" s="431"/>
      <c r="BS6" s="431"/>
      <c r="BT6" s="431"/>
      <c r="BU6" s="432"/>
      <c r="BV6" s="430">
        <v>2121236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96.6</v>
      </c>
      <c r="CU6" s="584"/>
      <c r="CV6" s="584"/>
      <c r="CW6" s="584"/>
      <c r="CX6" s="584"/>
      <c r="CY6" s="584"/>
      <c r="CZ6" s="584"/>
      <c r="DA6" s="585"/>
      <c r="DB6" s="583">
        <v>96.7</v>
      </c>
      <c r="DC6" s="584"/>
      <c r="DD6" s="584"/>
      <c r="DE6" s="584"/>
      <c r="DF6" s="584"/>
      <c r="DG6" s="584"/>
      <c r="DH6" s="584"/>
      <c r="DI6" s="585"/>
      <c r="DJ6" s="182"/>
      <c r="DK6" s="182"/>
      <c r="DL6" s="182"/>
      <c r="DM6" s="182"/>
      <c r="DN6" s="182"/>
      <c r="DO6" s="182"/>
    </row>
    <row r="7" spans="1:119" ht="18.75" customHeight="1" x14ac:dyDescent="0.15">
      <c r="A7" s="183"/>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453402</v>
      </c>
      <c r="BO7" s="431"/>
      <c r="BP7" s="431"/>
      <c r="BQ7" s="431"/>
      <c r="BR7" s="431"/>
      <c r="BS7" s="431"/>
      <c r="BT7" s="431"/>
      <c r="BU7" s="432"/>
      <c r="BV7" s="430">
        <v>1009582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14024965</v>
      </c>
      <c r="CU7" s="431"/>
      <c r="CV7" s="431"/>
      <c r="CW7" s="431"/>
      <c r="CX7" s="431"/>
      <c r="CY7" s="431"/>
      <c r="CZ7" s="431"/>
      <c r="DA7" s="432"/>
      <c r="DB7" s="430">
        <v>13825597</v>
      </c>
      <c r="DC7" s="431"/>
      <c r="DD7" s="431"/>
      <c r="DE7" s="431"/>
      <c r="DF7" s="431"/>
      <c r="DG7" s="431"/>
      <c r="DH7" s="431"/>
      <c r="DI7" s="432"/>
      <c r="DJ7" s="182"/>
      <c r="DK7" s="182"/>
      <c r="DL7" s="182"/>
      <c r="DM7" s="182"/>
      <c r="DN7" s="182"/>
      <c r="DO7" s="182"/>
    </row>
    <row r="8" spans="1:119" ht="18.75" customHeight="1" thickBot="1" x14ac:dyDescent="0.2">
      <c r="A8" s="183"/>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899457</v>
      </c>
      <c r="BO8" s="431"/>
      <c r="BP8" s="431"/>
      <c r="BQ8" s="431"/>
      <c r="BR8" s="431"/>
      <c r="BS8" s="431"/>
      <c r="BT8" s="431"/>
      <c r="BU8" s="432"/>
      <c r="BV8" s="430">
        <v>1111654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v>
      </c>
      <c r="CU8" s="544"/>
      <c r="CV8" s="544"/>
      <c r="CW8" s="544"/>
      <c r="CX8" s="544"/>
      <c r="CY8" s="544"/>
      <c r="CZ8" s="544"/>
      <c r="DA8" s="545"/>
      <c r="DB8" s="543">
        <v>0.49</v>
      </c>
      <c r="DC8" s="544"/>
      <c r="DD8" s="544"/>
      <c r="DE8" s="544"/>
      <c r="DF8" s="544"/>
      <c r="DG8" s="544"/>
      <c r="DH8" s="544"/>
      <c r="DI8" s="545"/>
      <c r="DJ8" s="182"/>
      <c r="DK8" s="182"/>
      <c r="DL8" s="182"/>
      <c r="DM8" s="182"/>
      <c r="DN8" s="182"/>
      <c r="DO8" s="182"/>
    </row>
    <row r="9" spans="1:119" ht="18.75" customHeight="1" thickBot="1" x14ac:dyDescent="0.2">
      <c r="A9" s="183"/>
      <c r="B9" s="572" t="s">
        <v>112</v>
      </c>
      <c r="C9" s="573"/>
      <c r="D9" s="573"/>
      <c r="E9" s="573"/>
      <c r="F9" s="573"/>
      <c r="G9" s="573"/>
      <c r="H9" s="573"/>
      <c r="I9" s="573"/>
      <c r="J9" s="573"/>
      <c r="K9" s="493"/>
      <c r="L9" s="574" t="s">
        <v>113</v>
      </c>
      <c r="M9" s="575"/>
      <c r="N9" s="575"/>
      <c r="O9" s="575"/>
      <c r="P9" s="575"/>
      <c r="Q9" s="576"/>
      <c r="R9" s="577">
        <v>48444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-212197</v>
      </c>
      <c r="BO9" s="431"/>
      <c r="BP9" s="431"/>
      <c r="BQ9" s="431"/>
      <c r="BR9" s="431"/>
      <c r="BS9" s="431"/>
      <c r="BT9" s="431"/>
      <c r="BU9" s="432"/>
      <c r="BV9" s="430">
        <v>419931</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12.7</v>
      </c>
      <c r="CU9" s="401"/>
      <c r="CV9" s="401"/>
      <c r="CW9" s="401"/>
      <c r="CX9" s="401"/>
      <c r="CY9" s="401"/>
      <c r="CZ9" s="401"/>
      <c r="DA9" s="402"/>
      <c r="DB9" s="400">
        <v>14.1</v>
      </c>
      <c r="DC9" s="401"/>
      <c r="DD9" s="401"/>
      <c r="DE9" s="401"/>
      <c r="DF9" s="401"/>
      <c r="DG9" s="401"/>
      <c r="DH9" s="401"/>
      <c r="DI9" s="402"/>
      <c r="DJ9" s="182"/>
      <c r="DK9" s="182"/>
      <c r="DL9" s="182"/>
      <c r="DM9" s="182"/>
      <c r="DN9" s="182"/>
      <c r="DO9" s="182"/>
    </row>
    <row r="10" spans="1:119" ht="18.75" customHeight="1" thickBot="1" x14ac:dyDescent="0.2">
      <c r="A10" s="183"/>
      <c r="B10" s="572"/>
      <c r="C10" s="573"/>
      <c r="D10" s="573"/>
      <c r="E10" s="573"/>
      <c r="F10" s="573"/>
      <c r="G10" s="573"/>
      <c r="H10" s="573"/>
      <c r="I10" s="573"/>
      <c r="J10" s="573"/>
      <c r="K10" s="493"/>
      <c r="L10" s="403" t="s">
        <v>118</v>
      </c>
      <c r="M10" s="404"/>
      <c r="N10" s="404"/>
      <c r="O10" s="404"/>
      <c r="P10" s="404"/>
      <c r="Q10" s="405"/>
      <c r="R10" s="406">
        <v>52222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105</v>
      </c>
      <c r="AV10" s="488"/>
      <c r="AW10" s="488"/>
      <c r="AX10" s="488"/>
      <c r="AY10" s="410" t="s">
        <v>120</v>
      </c>
      <c r="AZ10" s="411"/>
      <c r="BA10" s="411"/>
      <c r="BB10" s="411"/>
      <c r="BC10" s="411"/>
      <c r="BD10" s="411"/>
      <c r="BE10" s="411"/>
      <c r="BF10" s="411"/>
      <c r="BG10" s="411"/>
      <c r="BH10" s="411"/>
      <c r="BI10" s="411"/>
      <c r="BJ10" s="411"/>
      <c r="BK10" s="411"/>
      <c r="BL10" s="411"/>
      <c r="BM10" s="412"/>
      <c r="BN10" s="430">
        <v>21386</v>
      </c>
      <c r="BO10" s="431"/>
      <c r="BP10" s="431"/>
      <c r="BQ10" s="431"/>
      <c r="BR10" s="431"/>
      <c r="BS10" s="431"/>
      <c r="BT10" s="431"/>
      <c r="BU10" s="432"/>
      <c r="BV10" s="430">
        <v>22586</v>
      </c>
      <c r="BW10" s="431"/>
      <c r="BX10" s="431"/>
      <c r="BY10" s="431"/>
      <c r="BZ10" s="431"/>
      <c r="CA10" s="431"/>
      <c r="CB10" s="431"/>
      <c r="CC10" s="432"/>
      <c r="CD10" s="187" t="s">
        <v>121</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105</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2"/>
      <c r="DK11" s="182"/>
      <c r="DL11" s="182"/>
      <c r="DM11" s="182"/>
      <c r="DN11" s="182"/>
      <c r="DO11" s="182"/>
    </row>
    <row r="12" spans="1:119" ht="18.75" customHeight="1" x14ac:dyDescent="0.15">
      <c r="A12" s="183"/>
      <c r="B12" s="546" t="s">
        <v>128</v>
      </c>
      <c r="C12" s="547"/>
      <c r="D12" s="547"/>
      <c r="E12" s="547"/>
      <c r="F12" s="547"/>
      <c r="G12" s="547"/>
      <c r="H12" s="547"/>
      <c r="I12" s="547"/>
      <c r="J12" s="547"/>
      <c r="K12" s="548"/>
      <c r="L12" s="555" t="s">
        <v>129</v>
      </c>
      <c r="M12" s="556"/>
      <c r="N12" s="556"/>
      <c r="O12" s="556"/>
      <c r="P12" s="556"/>
      <c r="Q12" s="557"/>
      <c r="R12" s="558">
        <v>50336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105</v>
      </c>
      <c r="AV12" s="488"/>
      <c r="AW12" s="488"/>
      <c r="AX12" s="488"/>
      <c r="AY12" s="410" t="s">
        <v>133</v>
      </c>
      <c r="AZ12" s="411"/>
      <c r="BA12" s="411"/>
      <c r="BB12" s="411"/>
      <c r="BC12" s="411"/>
      <c r="BD12" s="411"/>
      <c r="BE12" s="411"/>
      <c r="BF12" s="411"/>
      <c r="BG12" s="411"/>
      <c r="BH12" s="411"/>
      <c r="BI12" s="411"/>
      <c r="BJ12" s="411"/>
      <c r="BK12" s="411"/>
      <c r="BL12" s="411"/>
      <c r="BM12" s="412"/>
      <c r="BN12" s="430">
        <v>15037</v>
      </c>
      <c r="BO12" s="431"/>
      <c r="BP12" s="431"/>
      <c r="BQ12" s="431"/>
      <c r="BR12" s="431"/>
      <c r="BS12" s="431"/>
      <c r="BT12" s="431"/>
      <c r="BU12" s="432"/>
      <c r="BV12" s="430">
        <v>900000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135</v>
      </c>
      <c r="DC12" s="544"/>
      <c r="DD12" s="544"/>
      <c r="DE12" s="544"/>
      <c r="DF12" s="544"/>
      <c r="DG12" s="544"/>
      <c r="DH12" s="544"/>
      <c r="DI12" s="545"/>
      <c r="DJ12" s="182"/>
      <c r="DK12" s="182"/>
      <c r="DL12" s="182"/>
      <c r="DM12" s="182"/>
      <c r="DN12" s="182"/>
      <c r="DO12" s="182"/>
    </row>
    <row r="13" spans="1:119" ht="18.75" customHeight="1" x14ac:dyDescent="0.15">
      <c r="A13" s="183"/>
      <c r="B13" s="549"/>
      <c r="C13" s="550"/>
      <c r="D13" s="550"/>
      <c r="E13" s="550"/>
      <c r="F13" s="550"/>
      <c r="G13" s="550"/>
      <c r="H13" s="550"/>
      <c r="I13" s="550"/>
      <c r="J13" s="550"/>
      <c r="K13" s="551"/>
      <c r="L13" s="193"/>
      <c r="M13" s="530" t="s">
        <v>136</v>
      </c>
      <c r="N13" s="531"/>
      <c r="O13" s="531"/>
      <c r="P13" s="531"/>
      <c r="Q13" s="532"/>
      <c r="R13" s="533">
        <v>49057</v>
      </c>
      <c r="S13" s="534"/>
      <c r="T13" s="534"/>
      <c r="U13" s="534"/>
      <c r="V13" s="535"/>
      <c r="W13" s="521" t="s">
        <v>137</v>
      </c>
      <c r="X13" s="443"/>
      <c r="Y13" s="443"/>
      <c r="Z13" s="443"/>
      <c r="AA13" s="443"/>
      <c r="AB13" s="444"/>
      <c r="AC13" s="406">
        <v>3127</v>
      </c>
      <c r="AD13" s="407"/>
      <c r="AE13" s="407"/>
      <c r="AF13" s="407"/>
      <c r="AG13" s="408"/>
      <c r="AH13" s="406">
        <v>3072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-205848</v>
      </c>
      <c r="BO13" s="431"/>
      <c r="BP13" s="431"/>
      <c r="BQ13" s="431"/>
      <c r="BR13" s="431"/>
      <c r="BS13" s="431"/>
      <c r="BT13" s="431"/>
      <c r="BU13" s="432"/>
      <c r="BV13" s="430">
        <v>-457483</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7.9</v>
      </c>
      <c r="CU13" s="401"/>
      <c r="CV13" s="401"/>
      <c r="CW13" s="401"/>
      <c r="CX13" s="401"/>
      <c r="CY13" s="401"/>
      <c r="CZ13" s="401"/>
      <c r="DA13" s="402"/>
      <c r="DB13" s="400">
        <v>8.6999999999999993</v>
      </c>
      <c r="DC13" s="401"/>
      <c r="DD13" s="401"/>
      <c r="DE13" s="401"/>
      <c r="DF13" s="401"/>
      <c r="DG13" s="401"/>
      <c r="DH13" s="401"/>
      <c r="DI13" s="402"/>
      <c r="DJ13" s="182"/>
      <c r="DK13" s="182"/>
      <c r="DL13" s="182"/>
      <c r="DM13" s="182"/>
      <c r="DN13" s="182"/>
      <c r="DO13" s="182"/>
    </row>
    <row r="14" spans="1:119" ht="18.75" customHeight="1" thickBot="1" x14ac:dyDescent="0.2">
      <c r="A14" s="183"/>
      <c r="B14" s="549"/>
      <c r="C14" s="550"/>
      <c r="D14" s="550"/>
      <c r="E14" s="550"/>
      <c r="F14" s="550"/>
      <c r="G14" s="550"/>
      <c r="H14" s="550"/>
      <c r="I14" s="550"/>
      <c r="J14" s="550"/>
      <c r="K14" s="551"/>
      <c r="L14" s="523" t="s">
        <v>142</v>
      </c>
      <c r="M14" s="567"/>
      <c r="N14" s="567"/>
      <c r="O14" s="567"/>
      <c r="P14" s="567"/>
      <c r="Q14" s="568"/>
      <c r="R14" s="533">
        <v>51176</v>
      </c>
      <c r="S14" s="534"/>
      <c r="T14" s="534"/>
      <c r="U14" s="534"/>
      <c r="V14" s="535"/>
      <c r="W14" s="536"/>
      <c r="X14" s="446"/>
      <c r="Y14" s="446"/>
      <c r="Z14" s="446"/>
      <c r="AA14" s="446"/>
      <c r="AB14" s="447"/>
      <c r="AC14" s="526">
        <v>12.5</v>
      </c>
      <c r="AD14" s="527"/>
      <c r="AE14" s="527"/>
      <c r="AF14" s="527"/>
      <c r="AG14" s="528"/>
      <c r="AH14" s="526">
        <v>11.9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135</v>
      </c>
      <c r="DC14" s="538"/>
      <c r="DD14" s="538"/>
      <c r="DE14" s="538"/>
      <c r="DF14" s="538"/>
      <c r="DG14" s="538"/>
      <c r="DH14" s="538"/>
      <c r="DI14" s="539"/>
      <c r="DJ14" s="182"/>
      <c r="DK14" s="182"/>
      <c r="DL14" s="182"/>
      <c r="DM14" s="182"/>
      <c r="DN14" s="182"/>
      <c r="DO14" s="182"/>
    </row>
    <row r="15" spans="1:119" ht="18.75" customHeight="1" x14ac:dyDescent="0.15">
      <c r="A15" s="183"/>
      <c r="B15" s="549"/>
      <c r="C15" s="550"/>
      <c r="D15" s="550"/>
      <c r="E15" s="550"/>
      <c r="F15" s="550"/>
      <c r="G15" s="550"/>
      <c r="H15" s="550"/>
      <c r="I15" s="550"/>
      <c r="J15" s="550"/>
      <c r="K15" s="551"/>
      <c r="L15" s="193"/>
      <c r="M15" s="530" t="s">
        <v>136</v>
      </c>
      <c r="N15" s="531"/>
      <c r="O15" s="531"/>
      <c r="P15" s="531"/>
      <c r="Q15" s="532"/>
      <c r="R15" s="533">
        <v>49970</v>
      </c>
      <c r="S15" s="534"/>
      <c r="T15" s="534"/>
      <c r="U15" s="534"/>
      <c r="V15" s="535"/>
      <c r="W15" s="521" t="s">
        <v>144</v>
      </c>
      <c r="X15" s="443"/>
      <c r="Y15" s="443"/>
      <c r="Z15" s="443"/>
      <c r="AA15" s="443"/>
      <c r="AB15" s="444"/>
      <c r="AC15" s="406">
        <v>6308</v>
      </c>
      <c r="AD15" s="407"/>
      <c r="AE15" s="407"/>
      <c r="AF15" s="407"/>
      <c r="AG15" s="408"/>
      <c r="AH15" s="406">
        <v>6585</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5972345</v>
      </c>
      <c r="BO15" s="426"/>
      <c r="BP15" s="426"/>
      <c r="BQ15" s="426"/>
      <c r="BR15" s="426"/>
      <c r="BS15" s="426"/>
      <c r="BT15" s="426"/>
      <c r="BU15" s="427"/>
      <c r="BV15" s="425">
        <v>5676391</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25.2</v>
      </c>
      <c r="AD16" s="527"/>
      <c r="AE16" s="527"/>
      <c r="AF16" s="527"/>
      <c r="AG16" s="528"/>
      <c r="AH16" s="526">
        <v>25.5</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11823118</v>
      </c>
      <c r="BO16" s="431"/>
      <c r="BP16" s="431"/>
      <c r="BQ16" s="431"/>
      <c r="BR16" s="431"/>
      <c r="BS16" s="431"/>
      <c r="BT16" s="431"/>
      <c r="BU16" s="432"/>
      <c r="BV16" s="430">
        <v>11435931</v>
      </c>
      <c r="BW16" s="431"/>
      <c r="BX16" s="431"/>
      <c r="BY16" s="431"/>
      <c r="BZ16" s="431"/>
      <c r="CA16" s="431"/>
      <c r="CB16" s="431"/>
      <c r="CC16" s="432"/>
      <c r="CD16" s="197"/>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2"/>
      <c r="DK16" s="182"/>
      <c r="DL16" s="182"/>
      <c r="DM16" s="182"/>
      <c r="DN16" s="182"/>
      <c r="DO16" s="182"/>
    </row>
    <row r="17" spans="1:119" ht="18.75" customHeight="1" thickBot="1" x14ac:dyDescent="0.2">
      <c r="A17" s="183"/>
      <c r="B17" s="552"/>
      <c r="C17" s="553"/>
      <c r="D17" s="553"/>
      <c r="E17" s="553"/>
      <c r="F17" s="553"/>
      <c r="G17" s="553"/>
      <c r="H17" s="553"/>
      <c r="I17" s="553"/>
      <c r="J17" s="553"/>
      <c r="K17" s="554"/>
      <c r="L17" s="198"/>
      <c r="M17" s="515" t="s">
        <v>150</v>
      </c>
      <c r="N17" s="516"/>
      <c r="O17" s="516"/>
      <c r="P17" s="516"/>
      <c r="Q17" s="517"/>
      <c r="R17" s="518" t="s">
        <v>151</v>
      </c>
      <c r="S17" s="519"/>
      <c r="T17" s="519"/>
      <c r="U17" s="519"/>
      <c r="V17" s="520"/>
      <c r="W17" s="521" t="s">
        <v>152</v>
      </c>
      <c r="X17" s="443"/>
      <c r="Y17" s="443"/>
      <c r="Z17" s="443"/>
      <c r="AA17" s="443"/>
      <c r="AB17" s="444"/>
      <c r="AC17" s="406">
        <v>15582</v>
      </c>
      <c r="AD17" s="407"/>
      <c r="AE17" s="407"/>
      <c r="AF17" s="407"/>
      <c r="AG17" s="408"/>
      <c r="AH17" s="406">
        <v>16139</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7495314</v>
      </c>
      <c r="BO17" s="431"/>
      <c r="BP17" s="431"/>
      <c r="BQ17" s="431"/>
      <c r="BR17" s="431"/>
      <c r="BS17" s="431"/>
      <c r="BT17" s="431"/>
      <c r="BU17" s="432"/>
      <c r="BV17" s="430">
        <v>7181428</v>
      </c>
      <c r="BW17" s="431"/>
      <c r="BX17" s="431"/>
      <c r="BY17" s="431"/>
      <c r="BZ17" s="431"/>
      <c r="CA17" s="431"/>
      <c r="CB17" s="431"/>
      <c r="CC17" s="432"/>
      <c r="CD17" s="197"/>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2"/>
      <c r="DK17" s="182"/>
      <c r="DL17" s="182"/>
      <c r="DM17" s="182"/>
      <c r="DN17" s="182"/>
      <c r="DO17" s="182"/>
    </row>
    <row r="18" spans="1:119" ht="18.75" customHeight="1" thickBot="1" x14ac:dyDescent="0.2">
      <c r="A18" s="183"/>
      <c r="B18" s="492" t="s">
        <v>154</v>
      </c>
      <c r="C18" s="493"/>
      <c r="D18" s="493"/>
      <c r="E18" s="494"/>
      <c r="F18" s="494"/>
      <c r="G18" s="494"/>
      <c r="H18" s="494"/>
      <c r="I18" s="494"/>
      <c r="J18" s="494"/>
      <c r="K18" s="494"/>
      <c r="L18" s="495">
        <v>146.77000000000001</v>
      </c>
      <c r="M18" s="495"/>
      <c r="N18" s="495"/>
      <c r="O18" s="495"/>
      <c r="P18" s="495"/>
      <c r="Q18" s="495"/>
      <c r="R18" s="496"/>
      <c r="S18" s="496"/>
      <c r="T18" s="496"/>
      <c r="U18" s="496"/>
      <c r="V18" s="497"/>
      <c r="W18" s="511"/>
      <c r="X18" s="512"/>
      <c r="Y18" s="512"/>
      <c r="Z18" s="512"/>
      <c r="AA18" s="512"/>
      <c r="AB18" s="522"/>
      <c r="AC18" s="394">
        <v>62.3</v>
      </c>
      <c r="AD18" s="395"/>
      <c r="AE18" s="395"/>
      <c r="AF18" s="395"/>
      <c r="AG18" s="498"/>
      <c r="AH18" s="394">
        <v>62.6</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12903683</v>
      </c>
      <c r="BO18" s="431"/>
      <c r="BP18" s="431"/>
      <c r="BQ18" s="431"/>
      <c r="BR18" s="431"/>
      <c r="BS18" s="431"/>
      <c r="BT18" s="431"/>
      <c r="BU18" s="432"/>
      <c r="BV18" s="430">
        <v>12876642</v>
      </c>
      <c r="BW18" s="431"/>
      <c r="BX18" s="431"/>
      <c r="BY18" s="431"/>
      <c r="BZ18" s="431"/>
      <c r="CA18" s="431"/>
      <c r="CB18" s="431"/>
      <c r="CC18" s="432"/>
      <c r="CD18" s="197"/>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2"/>
      <c r="DK18" s="182"/>
      <c r="DL18" s="182"/>
      <c r="DM18" s="182"/>
      <c r="DN18" s="182"/>
      <c r="DO18" s="182"/>
    </row>
    <row r="19" spans="1:119" ht="18.75" customHeight="1" thickBot="1" x14ac:dyDescent="0.2">
      <c r="A19" s="183"/>
      <c r="B19" s="492" t="s">
        <v>156</v>
      </c>
      <c r="C19" s="493"/>
      <c r="D19" s="493"/>
      <c r="E19" s="494"/>
      <c r="F19" s="494"/>
      <c r="G19" s="494"/>
      <c r="H19" s="494"/>
      <c r="I19" s="494"/>
      <c r="J19" s="494"/>
      <c r="K19" s="494"/>
      <c r="L19" s="500">
        <v>330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16802923</v>
      </c>
      <c r="BO19" s="431"/>
      <c r="BP19" s="431"/>
      <c r="BQ19" s="431"/>
      <c r="BR19" s="431"/>
      <c r="BS19" s="431"/>
      <c r="BT19" s="431"/>
      <c r="BU19" s="432"/>
      <c r="BV19" s="430">
        <v>17039443</v>
      </c>
      <c r="BW19" s="431"/>
      <c r="BX19" s="431"/>
      <c r="BY19" s="431"/>
      <c r="BZ19" s="431"/>
      <c r="CA19" s="431"/>
      <c r="CB19" s="431"/>
      <c r="CC19" s="432"/>
      <c r="CD19" s="197"/>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2"/>
      <c r="DK19" s="182"/>
      <c r="DL19" s="182"/>
      <c r="DM19" s="182"/>
      <c r="DN19" s="182"/>
      <c r="DO19" s="182"/>
    </row>
    <row r="20" spans="1:119" ht="18.75" customHeight="1" thickBot="1" x14ac:dyDescent="0.2">
      <c r="A20" s="183"/>
      <c r="B20" s="492" t="s">
        <v>158</v>
      </c>
      <c r="C20" s="493"/>
      <c r="D20" s="493"/>
      <c r="E20" s="494"/>
      <c r="F20" s="494"/>
      <c r="G20" s="494"/>
      <c r="H20" s="494"/>
      <c r="I20" s="494"/>
      <c r="J20" s="494"/>
      <c r="K20" s="494"/>
      <c r="L20" s="500">
        <v>19403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197"/>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2"/>
      <c r="DK20" s="182"/>
      <c r="DL20" s="182"/>
      <c r="DM20" s="182"/>
      <c r="DN20" s="182"/>
      <c r="DO20" s="182"/>
    </row>
    <row r="21" spans="1:119" ht="18.75" customHeight="1" x14ac:dyDescent="0.15">
      <c r="A21" s="183"/>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197"/>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2"/>
      <c r="DK21" s="182"/>
      <c r="DL21" s="182"/>
      <c r="DM21" s="182"/>
      <c r="DN21" s="182"/>
      <c r="DO21" s="182"/>
    </row>
    <row r="22" spans="1:119" ht="18.75" customHeight="1" thickBot="1" x14ac:dyDescent="0.2">
      <c r="A22" s="183"/>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197"/>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2"/>
      <c r="DK22" s="182"/>
      <c r="DL22" s="182"/>
      <c r="DM22" s="182"/>
      <c r="DN22" s="182"/>
      <c r="DO22" s="182"/>
    </row>
    <row r="23" spans="1:119" ht="18.75" customHeight="1" x14ac:dyDescent="0.15">
      <c r="A23" s="183"/>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20393601</v>
      </c>
      <c r="BO23" s="431"/>
      <c r="BP23" s="431"/>
      <c r="BQ23" s="431"/>
      <c r="BR23" s="431"/>
      <c r="BS23" s="431"/>
      <c r="BT23" s="431"/>
      <c r="BU23" s="432"/>
      <c r="BV23" s="430">
        <v>19343999</v>
      </c>
      <c r="BW23" s="431"/>
      <c r="BX23" s="431"/>
      <c r="BY23" s="431"/>
      <c r="BZ23" s="431"/>
      <c r="CA23" s="431"/>
      <c r="CB23" s="431"/>
      <c r="CC23" s="432"/>
      <c r="CD23" s="197"/>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2"/>
      <c r="DK23" s="182"/>
      <c r="DL23" s="182"/>
      <c r="DM23" s="182"/>
      <c r="DN23" s="182"/>
      <c r="DO23" s="182"/>
    </row>
    <row r="24" spans="1:119" ht="18.75" customHeight="1" thickBot="1" x14ac:dyDescent="0.2">
      <c r="A24" s="183"/>
      <c r="B24" s="462"/>
      <c r="C24" s="463"/>
      <c r="D24" s="464"/>
      <c r="E24" s="403" t="s">
        <v>167</v>
      </c>
      <c r="F24" s="404"/>
      <c r="G24" s="404"/>
      <c r="H24" s="404"/>
      <c r="I24" s="404"/>
      <c r="J24" s="404"/>
      <c r="K24" s="405"/>
      <c r="L24" s="406">
        <v>1</v>
      </c>
      <c r="M24" s="407"/>
      <c r="N24" s="407"/>
      <c r="O24" s="407"/>
      <c r="P24" s="408"/>
      <c r="Q24" s="406">
        <v>8000</v>
      </c>
      <c r="R24" s="407"/>
      <c r="S24" s="407"/>
      <c r="T24" s="407"/>
      <c r="U24" s="407"/>
      <c r="V24" s="408"/>
      <c r="W24" s="472"/>
      <c r="X24" s="463"/>
      <c r="Y24" s="464"/>
      <c r="Z24" s="403" t="s">
        <v>168</v>
      </c>
      <c r="AA24" s="404"/>
      <c r="AB24" s="404"/>
      <c r="AC24" s="404"/>
      <c r="AD24" s="404"/>
      <c r="AE24" s="404"/>
      <c r="AF24" s="404"/>
      <c r="AG24" s="405"/>
      <c r="AH24" s="406">
        <v>403</v>
      </c>
      <c r="AI24" s="407"/>
      <c r="AJ24" s="407"/>
      <c r="AK24" s="407"/>
      <c r="AL24" s="408"/>
      <c r="AM24" s="406">
        <v>1297660</v>
      </c>
      <c r="AN24" s="407"/>
      <c r="AO24" s="407"/>
      <c r="AP24" s="407"/>
      <c r="AQ24" s="407"/>
      <c r="AR24" s="408"/>
      <c r="AS24" s="406">
        <v>3220</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16710550</v>
      </c>
      <c r="BO24" s="431"/>
      <c r="BP24" s="431"/>
      <c r="BQ24" s="431"/>
      <c r="BR24" s="431"/>
      <c r="BS24" s="431"/>
      <c r="BT24" s="431"/>
      <c r="BU24" s="432"/>
      <c r="BV24" s="430">
        <v>16593992</v>
      </c>
      <c r="BW24" s="431"/>
      <c r="BX24" s="431"/>
      <c r="BY24" s="431"/>
      <c r="BZ24" s="431"/>
      <c r="CA24" s="431"/>
      <c r="CB24" s="431"/>
      <c r="CC24" s="432"/>
      <c r="CD24" s="197"/>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2"/>
      <c r="DK24" s="182"/>
      <c r="DL24" s="182"/>
      <c r="DM24" s="182"/>
      <c r="DN24" s="182"/>
      <c r="DO24" s="182"/>
    </row>
    <row r="25" spans="1:119" s="182" customFormat="1" ht="18.75" customHeight="1" x14ac:dyDescent="0.15">
      <c r="A25" s="183"/>
      <c r="B25" s="462"/>
      <c r="C25" s="463"/>
      <c r="D25" s="464"/>
      <c r="E25" s="403" t="s">
        <v>170</v>
      </c>
      <c r="F25" s="404"/>
      <c r="G25" s="404"/>
      <c r="H25" s="404"/>
      <c r="I25" s="404"/>
      <c r="J25" s="404"/>
      <c r="K25" s="405"/>
      <c r="L25" s="406">
        <v>1</v>
      </c>
      <c r="M25" s="407"/>
      <c r="N25" s="407"/>
      <c r="O25" s="407"/>
      <c r="P25" s="408"/>
      <c r="Q25" s="406">
        <v>6900</v>
      </c>
      <c r="R25" s="407"/>
      <c r="S25" s="407"/>
      <c r="T25" s="407"/>
      <c r="U25" s="407"/>
      <c r="V25" s="408"/>
      <c r="W25" s="472"/>
      <c r="X25" s="463"/>
      <c r="Y25" s="464"/>
      <c r="Z25" s="403" t="s">
        <v>171</v>
      </c>
      <c r="AA25" s="404"/>
      <c r="AB25" s="404"/>
      <c r="AC25" s="404"/>
      <c r="AD25" s="404"/>
      <c r="AE25" s="404"/>
      <c r="AF25" s="404"/>
      <c r="AG25" s="405"/>
      <c r="AH25" s="406" t="s">
        <v>135</v>
      </c>
      <c r="AI25" s="407"/>
      <c r="AJ25" s="407"/>
      <c r="AK25" s="407"/>
      <c r="AL25" s="408"/>
      <c r="AM25" s="406" t="s">
        <v>172</v>
      </c>
      <c r="AN25" s="407"/>
      <c r="AO25" s="407"/>
      <c r="AP25" s="407"/>
      <c r="AQ25" s="407"/>
      <c r="AR25" s="408"/>
      <c r="AS25" s="406" t="s">
        <v>172</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2130292</v>
      </c>
      <c r="BO25" s="426"/>
      <c r="BP25" s="426"/>
      <c r="BQ25" s="426"/>
      <c r="BR25" s="426"/>
      <c r="BS25" s="426"/>
      <c r="BT25" s="426"/>
      <c r="BU25" s="427"/>
      <c r="BV25" s="425">
        <v>1904283</v>
      </c>
      <c r="BW25" s="426"/>
      <c r="BX25" s="426"/>
      <c r="BY25" s="426"/>
      <c r="BZ25" s="426"/>
      <c r="CA25" s="426"/>
      <c r="CB25" s="426"/>
      <c r="CC25" s="427"/>
      <c r="CD25" s="197"/>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2" customFormat="1" ht="18.75" customHeight="1" x14ac:dyDescent="0.15">
      <c r="A26" s="183"/>
      <c r="B26" s="462"/>
      <c r="C26" s="463"/>
      <c r="D26" s="464"/>
      <c r="E26" s="403" t="s">
        <v>174</v>
      </c>
      <c r="F26" s="404"/>
      <c r="G26" s="404"/>
      <c r="H26" s="404"/>
      <c r="I26" s="404"/>
      <c r="J26" s="404"/>
      <c r="K26" s="405"/>
      <c r="L26" s="406">
        <v>1</v>
      </c>
      <c r="M26" s="407"/>
      <c r="N26" s="407"/>
      <c r="O26" s="407"/>
      <c r="P26" s="408"/>
      <c r="Q26" s="406">
        <v>6100</v>
      </c>
      <c r="R26" s="407"/>
      <c r="S26" s="407"/>
      <c r="T26" s="407"/>
      <c r="U26" s="407"/>
      <c r="V26" s="408"/>
      <c r="W26" s="472"/>
      <c r="X26" s="463"/>
      <c r="Y26" s="464"/>
      <c r="Z26" s="403" t="s">
        <v>175</v>
      </c>
      <c r="AA26" s="485"/>
      <c r="AB26" s="485"/>
      <c r="AC26" s="485"/>
      <c r="AD26" s="485"/>
      <c r="AE26" s="485"/>
      <c r="AF26" s="485"/>
      <c r="AG26" s="486"/>
      <c r="AH26" s="406">
        <v>1</v>
      </c>
      <c r="AI26" s="407"/>
      <c r="AJ26" s="407"/>
      <c r="AK26" s="407"/>
      <c r="AL26" s="408"/>
      <c r="AM26" s="406" t="s">
        <v>176</v>
      </c>
      <c r="AN26" s="407"/>
      <c r="AO26" s="407"/>
      <c r="AP26" s="407"/>
      <c r="AQ26" s="407"/>
      <c r="AR26" s="408"/>
      <c r="AS26" s="406" t="s">
        <v>177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172</v>
      </c>
      <c r="BO26" s="431"/>
      <c r="BP26" s="431"/>
      <c r="BQ26" s="431"/>
      <c r="BR26" s="431"/>
      <c r="BS26" s="431"/>
      <c r="BT26" s="431"/>
      <c r="BU26" s="432"/>
      <c r="BV26" s="430" t="s">
        <v>172</v>
      </c>
      <c r="BW26" s="431"/>
      <c r="BX26" s="431"/>
      <c r="BY26" s="431"/>
      <c r="BZ26" s="431"/>
      <c r="CA26" s="431"/>
      <c r="CB26" s="431"/>
      <c r="CC26" s="432"/>
      <c r="CD26" s="197"/>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3"/>
      <c r="B27" s="462"/>
      <c r="C27" s="463"/>
      <c r="D27" s="464"/>
      <c r="E27" s="403" t="s">
        <v>179</v>
      </c>
      <c r="F27" s="404"/>
      <c r="G27" s="404"/>
      <c r="H27" s="404"/>
      <c r="I27" s="404"/>
      <c r="J27" s="404"/>
      <c r="K27" s="405"/>
      <c r="L27" s="406">
        <v>1</v>
      </c>
      <c r="M27" s="407"/>
      <c r="N27" s="407"/>
      <c r="O27" s="407"/>
      <c r="P27" s="408"/>
      <c r="Q27" s="406">
        <v>4100</v>
      </c>
      <c r="R27" s="407"/>
      <c r="S27" s="407"/>
      <c r="T27" s="407"/>
      <c r="U27" s="407"/>
      <c r="V27" s="408"/>
      <c r="W27" s="472"/>
      <c r="X27" s="463"/>
      <c r="Y27" s="464"/>
      <c r="Z27" s="403" t="s">
        <v>180</v>
      </c>
      <c r="AA27" s="404"/>
      <c r="AB27" s="404"/>
      <c r="AC27" s="404"/>
      <c r="AD27" s="404"/>
      <c r="AE27" s="404"/>
      <c r="AF27" s="404"/>
      <c r="AG27" s="405"/>
      <c r="AH27" s="406">
        <v>8</v>
      </c>
      <c r="AI27" s="407"/>
      <c r="AJ27" s="407"/>
      <c r="AK27" s="407"/>
      <c r="AL27" s="408"/>
      <c r="AM27" s="406">
        <v>23008</v>
      </c>
      <c r="AN27" s="407"/>
      <c r="AO27" s="407"/>
      <c r="AP27" s="407"/>
      <c r="AQ27" s="407"/>
      <c r="AR27" s="408"/>
      <c r="AS27" s="406">
        <v>2876</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350454</v>
      </c>
      <c r="BO27" s="434"/>
      <c r="BP27" s="434"/>
      <c r="BQ27" s="434"/>
      <c r="BR27" s="434"/>
      <c r="BS27" s="434"/>
      <c r="BT27" s="434"/>
      <c r="BU27" s="435"/>
      <c r="BV27" s="433">
        <v>350384</v>
      </c>
      <c r="BW27" s="434"/>
      <c r="BX27" s="434"/>
      <c r="BY27" s="434"/>
      <c r="BZ27" s="434"/>
      <c r="CA27" s="434"/>
      <c r="CB27" s="434"/>
      <c r="CC27" s="435"/>
      <c r="CD27" s="199"/>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2"/>
      <c r="DK27" s="182"/>
      <c r="DL27" s="182"/>
      <c r="DM27" s="182"/>
      <c r="DN27" s="182"/>
      <c r="DO27" s="182"/>
    </row>
    <row r="28" spans="1:119" ht="18.75" customHeight="1" x14ac:dyDescent="0.15">
      <c r="A28" s="183"/>
      <c r="B28" s="462"/>
      <c r="C28" s="463"/>
      <c r="D28" s="464"/>
      <c r="E28" s="403" t="s">
        <v>182</v>
      </c>
      <c r="F28" s="404"/>
      <c r="G28" s="404"/>
      <c r="H28" s="404"/>
      <c r="I28" s="404"/>
      <c r="J28" s="404"/>
      <c r="K28" s="405"/>
      <c r="L28" s="406">
        <v>1</v>
      </c>
      <c r="M28" s="407"/>
      <c r="N28" s="407"/>
      <c r="O28" s="407"/>
      <c r="P28" s="408"/>
      <c r="Q28" s="406">
        <v>3600</v>
      </c>
      <c r="R28" s="407"/>
      <c r="S28" s="407"/>
      <c r="T28" s="407"/>
      <c r="U28" s="407"/>
      <c r="V28" s="408"/>
      <c r="W28" s="472"/>
      <c r="X28" s="463"/>
      <c r="Y28" s="464"/>
      <c r="Z28" s="403" t="s">
        <v>183</v>
      </c>
      <c r="AA28" s="404"/>
      <c r="AB28" s="404"/>
      <c r="AC28" s="404"/>
      <c r="AD28" s="404"/>
      <c r="AE28" s="404"/>
      <c r="AF28" s="404"/>
      <c r="AG28" s="405"/>
      <c r="AH28" s="406" t="s">
        <v>172</v>
      </c>
      <c r="AI28" s="407"/>
      <c r="AJ28" s="407"/>
      <c r="AK28" s="407"/>
      <c r="AL28" s="408"/>
      <c r="AM28" s="406" t="s">
        <v>172</v>
      </c>
      <c r="AN28" s="407"/>
      <c r="AO28" s="407"/>
      <c r="AP28" s="407"/>
      <c r="AQ28" s="407"/>
      <c r="AR28" s="408"/>
      <c r="AS28" s="406" t="s">
        <v>184</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5840958</v>
      </c>
      <c r="BO28" s="426"/>
      <c r="BP28" s="426"/>
      <c r="BQ28" s="426"/>
      <c r="BR28" s="426"/>
      <c r="BS28" s="426"/>
      <c r="BT28" s="426"/>
      <c r="BU28" s="427"/>
      <c r="BV28" s="425">
        <v>5274609</v>
      </c>
      <c r="BW28" s="426"/>
      <c r="BX28" s="426"/>
      <c r="BY28" s="426"/>
      <c r="BZ28" s="426"/>
      <c r="CA28" s="426"/>
      <c r="CB28" s="426"/>
      <c r="CC28" s="427"/>
      <c r="CD28" s="197"/>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2"/>
      <c r="DK28" s="182"/>
      <c r="DL28" s="182"/>
      <c r="DM28" s="182"/>
      <c r="DN28" s="182"/>
      <c r="DO28" s="182"/>
    </row>
    <row r="29" spans="1:119" ht="18.75" customHeight="1" x14ac:dyDescent="0.15">
      <c r="A29" s="183"/>
      <c r="B29" s="462"/>
      <c r="C29" s="463"/>
      <c r="D29" s="464"/>
      <c r="E29" s="403" t="s">
        <v>186</v>
      </c>
      <c r="F29" s="404"/>
      <c r="G29" s="404"/>
      <c r="H29" s="404"/>
      <c r="I29" s="404"/>
      <c r="J29" s="404"/>
      <c r="K29" s="405"/>
      <c r="L29" s="406">
        <v>18</v>
      </c>
      <c r="M29" s="407"/>
      <c r="N29" s="407"/>
      <c r="O29" s="407"/>
      <c r="P29" s="408"/>
      <c r="Q29" s="406">
        <v>3300</v>
      </c>
      <c r="R29" s="407"/>
      <c r="S29" s="407"/>
      <c r="T29" s="407"/>
      <c r="U29" s="407"/>
      <c r="V29" s="408"/>
      <c r="W29" s="473"/>
      <c r="X29" s="474"/>
      <c r="Y29" s="475"/>
      <c r="Z29" s="403" t="s">
        <v>187</v>
      </c>
      <c r="AA29" s="404"/>
      <c r="AB29" s="404"/>
      <c r="AC29" s="404"/>
      <c r="AD29" s="404"/>
      <c r="AE29" s="404"/>
      <c r="AF29" s="404"/>
      <c r="AG29" s="405"/>
      <c r="AH29" s="406">
        <v>411</v>
      </c>
      <c r="AI29" s="407"/>
      <c r="AJ29" s="407"/>
      <c r="AK29" s="407"/>
      <c r="AL29" s="408"/>
      <c r="AM29" s="406">
        <v>1320668</v>
      </c>
      <c r="AN29" s="407"/>
      <c r="AO29" s="407"/>
      <c r="AP29" s="407"/>
      <c r="AQ29" s="407"/>
      <c r="AR29" s="408"/>
      <c r="AS29" s="406">
        <v>3213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2827638</v>
      </c>
      <c r="BO29" s="431"/>
      <c r="BP29" s="431"/>
      <c r="BQ29" s="431"/>
      <c r="BR29" s="431"/>
      <c r="BS29" s="431"/>
      <c r="BT29" s="431"/>
      <c r="BU29" s="432"/>
      <c r="BV29" s="430">
        <v>2650656</v>
      </c>
      <c r="BW29" s="431"/>
      <c r="BX29" s="431"/>
      <c r="BY29" s="431"/>
      <c r="BZ29" s="431"/>
      <c r="CA29" s="431"/>
      <c r="CB29" s="431"/>
      <c r="CC29" s="432"/>
      <c r="CD29" s="199"/>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2"/>
      <c r="DK29" s="182"/>
      <c r="DL29" s="182"/>
      <c r="DM29" s="182"/>
      <c r="DN29" s="182"/>
      <c r="DO29" s="182"/>
    </row>
    <row r="30" spans="1:119" ht="18.75" customHeight="1" thickBot="1" x14ac:dyDescent="0.2">
      <c r="A30" s="183"/>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102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7897005</v>
      </c>
      <c r="BO30" s="434"/>
      <c r="BP30" s="434"/>
      <c r="BQ30" s="434"/>
      <c r="BR30" s="434"/>
      <c r="BS30" s="434"/>
      <c r="BT30" s="434"/>
      <c r="BU30" s="435"/>
      <c r="BV30" s="433">
        <v>8502792</v>
      </c>
      <c r="BW30" s="434"/>
      <c r="BX30" s="434"/>
      <c r="BY30" s="434"/>
      <c r="BZ30" s="434"/>
      <c r="CA30" s="434"/>
      <c r="CB30" s="434"/>
      <c r="CC30" s="435"/>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190</v>
      </c>
      <c r="D32" s="210"/>
      <c r="E32" s="210"/>
      <c r="F32" s="207"/>
      <c r="G32" s="207"/>
      <c r="H32" s="207"/>
      <c r="I32" s="207"/>
      <c r="J32" s="207"/>
      <c r="K32" s="207"/>
      <c r="L32" s="207"/>
      <c r="M32" s="207"/>
      <c r="N32" s="207"/>
      <c r="O32" s="207"/>
      <c r="P32" s="207"/>
      <c r="Q32" s="207"/>
      <c r="R32" s="207"/>
      <c r="S32" s="207"/>
      <c r="T32" s="207"/>
      <c r="U32" s="207" t="s">
        <v>191</v>
      </c>
      <c r="V32" s="207"/>
      <c r="W32" s="207"/>
      <c r="X32" s="207"/>
      <c r="Y32" s="207"/>
      <c r="Z32" s="207"/>
      <c r="AA32" s="207"/>
      <c r="AB32" s="207"/>
      <c r="AC32" s="207"/>
      <c r="AD32" s="207"/>
      <c r="AE32" s="207"/>
      <c r="AF32" s="207"/>
      <c r="AG32" s="207"/>
      <c r="AH32" s="207"/>
      <c r="AI32" s="207"/>
      <c r="AJ32" s="207"/>
      <c r="AK32" s="207"/>
      <c r="AL32" s="207"/>
      <c r="AM32" s="211" t="s">
        <v>192</v>
      </c>
      <c r="AN32" s="207"/>
      <c r="AO32" s="207"/>
      <c r="AP32" s="207"/>
      <c r="AQ32" s="207"/>
      <c r="AR32" s="207"/>
      <c r="AS32" s="211"/>
      <c r="AT32" s="211"/>
      <c r="AU32" s="211"/>
      <c r="AV32" s="211"/>
      <c r="AW32" s="211"/>
      <c r="AX32" s="211"/>
      <c r="AY32" s="211"/>
      <c r="AZ32" s="211"/>
      <c r="BA32" s="211"/>
      <c r="BB32" s="207"/>
      <c r="BC32" s="211"/>
      <c r="BD32" s="207"/>
      <c r="BE32" s="211" t="s">
        <v>193</v>
      </c>
      <c r="BF32" s="207"/>
      <c r="BG32" s="207"/>
      <c r="BH32" s="207"/>
      <c r="BI32" s="207"/>
      <c r="BJ32" s="211"/>
      <c r="BK32" s="211"/>
      <c r="BL32" s="211"/>
      <c r="BM32" s="211"/>
      <c r="BN32" s="211"/>
      <c r="BO32" s="211"/>
      <c r="BP32" s="211"/>
      <c r="BQ32" s="211"/>
      <c r="BR32" s="207"/>
      <c r="BS32" s="207"/>
      <c r="BT32" s="207"/>
      <c r="BU32" s="207"/>
      <c r="BV32" s="207"/>
      <c r="BW32" s="207" t="s">
        <v>194</v>
      </c>
      <c r="BX32" s="207"/>
      <c r="BY32" s="207"/>
      <c r="BZ32" s="207"/>
      <c r="CA32" s="207"/>
      <c r="CB32" s="211"/>
      <c r="CC32" s="211"/>
      <c r="CD32" s="211"/>
      <c r="CE32" s="211"/>
      <c r="CF32" s="211"/>
      <c r="CG32" s="211"/>
      <c r="CH32" s="211"/>
      <c r="CI32" s="211"/>
      <c r="CJ32" s="211"/>
      <c r="CK32" s="211"/>
      <c r="CL32" s="211"/>
      <c r="CM32" s="211"/>
      <c r="CN32" s="211"/>
      <c r="CO32" s="211" t="s">
        <v>195</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393" t="s">
        <v>196</v>
      </c>
      <c r="D33" s="393"/>
      <c r="E33" s="392" t="s">
        <v>197</v>
      </c>
      <c r="F33" s="392"/>
      <c r="G33" s="392"/>
      <c r="H33" s="392"/>
      <c r="I33" s="392"/>
      <c r="J33" s="392"/>
      <c r="K33" s="392"/>
      <c r="L33" s="392"/>
      <c r="M33" s="392"/>
      <c r="N33" s="392"/>
      <c r="O33" s="392"/>
      <c r="P33" s="392"/>
      <c r="Q33" s="392"/>
      <c r="R33" s="392"/>
      <c r="S33" s="392"/>
      <c r="T33" s="212"/>
      <c r="U33" s="393" t="s">
        <v>198</v>
      </c>
      <c r="V33" s="393"/>
      <c r="W33" s="392" t="s">
        <v>197</v>
      </c>
      <c r="X33" s="392"/>
      <c r="Y33" s="392"/>
      <c r="Z33" s="392"/>
      <c r="AA33" s="392"/>
      <c r="AB33" s="392"/>
      <c r="AC33" s="392"/>
      <c r="AD33" s="392"/>
      <c r="AE33" s="392"/>
      <c r="AF33" s="392"/>
      <c r="AG33" s="392"/>
      <c r="AH33" s="392"/>
      <c r="AI33" s="392"/>
      <c r="AJ33" s="392"/>
      <c r="AK33" s="392"/>
      <c r="AL33" s="212"/>
      <c r="AM33" s="393" t="s">
        <v>198</v>
      </c>
      <c r="AN33" s="393"/>
      <c r="AO33" s="392" t="s">
        <v>197</v>
      </c>
      <c r="AP33" s="392"/>
      <c r="AQ33" s="392"/>
      <c r="AR33" s="392"/>
      <c r="AS33" s="392"/>
      <c r="AT33" s="392"/>
      <c r="AU33" s="392"/>
      <c r="AV33" s="392"/>
      <c r="AW33" s="392"/>
      <c r="AX33" s="392"/>
      <c r="AY33" s="392"/>
      <c r="AZ33" s="392"/>
      <c r="BA33" s="392"/>
      <c r="BB33" s="392"/>
      <c r="BC33" s="392"/>
      <c r="BD33" s="213"/>
      <c r="BE33" s="392" t="s">
        <v>199</v>
      </c>
      <c r="BF33" s="392"/>
      <c r="BG33" s="392" t="s">
        <v>200</v>
      </c>
      <c r="BH33" s="392"/>
      <c r="BI33" s="392"/>
      <c r="BJ33" s="392"/>
      <c r="BK33" s="392"/>
      <c r="BL33" s="392"/>
      <c r="BM33" s="392"/>
      <c r="BN33" s="392"/>
      <c r="BO33" s="392"/>
      <c r="BP33" s="392"/>
      <c r="BQ33" s="392"/>
      <c r="BR33" s="392"/>
      <c r="BS33" s="392"/>
      <c r="BT33" s="392"/>
      <c r="BU33" s="392"/>
      <c r="BV33" s="213"/>
      <c r="BW33" s="393" t="s">
        <v>199</v>
      </c>
      <c r="BX33" s="393"/>
      <c r="BY33" s="392" t="s">
        <v>201</v>
      </c>
      <c r="BZ33" s="392"/>
      <c r="CA33" s="392"/>
      <c r="CB33" s="392"/>
      <c r="CC33" s="392"/>
      <c r="CD33" s="392"/>
      <c r="CE33" s="392"/>
      <c r="CF33" s="392"/>
      <c r="CG33" s="392"/>
      <c r="CH33" s="392"/>
      <c r="CI33" s="392"/>
      <c r="CJ33" s="392"/>
      <c r="CK33" s="392"/>
      <c r="CL33" s="392"/>
      <c r="CM33" s="392"/>
      <c r="CN33" s="212"/>
      <c r="CO33" s="393" t="s">
        <v>198</v>
      </c>
      <c r="CP33" s="393"/>
      <c r="CQ33" s="392" t="s">
        <v>202</v>
      </c>
      <c r="CR33" s="392"/>
      <c r="CS33" s="392"/>
      <c r="CT33" s="392"/>
      <c r="CU33" s="392"/>
      <c r="CV33" s="392"/>
      <c r="CW33" s="392"/>
      <c r="CX33" s="392"/>
      <c r="CY33" s="392"/>
      <c r="CZ33" s="392"/>
      <c r="DA33" s="392"/>
      <c r="DB33" s="392"/>
      <c r="DC33" s="392"/>
      <c r="DD33" s="392"/>
      <c r="DE33" s="392"/>
      <c r="DF33" s="212"/>
      <c r="DG33" s="391" t="s">
        <v>203</v>
      </c>
      <c r="DH33" s="391"/>
      <c r="DI33" s="214"/>
      <c r="DJ33" s="182"/>
      <c r="DK33" s="182"/>
      <c r="DL33" s="182"/>
      <c r="DM33" s="182"/>
      <c r="DN33" s="182"/>
      <c r="DO33" s="182"/>
    </row>
    <row r="34" spans="1:119" ht="32.25" customHeight="1" x14ac:dyDescent="0.15">
      <c r="A34" s="183"/>
      <c r="B34" s="209"/>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0"/>
      <c r="U34" s="389">
        <f>IF(W34="","",MAX(C34:D43)+1)</f>
        <v>4</v>
      </c>
      <c r="V34" s="389"/>
      <c r="W34" s="388" t="str">
        <f>IF('各会計、関係団体の財政状況及び健全化判断比率'!B28="","",'各会計、関係団体の財政状況及び健全化判断比率'!B28)</f>
        <v>山武市国民健康保険特別会計（事業勘定）</v>
      </c>
      <c r="X34" s="388"/>
      <c r="Y34" s="388"/>
      <c r="Z34" s="388"/>
      <c r="AA34" s="388"/>
      <c r="AB34" s="388"/>
      <c r="AC34" s="388"/>
      <c r="AD34" s="388"/>
      <c r="AE34" s="388"/>
      <c r="AF34" s="388"/>
      <c r="AG34" s="388"/>
      <c r="AH34" s="388"/>
      <c r="AI34" s="388"/>
      <c r="AJ34" s="388"/>
      <c r="AK34" s="388"/>
      <c r="AL34" s="210"/>
      <c r="AM34" s="389">
        <f>IF(AO34="","",MAX(C34:D43,U34:V43)+1)</f>
        <v>8</v>
      </c>
      <c r="AN34" s="389"/>
      <c r="AO34" s="388" t="str">
        <f>IF('各会計、関係団体の財政状況及び健全化判断比率'!B32="","",'各会計、関係団体の財政状況及び健全化判断比率'!B32)</f>
        <v>山武市水道事業会計</v>
      </c>
      <c r="AP34" s="388"/>
      <c r="AQ34" s="388"/>
      <c r="AR34" s="388"/>
      <c r="AS34" s="388"/>
      <c r="AT34" s="388"/>
      <c r="AU34" s="388"/>
      <c r="AV34" s="388"/>
      <c r="AW34" s="388"/>
      <c r="AX34" s="388"/>
      <c r="AY34" s="388"/>
      <c r="AZ34" s="388"/>
      <c r="BA34" s="388"/>
      <c r="BB34" s="388"/>
      <c r="BC34" s="388"/>
      <c r="BD34" s="210"/>
      <c r="BE34" s="389">
        <f>IF(BG34="","",MAX(C34:D43,U34:V43,AM34:AN43)+1)</f>
        <v>9</v>
      </c>
      <c r="BF34" s="389"/>
      <c r="BG34" s="388" t="str">
        <f>IF('各会計、関係団体の財政状況及び健全化判断比率'!B33="","",'各会計、関係団体の財政状況及び健全化判断比率'!B33)</f>
        <v>山武市農業集落排水事業特別会計</v>
      </c>
      <c r="BH34" s="388"/>
      <c r="BI34" s="388"/>
      <c r="BJ34" s="388"/>
      <c r="BK34" s="388"/>
      <c r="BL34" s="388"/>
      <c r="BM34" s="388"/>
      <c r="BN34" s="388"/>
      <c r="BO34" s="388"/>
      <c r="BP34" s="388"/>
      <c r="BQ34" s="388"/>
      <c r="BR34" s="388"/>
      <c r="BS34" s="388"/>
      <c r="BT34" s="388"/>
      <c r="BU34" s="388"/>
      <c r="BV34" s="210"/>
      <c r="BW34" s="389">
        <f>IF(BY34="","",MAX(C34:D43,U34:V43,AM34:AN43,BE34:BF43)+1)</f>
        <v>10</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0"/>
      <c r="CO34" s="389">
        <f>IF(CQ34="","",MAX(C34:D43,U34:V43,AM34:AN43,BE34:BF43,BW34:BX43)+1)</f>
        <v>20</v>
      </c>
      <c r="CP34" s="389"/>
      <c r="CQ34" s="388" t="str">
        <f>IF('各会計、関係団体の財政状況及び健全化判断比率'!BS7="","",'各会計、関係団体の財政状況及び健全化判断比率'!BS7)</f>
        <v>さんむ医療センター</v>
      </c>
      <c r="CR34" s="388"/>
      <c r="CS34" s="388"/>
      <c r="CT34" s="388"/>
      <c r="CU34" s="388"/>
      <c r="CV34" s="388"/>
      <c r="CW34" s="388"/>
      <c r="CX34" s="388"/>
      <c r="CY34" s="388"/>
      <c r="CZ34" s="388"/>
      <c r="DA34" s="388"/>
      <c r="DB34" s="388"/>
      <c r="DC34" s="388"/>
      <c r="DD34" s="388"/>
      <c r="DE34" s="388"/>
      <c r="DF34" s="207"/>
      <c r="DG34" s="390" t="str">
        <f>IF('各会計、関係団体の財政状況及び健全化判断比率'!BR7="","",'各会計、関係団体の財政状況及び健全化判断比率'!BR7)</f>
        <v/>
      </c>
      <c r="DH34" s="390"/>
      <c r="DI34" s="214"/>
      <c r="DJ34" s="182"/>
      <c r="DK34" s="182"/>
      <c r="DL34" s="182"/>
      <c r="DM34" s="182"/>
      <c r="DN34" s="182"/>
      <c r="DO34" s="182"/>
    </row>
    <row r="35" spans="1:119" ht="32.25" customHeight="1" x14ac:dyDescent="0.15">
      <c r="A35" s="183"/>
      <c r="B35" s="209"/>
      <c r="C35" s="389">
        <f>IF(E35="","",C34+1)</f>
        <v>2</v>
      </c>
      <c r="D35" s="389"/>
      <c r="E35" s="388" t="str">
        <f>IF('各会計、関係団体の財政状況及び健全化判断比率'!B8="","",'各会計、関係団体の財政状況及び健全化判断比率'!B8)</f>
        <v>山武市地方独立行政法人さんむ医療センター公債管理特別会計</v>
      </c>
      <c r="F35" s="388"/>
      <c r="G35" s="388"/>
      <c r="H35" s="388"/>
      <c r="I35" s="388"/>
      <c r="J35" s="388"/>
      <c r="K35" s="388"/>
      <c r="L35" s="388"/>
      <c r="M35" s="388"/>
      <c r="N35" s="388"/>
      <c r="O35" s="388"/>
      <c r="P35" s="388"/>
      <c r="Q35" s="388"/>
      <c r="R35" s="388"/>
      <c r="S35" s="388"/>
      <c r="T35" s="210"/>
      <c r="U35" s="389">
        <f>IF(W35="","",U34+1)</f>
        <v>5</v>
      </c>
      <c r="V35" s="389"/>
      <c r="W35" s="388" t="str">
        <f>IF('各会計、関係団体の財政状況及び健全化判断比率'!B29="","",'各会計、関係団体の財政状況及び健全化判断比率'!B29)</f>
        <v>山武市国民健康保険特別会計（施設勘定）</v>
      </c>
      <c r="X35" s="388"/>
      <c r="Y35" s="388"/>
      <c r="Z35" s="388"/>
      <c r="AA35" s="388"/>
      <c r="AB35" s="388"/>
      <c r="AC35" s="388"/>
      <c r="AD35" s="388"/>
      <c r="AE35" s="388"/>
      <c r="AF35" s="388"/>
      <c r="AG35" s="388"/>
      <c r="AH35" s="388"/>
      <c r="AI35" s="388"/>
      <c r="AJ35" s="388"/>
      <c r="AK35" s="388"/>
      <c r="AL35" s="210"/>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0"/>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0"/>
      <c r="BW35" s="389">
        <f t="shared" ref="BW35:BW43" si="2">IF(BY35="","",BW34+1)</f>
        <v>11</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0"/>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07"/>
      <c r="DG35" s="390" t="str">
        <f>IF('各会計、関係団体の財政状況及び健全化判断比率'!BR8="","",'各会計、関係団体の財政状況及び健全化判断比率'!BR8)</f>
        <v/>
      </c>
      <c r="DH35" s="390"/>
      <c r="DI35" s="214"/>
      <c r="DJ35" s="182"/>
      <c r="DK35" s="182"/>
      <c r="DL35" s="182"/>
      <c r="DM35" s="182"/>
      <c r="DN35" s="182"/>
      <c r="DO35" s="182"/>
    </row>
    <row r="36" spans="1:119" ht="32.25" customHeight="1" x14ac:dyDescent="0.15">
      <c r="A36" s="183"/>
      <c r="B36" s="209"/>
      <c r="C36" s="389">
        <f>IF(E36="","",C35+1)</f>
        <v>3</v>
      </c>
      <c r="D36" s="389"/>
      <c r="E36" s="388" t="str">
        <f>IF('各会計、関係団体の財政状況及び健全化判断比率'!B9="","",'各会計、関係団体の財政状況及び健全化判断比率'!B9)</f>
        <v>山武市組合立国保成東病院事業清算事務特別会計</v>
      </c>
      <c r="F36" s="388"/>
      <c r="G36" s="388"/>
      <c r="H36" s="388"/>
      <c r="I36" s="388"/>
      <c r="J36" s="388"/>
      <c r="K36" s="388"/>
      <c r="L36" s="388"/>
      <c r="M36" s="388"/>
      <c r="N36" s="388"/>
      <c r="O36" s="388"/>
      <c r="P36" s="388"/>
      <c r="Q36" s="388"/>
      <c r="R36" s="388"/>
      <c r="S36" s="388"/>
      <c r="T36" s="210"/>
      <c r="U36" s="389">
        <f t="shared" ref="U36:U43" si="4">IF(W36="","",U35+1)</f>
        <v>6</v>
      </c>
      <c r="V36" s="389"/>
      <c r="W36" s="388" t="str">
        <f>IF('各会計、関係団体の財政状況及び健全化判断比率'!B30="","",'各会計、関係団体の財政状況及び健全化判断比率'!B30)</f>
        <v>山武市介護保険特別会計</v>
      </c>
      <c r="X36" s="388"/>
      <c r="Y36" s="388"/>
      <c r="Z36" s="388"/>
      <c r="AA36" s="388"/>
      <c r="AB36" s="388"/>
      <c r="AC36" s="388"/>
      <c r="AD36" s="388"/>
      <c r="AE36" s="388"/>
      <c r="AF36" s="388"/>
      <c r="AG36" s="388"/>
      <c r="AH36" s="388"/>
      <c r="AI36" s="388"/>
      <c r="AJ36" s="388"/>
      <c r="AK36" s="388"/>
      <c r="AL36" s="210"/>
      <c r="AM36" s="389" t="str">
        <f t="shared" si="0"/>
        <v/>
      </c>
      <c r="AN36" s="389"/>
      <c r="AO36" s="388"/>
      <c r="AP36" s="388"/>
      <c r="AQ36" s="388"/>
      <c r="AR36" s="388"/>
      <c r="AS36" s="388"/>
      <c r="AT36" s="388"/>
      <c r="AU36" s="388"/>
      <c r="AV36" s="388"/>
      <c r="AW36" s="388"/>
      <c r="AX36" s="388"/>
      <c r="AY36" s="388"/>
      <c r="AZ36" s="388"/>
      <c r="BA36" s="388"/>
      <c r="BB36" s="388"/>
      <c r="BC36" s="388"/>
      <c r="BD36" s="210"/>
      <c r="BE36" s="389" t="str">
        <f t="shared" si="1"/>
        <v/>
      </c>
      <c r="BF36" s="389"/>
      <c r="BG36" s="388"/>
      <c r="BH36" s="388"/>
      <c r="BI36" s="388"/>
      <c r="BJ36" s="388"/>
      <c r="BK36" s="388"/>
      <c r="BL36" s="388"/>
      <c r="BM36" s="388"/>
      <c r="BN36" s="388"/>
      <c r="BO36" s="388"/>
      <c r="BP36" s="388"/>
      <c r="BQ36" s="388"/>
      <c r="BR36" s="388"/>
      <c r="BS36" s="388"/>
      <c r="BT36" s="388"/>
      <c r="BU36" s="388"/>
      <c r="BV36" s="210"/>
      <c r="BW36" s="389">
        <f t="shared" si="2"/>
        <v>12</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0"/>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07"/>
      <c r="DG36" s="390" t="str">
        <f>IF('各会計、関係団体の財政状況及び健全化判断比率'!BR9="","",'各会計、関係団体の財政状況及び健全化判断比率'!BR9)</f>
        <v/>
      </c>
      <c r="DH36" s="390"/>
      <c r="DI36" s="214"/>
      <c r="DJ36" s="182"/>
      <c r="DK36" s="182"/>
      <c r="DL36" s="182"/>
      <c r="DM36" s="182"/>
      <c r="DN36" s="182"/>
      <c r="DO36" s="182"/>
    </row>
    <row r="37" spans="1:119" ht="32.25" customHeight="1" x14ac:dyDescent="0.15">
      <c r="A37" s="183"/>
      <c r="B37" s="209"/>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0"/>
      <c r="U37" s="389">
        <f t="shared" si="4"/>
        <v>7</v>
      </c>
      <c r="V37" s="389"/>
      <c r="W37" s="388" t="str">
        <f>IF('各会計、関係団体の財政状況及び健全化判断比率'!B31="","",'各会計、関係団体の財政状況及び健全化判断比率'!B31)</f>
        <v>山武市後期高齢者医療特別会計</v>
      </c>
      <c r="X37" s="388"/>
      <c r="Y37" s="388"/>
      <c r="Z37" s="388"/>
      <c r="AA37" s="388"/>
      <c r="AB37" s="388"/>
      <c r="AC37" s="388"/>
      <c r="AD37" s="388"/>
      <c r="AE37" s="388"/>
      <c r="AF37" s="388"/>
      <c r="AG37" s="388"/>
      <c r="AH37" s="388"/>
      <c r="AI37" s="388"/>
      <c r="AJ37" s="388"/>
      <c r="AK37" s="388"/>
      <c r="AL37" s="210"/>
      <c r="AM37" s="389" t="str">
        <f t="shared" si="0"/>
        <v/>
      </c>
      <c r="AN37" s="389"/>
      <c r="AO37" s="388"/>
      <c r="AP37" s="388"/>
      <c r="AQ37" s="388"/>
      <c r="AR37" s="388"/>
      <c r="AS37" s="388"/>
      <c r="AT37" s="388"/>
      <c r="AU37" s="388"/>
      <c r="AV37" s="388"/>
      <c r="AW37" s="388"/>
      <c r="AX37" s="388"/>
      <c r="AY37" s="388"/>
      <c r="AZ37" s="388"/>
      <c r="BA37" s="388"/>
      <c r="BB37" s="388"/>
      <c r="BC37" s="388"/>
      <c r="BD37" s="210"/>
      <c r="BE37" s="389" t="str">
        <f t="shared" si="1"/>
        <v/>
      </c>
      <c r="BF37" s="389"/>
      <c r="BG37" s="388"/>
      <c r="BH37" s="388"/>
      <c r="BI37" s="388"/>
      <c r="BJ37" s="388"/>
      <c r="BK37" s="388"/>
      <c r="BL37" s="388"/>
      <c r="BM37" s="388"/>
      <c r="BN37" s="388"/>
      <c r="BO37" s="388"/>
      <c r="BP37" s="388"/>
      <c r="BQ37" s="388"/>
      <c r="BR37" s="388"/>
      <c r="BS37" s="388"/>
      <c r="BT37" s="388"/>
      <c r="BU37" s="388"/>
      <c r="BV37" s="210"/>
      <c r="BW37" s="389">
        <f t="shared" si="2"/>
        <v>13</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0"/>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07"/>
      <c r="DG37" s="390" t="str">
        <f>IF('各会計、関係団体の財政状況及び健全化判断比率'!BR10="","",'各会計、関係団体の財政状況及び健全化判断比率'!BR10)</f>
        <v/>
      </c>
      <c r="DH37" s="390"/>
      <c r="DI37" s="214"/>
      <c r="DJ37" s="182"/>
      <c r="DK37" s="182"/>
      <c r="DL37" s="182"/>
      <c r="DM37" s="182"/>
      <c r="DN37" s="182"/>
      <c r="DO37" s="182"/>
    </row>
    <row r="38" spans="1:119" ht="32.25" customHeight="1" x14ac:dyDescent="0.15">
      <c r="A38" s="183"/>
      <c r="B38" s="209"/>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0"/>
      <c r="U38" s="389" t="str">
        <f t="shared" si="4"/>
        <v/>
      </c>
      <c r="V38" s="389"/>
      <c r="W38" s="388"/>
      <c r="X38" s="388"/>
      <c r="Y38" s="388"/>
      <c r="Z38" s="388"/>
      <c r="AA38" s="388"/>
      <c r="AB38" s="388"/>
      <c r="AC38" s="388"/>
      <c r="AD38" s="388"/>
      <c r="AE38" s="388"/>
      <c r="AF38" s="388"/>
      <c r="AG38" s="388"/>
      <c r="AH38" s="388"/>
      <c r="AI38" s="388"/>
      <c r="AJ38" s="388"/>
      <c r="AK38" s="388"/>
      <c r="AL38" s="210"/>
      <c r="AM38" s="389" t="str">
        <f t="shared" si="0"/>
        <v/>
      </c>
      <c r="AN38" s="389"/>
      <c r="AO38" s="388"/>
      <c r="AP38" s="388"/>
      <c r="AQ38" s="388"/>
      <c r="AR38" s="388"/>
      <c r="AS38" s="388"/>
      <c r="AT38" s="388"/>
      <c r="AU38" s="388"/>
      <c r="AV38" s="388"/>
      <c r="AW38" s="388"/>
      <c r="AX38" s="388"/>
      <c r="AY38" s="388"/>
      <c r="AZ38" s="388"/>
      <c r="BA38" s="388"/>
      <c r="BB38" s="388"/>
      <c r="BC38" s="388"/>
      <c r="BD38" s="210"/>
      <c r="BE38" s="389" t="str">
        <f t="shared" si="1"/>
        <v/>
      </c>
      <c r="BF38" s="389"/>
      <c r="BG38" s="388"/>
      <c r="BH38" s="388"/>
      <c r="BI38" s="388"/>
      <c r="BJ38" s="388"/>
      <c r="BK38" s="388"/>
      <c r="BL38" s="388"/>
      <c r="BM38" s="388"/>
      <c r="BN38" s="388"/>
      <c r="BO38" s="388"/>
      <c r="BP38" s="388"/>
      <c r="BQ38" s="388"/>
      <c r="BR38" s="388"/>
      <c r="BS38" s="388"/>
      <c r="BT38" s="388"/>
      <c r="BU38" s="388"/>
      <c r="BV38" s="210"/>
      <c r="BW38" s="389">
        <f t="shared" si="2"/>
        <v>14</v>
      </c>
      <c r="BX38" s="389"/>
      <c r="BY38" s="388" t="str">
        <f>IF('各会計、関係団体の財政状況及び健全化判断比率'!B72="","",'各会計、関係団体の財政状況及び健全化判断比率'!B72)</f>
        <v>九十九里地域水道企業団（水道用水供給事業会計）</v>
      </c>
      <c r="BZ38" s="388"/>
      <c r="CA38" s="388"/>
      <c r="CB38" s="388"/>
      <c r="CC38" s="388"/>
      <c r="CD38" s="388"/>
      <c r="CE38" s="388"/>
      <c r="CF38" s="388"/>
      <c r="CG38" s="388"/>
      <c r="CH38" s="388"/>
      <c r="CI38" s="388"/>
      <c r="CJ38" s="388"/>
      <c r="CK38" s="388"/>
      <c r="CL38" s="388"/>
      <c r="CM38" s="388"/>
      <c r="CN38" s="210"/>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07"/>
      <c r="DG38" s="390" t="str">
        <f>IF('各会計、関係団体の財政状況及び健全化判断比率'!BR11="","",'各会計、関係団体の財政状況及び健全化判断比率'!BR11)</f>
        <v/>
      </c>
      <c r="DH38" s="390"/>
      <c r="DI38" s="214"/>
      <c r="DJ38" s="182"/>
      <c r="DK38" s="182"/>
      <c r="DL38" s="182"/>
      <c r="DM38" s="182"/>
      <c r="DN38" s="182"/>
      <c r="DO38" s="182"/>
    </row>
    <row r="39" spans="1:119" ht="32.25" customHeight="1" x14ac:dyDescent="0.15">
      <c r="A39" s="183"/>
      <c r="B39" s="209"/>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0"/>
      <c r="U39" s="389" t="str">
        <f t="shared" si="4"/>
        <v/>
      </c>
      <c r="V39" s="389"/>
      <c r="W39" s="388"/>
      <c r="X39" s="388"/>
      <c r="Y39" s="388"/>
      <c r="Z39" s="388"/>
      <c r="AA39" s="388"/>
      <c r="AB39" s="388"/>
      <c r="AC39" s="388"/>
      <c r="AD39" s="388"/>
      <c r="AE39" s="388"/>
      <c r="AF39" s="388"/>
      <c r="AG39" s="388"/>
      <c r="AH39" s="388"/>
      <c r="AI39" s="388"/>
      <c r="AJ39" s="388"/>
      <c r="AK39" s="388"/>
      <c r="AL39" s="210"/>
      <c r="AM39" s="389" t="str">
        <f t="shared" si="0"/>
        <v/>
      </c>
      <c r="AN39" s="389"/>
      <c r="AO39" s="388"/>
      <c r="AP39" s="388"/>
      <c r="AQ39" s="388"/>
      <c r="AR39" s="388"/>
      <c r="AS39" s="388"/>
      <c r="AT39" s="388"/>
      <c r="AU39" s="388"/>
      <c r="AV39" s="388"/>
      <c r="AW39" s="388"/>
      <c r="AX39" s="388"/>
      <c r="AY39" s="388"/>
      <c r="AZ39" s="388"/>
      <c r="BA39" s="388"/>
      <c r="BB39" s="388"/>
      <c r="BC39" s="388"/>
      <c r="BD39" s="210"/>
      <c r="BE39" s="389" t="str">
        <f t="shared" si="1"/>
        <v/>
      </c>
      <c r="BF39" s="389"/>
      <c r="BG39" s="388"/>
      <c r="BH39" s="388"/>
      <c r="BI39" s="388"/>
      <c r="BJ39" s="388"/>
      <c r="BK39" s="388"/>
      <c r="BL39" s="388"/>
      <c r="BM39" s="388"/>
      <c r="BN39" s="388"/>
      <c r="BO39" s="388"/>
      <c r="BP39" s="388"/>
      <c r="BQ39" s="388"/>
      <c r="BR39" s="388"/>
      <c r="BS39" s="388"/>
      <c r="BT39" s="388"/>
      <c r="BU39" s="388"/>
      <c r="BV39" s="210"/>
      <c r="BW39" s="389">
        <f t="shared" si="2"/>
        <v>15</v>
      </c>
      <c r="BX39" s="389"/>
      <c r="BY39" s="388" t="str">
        <f>IF('各会計、関係団体の財政状況及び健全化判断比率'!B73="","",'各会計、関係団体の財政状況及び健全化判断比率'!B73)</f>
        <v>山武郡市広域行政組合（一般会計）</v>
      </c>
      <c r="BZ39" s="388"/>
      <c r="CA39" s="388"/>
      <c r="CB39" s="388"/>
      <c r="CC39" s="388"/>
      <c r="CD39" s="388"/>
      <c r="CE39" s="388"/>
      <c r="CF39" s="388"/>
      <c r="CG39" s="388"/>
      <c r="CH39" s="388"/>
      <c r="CI39" s="388"/>
      <c r="CJ39" s="388"/>
      <c r="CK39" s="388"/>
      <c r="CL39" s="388"/>
      <c r="CM39" s="388"/>
      <c r="CN39" s="210"/>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07"/>
      <c r="DG39" s="390" t="str">
        <f>IF('各会計、関係団体の財政状況及び健全化判断比率'!BR12="","",'各会計、関係団体の財政状況及び健全化判断比率'!BR12)</f>
        <v/>
      </c>
      <c r="DH39" s="390"/>
      <c r="DI39" s="214"/>
      <c r="DJ39" s="182"/>
      <c r="DK39" s="182"/>
      <c r="DL39" s="182"/>
      <c r="DM39" s="182"/>
      <c r="DN39" s="182"/>
      <c r="DO39" s="182"/>
    </row>
    <row r="40" spans="1:119" ht="32.25" customHeight="1" x14ac:dyDescent="0.15">
      <c r="A40" s="183"/>
      <c r="B40" s="209"/>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0"/>
      <c r="U40" s="389" t="str">
        <f t="shared" si="4"/>
        <v/>
      </c>
      <c r="V40" s="389"/>
      <c r="W40" s="388"/>
      <c r="X40" s="388"/>
      <c r="Y40" s="388"/>
      <c r="Z40" s="388"/>
      <c r="AA40" s="388"/>
      <c r="AB40" s="388"/>
      <c r="AC40" s="388"/>
      <c r="AD40" s="388"/>
      <c r="AE40" s="388"/>
      <c r="AF40" s="388"/>
      <c r="AG40" s="388"/>
      <c r="AH40" s="388"/>
      <c r="AI40" s="388"/>
      <c r="AJ40" s="388"/>
      <c r="AK40" s="388"/>
      <c r="AL40" s="210"/>
      <c r="AM40" s="389" t="str">
        <f t="shared" si="0"/>
        <v/>
      </c>
      <c r="AN40" s="389"/>
      <c r="AO40" s="388"/>
      <c r="AP40" s="388"/>
      <c r="AQ40" s="388"/>
      <c r="AR40" s="388"/>
      <c r="AS40" s="388"/>
      <c r="AT40" s="388"/>
      <c r="AU40" s="388"/>
      <c r="AV40" s="388"/>
      <c r="AW40" s="388"/>
      <c r="AX40" s="388"/>
      <c r="AY40" s="388"/>
      <c r="AZ40" s="388"/>
      <c r="BA40" s="388"/>
      <c r="BB40" s="388"/>
      <c r="BC40" s="388"/>
      <c r="BD40" s="210"/>
      <c r="BE40" s="389" t="str">
        <f t="shared" si="1"/>
        <v/>
      </c>
      <c r="BF40" s="389"/>
      <c r="BG40" s="388"/>
      <c r="BH40" s="388"/>
      <c r="BI40" s="388"/>
      <c r="BJ40" s="388"/>
      <c r="BK40" s="388"/>
      <c r="BL40" s="388"/>
      <c r="BM40" s="388"/>
      <c r="BN40" s="388"/>
      <c r="BO40" s="388"/>
      <c r="BP40" s="388"/>
      <c r="BQ40" s="388"/>
      <c r="BR40" s="388"/>
      <c r="BS40" s="388"/>
      <c r="BT40" s="388"/>
      <c r="BU40" s="388"/>
      <c r="BV40" s="210"/>
      <c r="BW40" s="389">
        <f t="shared" si="2"/>
        <v>16</v>
      </c>
      <c r="BX40" s="389"/>
      <c r="BY40" s="388" t="str">
        <f>IF('各会計、関係団体の財政状況及び健全化判断比率'!B74="","",'各会計、関係団体の財政状況及び健全化判断比率'!B74)</f>
        <v>山武郡市環境衛生組合（一般会計）</v>
      </c>
      <c r="BZ40" s="388"/>
      <c r="CA40" s="388"/>
      <c r="CB40" s="388"/>
      <c r="CC40" s="388"/>
      <c r="CD40" s="388"/>
      <c r="CE40" s="388"/>
      <c r="CF40" s="388"/>
      <c r="CG40" s="388"/>
      <c r="CH40" s="388"/>
      <c r="CI40" s="388"/>
      <c r="CJ40" s="388"/>
      <c r="CK40" s="388"/>
      <c r="CL40" s="388"/>
      <c r="CM40" s="388"/>
      <c r="CN40" s="210"/>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07"/>
      <c r="DG40" s="390" t="str">
        <f>IF('各会計、関係団体の財政状況及び健全化判断比率'!BR13="","",'各会計、関係団体の財政状況及び健全化判断比率'!BR13)</f>
        <v/>
      </c>
      <c r="DH40" s="390"/>
      <c r="DI40" s="214"/>
      <c r="DJ40" s="182"/>
      <c r="DK40" s="182"/>
      <c r="DL40" s="182"/>
      <c r="DM40" s="182"/>
      <c r="DN40" s="182"/>
      <c r="DO40" s="182"/>
    </row>
    <row r="41" spans="1:119" ht="32.25" customHeight="1" x14ac:dyDescent="0.15">
      <c r="A41" s="183"/>
      <c r="B41" s="209"/>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0"/>
      <c r="U41" s="389" t="str">
        <f t="shared" si="4"/>
        <v/>
      </c>
      <c r="V41" s="389"/>
      <c r="W41" s="388"/>
      <c r="X41" s="388"/>
      <c r="Y41" s="388"/>
      <c r="Z41" s="388"/>
      <c r="AA41" s="388"/>
      <c r="AB41" s="388"/>
      <c r="AC41" s="388"/>
      <c r="AD41" s="388"/>
      <c r="AE41" s="388"/>
      <c r="AF41" s="388"/>
      <c r="AG41" s="388"/>
      <c r="AH41" s="388"/>
      <c r="AI41" s="388"/>
      <c r="AJ41" s="388"/>
      <c r="AK41" s="388"/>
      <c r="AL41" s="210"/>
      <c r="AM41" s="389" t="str">
        <f t="shared" si="0"/>
        <v/>
      </c>
      <c r="AN41" s="389"/>
      <c r="AO41" s="388"/>
      <c r="AP41" s="388"/>
      <c r="AQ41" s="388"/>
      <c r="AR41" s="388"/>
      <c r="AS41" s="388"/>
      <c r="AT41" s="388"/>
      <c r="AU41" s="388"/>
      <c r="AV41" s="388"/>
      <c r="AW41" s="388"/>
      <c r="AX41" s="388"/>
      <c r="AY41" s="388"/>
      <c r="AZ41" s="388"/>
      <c r="BA41" s="388"/>
      <c r="BB41" s="388"/>
      <c r="BC41" s="388"/>
      <c r="BD41" s="210"/>
      <c r="BE41" s="389" t="str">
        <f t="shared" si="1"/>
        <v/>
      </c>
      <c r="BF41" s="389"/>
      <c r="BG41" s="388"/>
      <c r="BH41" s="388"/>
      <c r="BI41" s="388"/>
      <c r="BJ41" s="388"/>
      <c r="BK41" s="388"/>
      <c r="BL41" s="388"/>
      <c r="BM41" s="388"/>
      <c r="BN41" s="388"/>
      <c r="BO41" s="388"/>
      <c r="BP41" s="388"/>
      <c r="BQ41" s="388"/>
      <c r="BR41" s="388"/>
      <c r="BS41" s="388"/>
      <c r="BT41" s="388"/>
      <c r="BU41" s="388"/>
      <c r="BV41" s="210"/>
      <c r="BW41" s="389">
        <f t="shared" si="2"/>
        <v>17</v>
      </c>
      <c r="BX41" s="389"/>
      <c r="BY41" s="388" t="str">
        <f>IF('各会計、関係団体の財政状況及び健全化判断比率'!B75="","",'各会計、関係団体の財政状況及び健全化判断比率'!B75)</f>
        <v>山武郡市広域水道企業団（水道事業会計）</v>
      </c>
      <c r="BZ41" s="388"/>
      <c r="CA41" s="388"/>
      <c r="CB41" s="388"/>
      <c r="CC41" s="388"/>
      <c r="CD41" s="388"/>
      <c r="CE41" s="388"/>
      <c r="CF41" s="388"/>
      <c r="CG41" s="388"/>
      <c r="CH41" s="388"/>
      <c r="CI41" s="388"/>
      <c r="CJ41" s="388"/>
      <c r="CK41" s="388"/>
      <c r="CL41" s="388"/>
      <c r="CM41" s="388"/>
      <c r="CN41" s="210"/>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07"/>
      <c r="DG41" s="390" t="str">
        <f>IF('各会計、関係団体の財政状況及び健全化判断比率'!BR14="","",'各会計、関係団体の財政状況及び健全化判断比率'!BR14)</f>
        <v/>
      </c>
      <c r="DH41" s="390"/>
      <c r="DI41" s="214"/>
      <c r="DJ41" s="182"/>
      <c r="DK41" s="182"/>
      <c r="DL41" s="182"/>
      <c r="DM41" s="182"/>
      <c r="DN41" s="182"/>
      <c r="DO41" s="182"/>
    </row>
    <row r="42" spans="1:119" ht="32.25" customHeight="1" x14ac:dyDescent="0.15">
      <c r="A42" s="182"/>
      <c r="B42" s="209"/>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0"/>
      <c r="U42" s="389" t="str">
        <f t="shared" si="4"/>
        <v/>
      </c>
      <c r="V42" s="389"/>
      <c r="W42" s="388"/>
      <c r="X42" s="388"/>
      <c r="Y42" s="388"/>
      <c r="Z42" s="388"/>
      <c r="AA42" s="388"/>
      <c r="AB42" s="388"/>
      <c r="AC42" s="388"/>
      <c r="AD42" s="388"/>
      <c r="AE42" s="388"/>
      <c r="AF42" s="388"/>
      <c r="AG42" s="388"/>
      <c r="AH42" s="388"/>
      <c r="AI42" s="388"/>
      <c r="AJ42" s="388"/>
      <c r="AK42" s="388"/>
      <c r="AL42" s="210"/>
      <c r="AM42" s="389" t="str">
        <f t="shared" si="0"/>
        <v/>
      </c>
      <c r="AN42" s="389"/>
      <c r="AO42" s="388"/>
      <c r="AP42" s="388"/>
      <c r="AQ42" s="388"/>
      <c r="AR42" s="388"/>
      <c r="AS42" s="388"/>
      <c r="AT42" s="388"/>
      <c r="AU42" s="388"/>
      <c r="AV42" s="388"/>
      <c r="AW42" s="388"/>
      <c r="AX42" s="388"/>
      <c r="AY42" s="388"/>
      <c r="AZ42" s="388"/>
      <c r="BA42" s="388"/>
      <c r="BB42" s="388"/>
      <c r="BC42" s="388"/>
      <c r="BD42" s="210"/>
      <c r="BE42" s="389" t="str">
        <f t="shared" si="1"/>
        <v/>
      </c>
      <c r="BF42" s="389"/>
      <c r="BG42" s="388"/>
      <c r="BH42" s="388"/>
      <c r="BI42" s="388"/>
      <c r="BJ42" s="388"/>
      <c r="BK42" s="388"/>
      <c r="BL42" s="388"/>
      <c r="BM42" s="388"/>
      <c r="BN42" s="388"/>
      <c r="BO42" s="388"/>
      <c r="BP42" s="388"/>
      <c r="BQ42" s="388"/>
      <c r="BR42" s="388"/>
      <c r="BS42" s="388"/>
      <c r="BT42" s="388"/>
      <c r="BU42" s="388"/>
      <c r="BV42" s="210"/>
      <c r="BW42" s="389">
        <f t="shared" si="2"/>
        <v>18</v>
      </c>
      <c r="BX42" s="389"/>
      <c r="BY42" s="388" t="str">
        <f>IF('各会計、関係団体の財政状況及び健全化判断比率'!B76="","",'各会計、関係団体の財政状況及び健全化判断比率'!B76)</f>
        <v>千葉県後期高齢者医療広域連合（一般会計）</v>
      </c>
      <c r="BZ42" s="388"/>
      <c r="CA42" s="388"/>
      <c r="CB42" s="388"/>
      <c r="CC42" s="388"/>
      <c r="CD42" s="388"/>
      <c r="CE42" s="388"/>
      <c r="CF42" s="388"/>
      <c r="CG42" s="388"/>
      <c r="CH42" s="388"/>
      <c r="CI42" s="388"/>
      <c r="CJ42" s="388"/>
      <c r="CK42" s="388"/>
      <c r="CL42" s="388"/>
      <c r="CM42" s="388"/>
      <c r="CN42" s="210"/>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07"/>
      <c r="DG42" s="390" t="str">
        <f>IF('各会計、関係団体の財政状況及び健全化判断比率'!BR15="","",'各会計、関係団体の財政状況及び健全化判断比率'!BR15)</f>
        <v/>
      </c>
      <c r="DH42" s="390"/>
      <c r="DI42" s="214"/>
      <c r="DJ42" s="182"/>
      <c r="DK42" s="182"/>
      <c r="DL42" s="182"/>
      <c r="DM42" s="182"/>
      <c r="DN42" s="182"/>
      <c r="DO42" s="182"/>
    </row>
    <row r="43" spans="1:119" ht="32.25" customHeight="1" x14ac:dyDescent="0.15">
      <c r="A43" s="182"/>
      <c r="B43" s="209"/>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0"/>
      <c r="U43" s="389" t="str">
        <f t="shared" si="4"/>
        <v/>
      </c>
      <c r="V43" s="389"/>
      <c r="W43" s="388"/>
      <c r="X43" s="388"/>
      <c r="Y43" s="388"/>
      <c r="Z43" s="388"/>
      <c r="AA43" s="388"/>
      <c r="AB43" s="388"/>
      <c r="AC43" s="388"/>
      <c r="AD43" s="388"/>
      <c r="AE43" s="388"/>
      <c r="AF43" s="388"/>
      <c r="AG43" s="388"/>
      <c r="AH43" s="388"/>
      <c r="AI43" s="388"/>
      <c r="AJ43" s="388"/>
      <c r="AK43" s="388"/>
      <c r="AL43" s="210"/>
      <c r="AM43" s="389" t="str">
        <f t="shared" si="0"/>
        <v/>
      </c>
      <c r="AN43" s="389"/>
      <c r="AO43" s="388"/>
      <c r="AP43" s="388"/>
      <c r="AQ43" s="388"/>
      <c r="AR43" s="388"/>
      <c r="AS43" s="388"/>
      <c r="AT43" s="388"/>
      <c r="AU43" s="388"/>
      <c r="AV43" s="388"/>
      <c r="AW43" s="388"/>
      <c r="AX43" s="388"/>
      <c r="AY43" s="388"/>
      <c r="AZ43" s="388"/>
      <c r="BA43" s="388"/>
      <c r="BB43" s="388"/>
      <c r="BC43" s="388"/>
      <c r="BD43" s="210"/>
      <c r="BE43" s="389" t="str">
        <f t="shared" si="1"/>
        <v/>
      </c>
      <c r="BF43" s="389"/>
      <c r="BG43" s="388"/>
      <c r="BH43" s="388"/>
      <c r="BI43" s="388"/>
      <c r="BJ43" s="388"/>
      <c r="BK43" s="388"/>
      <c r="BL43" s="388"/>
      <c r="BM43" s="388"/>
      <c r="BN43" s="388"/>
      <c r="BO43" s="388"/>
      <c r="BP43" s="388"/>
      <c r="BQ43" s="388"/>
      <c r="BR43" s="388"/>
      <c r="BS43" s="388"/>
      <c r="BT43" s="388"/>
      <c r="BU43" s="388"/>
      <c r="BV43" s="210"/>
      <c r="BW43" s="389">
        <f t="shared" si="2"/>
        <v>19</v>
      </c>
      <c r="BX43" s="389"/>
      <c r="BY43" s="388" t="str">
        <f>IF('各会計、関係団体の財政状況及び健全化判断比率'!B77="","",'各会計、関係団体の財政状況及び健全化判断比率'!B77)</f>
        <v>千葉県後期高齢者医療広域連合（後期高齢者医療特別会計）</v>
      </c>
      <c r="BZ43" s="388"/>
      <c r="CA43" s="388"/>
      <c r="CB43" s="388"/>
      <c r="CC43" s="388"/>
      <c r="CD43" s="388"/>
      <c r="CE43" s="388"/>
      <c r="CF43" s="388"/>
      <c r="CG43" s="388"/>
      <c r="CH43" s="388"/>
      <c r="CI43" s="388"/>
      <c r="CJ43" s="388"/>
      <c r="CK43" s="388"/>
      <c r="CL43" s="388"/>
      <c r="CM43" s="388"/>
      <c r="CN43" s="210"/>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07"/>
      <c r="DG43" s="390" t="str">
        <f>IF('各会計、関係団体の財政状況及び健全化判断比率'!BR16="","",'各会計、関係団体の財政状況及び健全化判断比率'!BR16)</f>
        <v/>
      </c>
      <c r="DH43" s="390"/>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204</v>
      </c>
      <c r="C46" s="182"/>
      <c r="D46" s="182"/>
      <c r="E46" s="182" t="s">
        <v>205</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206</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207</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208</v>
      </c>
    </row>
    <row r="50" spans="5:5" x14ac:dyDescent="0.15">
      <c r="E50" s="184" t="s">
        <v>209</v>
      </c>
    </row>
    <row r="51" spans="5:5" x14ac:dyDescent="0.15">
      <c r="E51" s="184" t="s">
        <v>210</v>
      </c>
    </row>
    <row r="52" spans="5:5" x14ac:dyDescent="0.15">
      <c r="E52" s="184" t="s">
        <v>211</v>
      </c>
    </row>
    <row r="53" spans="5:5" x14ac:dyDescent="0.15"/>
    <row r="54" spans="5:5" x14ac:dyDescent="0.15"/>
    <row r="55" spans="5:5" x14ac:dyDescent="0.15"/>
    <row r="56" spans="5:5" x14ac:dyDescent="0.15"/>
  </sheetData>
  <sheetProtection algorithmName="SHA-512" hashValue="e81AI/Ti+dnLJxbRSf1lTWqjvEyQyDUgOkuKXm4K1CHWiK4xTvt2mFCZI+7s4bn0CIj1YX2mMBEbiZcd8lAhlw==" saltValue="rkwrrrzP21/NfuDZgahd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566</v>
      </c>
      <c r="D34" s="1212"/>
      <c r="E34" s="1213"/>
      <c r="F34" s="32">
        <v>10.06</v>
      </c>
      <c r="G34" s="33">
        <v>10.09</v>
      </c>
      <c r="H34" s="33">
        <v>9.93</v>
      </c>
      <c r="I34" s="33">
        <v>9.92</v>
      </c>
      <c r="J34" s="34">
        <v>9.4700000000000006</v>
      </c>
      <c r="K34" s="22"/>
      <c r="L34" s="22"/>
      <c r="M34" s="22"/>
      <c r="N34" s="22"/>
      <c r="O34" s="22"/>
      <c r="P34" s="22"/>
    </row>
    <row r="35" spans="1:16" ht="39" customHeight="1" x14ac:dyDescent="0.15">
      <c r="A35" s="22"/>
      <c r="B35" s="35"/>
      <c r="C35" s="1206" t="s">
        <v>567</v>
      </c>
      <c r="D35" s="1207"/>
      <c r="E35" s="1208"/>
      <c r="F35" s="36">
        <v>3.85</v>
      </c>
      <c r="G35" s="37">
        <v>4.67</v>
      </c>
      <c r="H35" s="37">
        <v>4.97</v>
      </c>
      <c r="I35" s="37">
        <v>8.0399999999999991</v>
      </c>
      <c r="J35" s="38">
        <v>6.41</v>
      </c>
      <c r="K35" s="22"/>
      <c r="L35" s="22"/>
      <c r="M35" s="22"/>
      <c r="N35" s="22"/>
      <c r="O35" s="22"/>
      <c r="P35" s="22"/>
    </row>
    <row r="36" spans="1:16" ht="39" customHeight="1" x14ac:dyDescent="0.15">
      <c r="A36" s="22"/>
      <c r="B36" s="35"/>
      <c r="C36" s="1206" t="s">
        <v>568</v>
      </c>
      <c r="D36" s="1207"/>
      <c r="E36" s="1208"/>
      <c r="F36" s="36">
        <v>5.12</v>
      </c>
      <c r="G36" s="37">
        <v>6.09</v>
      </c>
      <c r="H36" s="37">
        <v>1.32</v>
      </c>
      <c r="I36" s="37">
        <v>1.1299999999999999</v>
      </c>
      <c r="J36" s="38">
        <v>0.93</v>
      </c>
      <c r="K36" s="22"/>
      <c r="L36" s="22"/>
      <c r="M36" s="22"/>
      <c r="N36" s="22"/>
      <c r="O36" s="22"/>
      <c r="P36" s="22"/>
    </row>
    <row r="37" spans="1:16" ht="39" customHeight="1" x14ac:dyDescent="0.15">
      <c r="A37" s="22"/>
      <c r="B37" s="35"/>
      <c r="C37" s="1206" t="s">
        <v>569</v>
      </c>
      <c r="D37" s="1207"/>
      <c r="E37" s="1208"/>
      <c r="F37" s="36">
        <v>1.1499999999999999</v>
      </c>
      <c r="G37" s="37">
        <v>0.98</v>
      </c>
      <c r="H37" s="37">
        <v>0.45</v>
      </c>
      <c r="I37" s="37">
        <v>0.51</v>
      </c>
      <c r="J37" s="38">
        <v>0.71</v>
      </c>
      <c r="K37" s="22"/>
      <c r="L37" s="22"/>
      <c r="M37" s="22"/>
      <c r="N37" s="22"/>
      <c r="O37" s="22"/>
      <c r="P37" s="22"/>
    </row>
    <row r="38" spans="1:16" ht="39" customHeight="1" x14ac:dyDescent="0.15">
      <c r="A38" s="22"/>
      <c r="B38" s="35"/>
      <c r="C38" s="1206" t="s">
        <v>570</v>
      </c>
      <c r="D38" s="1207"/>
      <c r="E38" s="1208"/>
      <c r="F38" s="36">
        <v>0.48</v>
      </c>
      <c r="G38" s="37">
        <v>0.42</v>
      </c>
      <c r="H38" s="37">
        <v>0.35</v>
      </c>
      <c r="I38" s="37">
        <v>0.21</v>
      </c>
      <c r="J38" s="38">
        <v>7.0000000000000007E-2</v>
      </c>
      <c r="K38" s="22"/>
      <c r="L38" s="22"/>
      <c r="M38" s="22"/>
      <c r="N38" s="22"/>
      <c r="O38" s="22"/>
      <c r="P38" s="22"/>
    </row>
    <row r="39" spans="1:16" ht="39" customHeight="1" x14ac:dyDescent="0.15">
      <c r="A39" s="22"/>
      <c r="B39" s="35"/>
      <c r="C39" s="1206" t="s">
        <v>571</v>
      </c>
      <c r="D39" s="1207"/>
      <c r="E39" s="1208"/>
      <c r="F39" s="36">
        <v>7.0000000000000007E-2</v>
      </c>
      <c r="G39" s="37">
        <v>0.11</v>
      </c>
      <c r="H39" s="37">
        <v>0.04</v>
      </c>
      <c r="I39" s="37">
        <v>7.0000000000000007E-2</v>
      </c>
      <c r="J39" s="38">
        <v>0.03</v>
      </c>
      <c r="K39" s="22"/>
      <c r="L39" s="22"/>
      <c r="M39" s="22"/>
      <c r="N39" s="22"/>
      <c r="O39" s="22"/>
      <c r="P39" s="22"/>
    </row>
    <row r="40" spans="1:16" ht="39" customHeight="1" x14ac:dyDescent="0.15">
      <c r="A40" s="22"/>
      <c r="B40" s="35"/>
      <c r="C40" s="1206" t="s">
        <v>572</v>
      </c>
      <c r="D40" s="1207"/>
      <c r="E40" s="1208"/>
      <c r="F40" s="36">
        <v>0.02</v>
      </c>
      <c r="G40" s="37">
        <v>0</v>
      </c>
      <c r="H40" s="37">
        <v>0</v>
      </c>
      <c r="I40" s="37">
        <v>0</v>
      </c>
      <c r="J40" s="38">
        <v>0</v>
      </c>
      <c r="K40" s="22"/>
      <c r="L40" s="22"/>
      <c r="M40" s="22"/>
      <c r="N40" s="22"/>
      <c r="O40" s="22"/>
      <c r="P40" s="22"/>
    </row>
    <row r="41" spans="1:16" ht="39" customHeight="1" x14ac:dyDescent="0.15">
      <c r="A41" s="22"/>
      <c r="B41" s="35"/>
      <c r="C41" s="1206" t="s">
        <v>573</v>
      </c>
      <c r="D41" s="1207"/>
      <c r="E41" s="1208"/>
      <c r="F41" s="36">
        <v>0.01</v>
      </c>
      <c r="G41" s="37">
        <v>0.01</v>
      </c>
      <c r="H41" s="37">
        <v>0</v>
      </c>
      <c r="I41" s="37">
        <v>0.01</v>
      </c>
      <c r="J41" s="38">
        <v>0</v>
      </c>
      <c r="K41" s="22"/>
      <c r="L41" s="22"/>
      <c r="M41" s="22"/>
      <c r="N41" s="22"/>
      <c r="O41" s="22"/>
      <c r="P41" s="22"/>
    </row>
    <row r="42" spans="1:16" ht="39" customHeight="1" x14ac:dyDescent="0.15">
      <c r="A42" s="22"/>
      <c r="B42" s="39"/>
      <c r="C42" s="1206" t="s">
        <v>574</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575</v>
      </c>
      <c r="D43" s="1210"/>
      <c r="E43" s="121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oe7HYAWhOD9X3lXgHrUNUlDNYISwMlo1F9sF85VusLidKyqV3P5YUDdS0yPI1baqyFwUQRIV1bzomgBVAZQxQ==" saltValue="rQuCEDEO+nq3UUePOobw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2815</v>
      </c>
      <c r="L45" s="60">
        <v>2715</v>
      </c>
      <c r="M45" s="60">
        <v>2695</v>
      </c>
      <c r="N45" s="60">
        <v>2645</v>
      </c>
      <c r="O45" s="61">
        <v>2344</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14</v>
      </c>
      <c r="F48" s="1216"/>
      <c r="G48" s="1216"/>
      <c r="H48" s="1216"/>
      <c r="I48" s="1216"/>
      <c r="J48" s="1217"/>
      <c r="K48" s="63">
        <v>299</v>
      </c>
      <c r="L48" s="64">
        <v>307</v>
      </c>
      <c r="M48" s="64">
        <v>307</v>
      </c>
      <c r="N48" s="64">
        <v>302</v>
      </c>
      <c r="O48" s="65">
        <v>267</v>
      </c>
      <c r="P48" s="48"/>
      <c r="Q48" s="48"/>
      <c r="R48" s="48"/>
      <c r="S48" s="48"/>
      <c r="T48" s="48"/>
      <c r="U48" s="48"/>
    </row>
    <row r="49" spans="1:21" ht="30.75" customHeight="1" x14ac:dyDescent="0.15">
      <c r="A49" s="48"/>
      <c r="B49" s="1234"/>
      <c r="C49" s="1235"/>
      <c r="D49" s="62"/>
      <c r="E49" s="1216" t="s">
        <v>15</v>
      </c>
      <c r="F49" s="1216"/>
      <c r="G49" s="1216"/>
      <c r="H49" s="1216"/>
      <c r="I49" s="1216"/>
      <c r="J49" s="1217"/>
      <c r="K49" s="63">
        <v>82</v>
      </c>
      <c r="L49" s="64">
        <v>84</v>
      </c>
      <c r="M49" s="64">
        <v>83</v>
      </c>
      <c r="N49" s="64">
        <v>98</v>
      </c>
      <c r="O49" s="65">
        <v>114</v>
      </c>
      <c r="P49" s="48"/>
      <c r="Q49" s="48"/>
      <c r="R49" s="48"/>
      <c r="S49" s="48"/>
      <c r="T49" s="48"/>
      <c r="U49" s="48"/>
    </row>
    <row r="50" spans="1:21" ht="30.75" customHeight="1" x14ac:dyDescent="0.15">
      <c r="A50" s="48"/>
      <c r="B50" s="1234"/>
      <c r="C50" s="1235"/>
      <c r="D50" s="62"/>
      <c r="E50" s="1216" t="s">
        <v>16</v>
      </c>
      <c r="F50" s="1216"/>
      <c r="G50" s="1216"/>
      <c r="H50" s="1216"/>
      <c r="I50" s="1216"/>
      <c r="J50" s="1217"/>
      <c r="K50" s="63">
        <v>3</v>
      </c>
      <c r="L50" s="64" t="s">
        <v>514</v>
      </c>
      <c r="M50" s="64" t="s">
        <v>514</v>
      </c>
      <c r="N50" s="64" t="s">
        <v>514</v>
      </c>
      <c r="O50" s="65" t="s">
        <v>514</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1998</v>
      </c>
      <c r="L52" s="64">
        <v>2005</v>
      </c>
      <c r="M52" s="64">
        <v>2049</v>
      </c>
      <c r="N52" s="64">
        <v>2032</v>
      </c>
      <c r="O52" s="65">
        <v>1927</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1201</v>
      </c>
      <c r="L53" s="69">
        <v>1101</v>
      </c>
      <c r="M53" s="69">
        <v>1036</v>
      </c>
      <c r="N53" s="69">
        <v>1013</v>
      </c>
      <c r="O53" s="70">
        <v>798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601</v>
      </c>
      <c r="L57" s="84" t="s">
        <v>514</v>
      </c>
      <c r="M57" s="84" t="s">
        <v>514</v>
      </c>
      <c r="N57" s="84" t="s">
        <v>514</v>
      </c>
      <c r="O57" s="85" t="s">
        <v>514</v>
      </c>
    </row>
    <row r="58" spans="1:21" ht="31.5" customHeight="1" thickBot="1" x14ac:dyDescent="0.2">
      <c r="B58" s="1224"/>
      <c r="C58" s="1225"/>
      <c r="D58" s="1229" t="s">
        <v>26</v>
      </c>
      <c r="E58" s="1230"/>
      <c r="F58" s="1230"/>
      <c r="G58" s="1230"/>
      <c r="H58" s="1230"/>
      <c r="I58" s="1230"/>
      <c r="J58" s="1231"/>
      <c r="K58" s="86" t="s">
        <v>601</v>
      </c>
      <c r="L58" s="87" t="s">
        <v>514</v>
      </c>
      <c r="M58" s="87" t="s">
        <v>514</v>
      </c>
      <c r="N58" s="87" t="s">
        <v>514</v>
      </c>
      <c r="O58" s="88" t="s">
        <v>514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iDmnBhEqbAL7K1QAiSBrPHVzpq/mUzKYIV7YHbunNOWw5PhoFktJpqa3Cpt+50No6h1I/gWqJKXRa4CZTwsUA==" saltValue="E3Y+fH59hZgqh8DKSJOU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L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52" t="s">
        <v>29</v>
      </c>
      <c r="C41" s="1253"/>
      <c r="D41" s="102"/>
      <c r="E41" s="1254" t="s">
        <v>30</v>
      </c>
      <c r="F41" s="1254"/>
      <c r="G41" s="1254"/>
      <c r="H41" s="1255"/>
      <c r="I41" s="103">
        <v>20222</v>
      </c>
      <c r="J41" s="104">
        <v>20704</v>
      </c>
      <c r="K41" s="104">
        <v>19716</v>
      </c>
      <c r="L41" s="104">
        <v>19510</v>
      </c>
      <c r="M41" s="105">
        <v>20452</v>
      </c>
    </row>
    <row r="42" spans="2:13" ht="27.75" customHeight="1" x14ac:dyDescent="0.15">
      <c r="B42" s="1242"/>
      <c r="C42" s="1243"/>
      <c r="D42" s="106"/>
      <c r="E42" s="1246" t="s">
        <v>31</v>
      </c>
      <c r="F42" s="1246"/>
      <c r="G42" s="1246"/>
      <c r="H42" s="1247"/>
      <c r="I42" s="107" t="s">
        <v>514</v>
      </c>
      <c r="J42" s="108" t="s">
        <v>514</v>
      </c>
      <c r="K42" s="108" t="s">
        <v>514</v>
      </c>
      <c r="L42" s="108" t="s">
        <v>514</v>
      </c>
      <c r="M42" s="109" t="s">
        <v>514</v>
      </c>
    </row>
    <row r="43" spans="2:13" ht="27.75" customHeight="1" x14ac:dyDescent="0.15">
      <c r="B43" s="1242"/>
      <c r="C43" s="1243"/>
      <c r="D43" s="106"/>
      <c r="E43" s="1246" t="s">
        <v>32</v>
      </c>
      <c r="F43" s="1246"/>
      <c r="G43" s="1246"/>
      <c r="H43" s="1247"/>
      <c r="I43" s="107">
        <v>4965</v>
      </c>
      <c r="J43" s="108">
        <v>5080</v>
      </c>
      <c r="K43" s="108">
        <v>4761</v>
      </c>
      <c r="L43" s="108">
        <v>4436</v>
      </c>
      <c r="M43" s="109">
        <v>4107</v>
      </c>
    </row>
    <row r="44" spans="2:13" ht="27.75" customHeight="1" x14ac:dyDescent="0.15">
      <c r="B44" s="1242"/>
      <c r="C44" s="1243"/>
      <c r="D44" s="106"/>
      <c r="E44" s="1246" t="s">
        <v>33</v>
      </c>
      <c r="F44" s="1246"/>
      <c r="G44" s="1246"/>
      <c r="H44" s="1247"/>
      <c r="I44" s="107">
        <v>802</v>
      </c>
      <c r="J44" s="108">
        <v>855</v>
      </c>
      <c r="K44" s="108">
        <v>814</v>
      </c>
      <c r="L44" s="108">
        <v>967</v>
      </c>
      <c r="M44" s="109">
        <v>862</v>
      </c>
    </row>
    <row r="45" spans="2:13" ht="27.75" customHeight="1" x14ac:dyDescent="0.15">
      <c r="B45" s="1242"/>
      <c r="C45" s="1243"/>
      <c r="D45" s="106"/>
      <c r="E45" s="1246" t="s">
        <v>34</v>
      </c>
      <c r="F45" s="1246"/>
      <c r="G45" s="1246"/>
      <c r="H45" s="1247"/>
      <c r="I45" s="107">
        <v>3942</v>
      </c>
      <c r="J45" s="108">
        <v>3268</v>
      </c>
      <c r="K45" s="108">
        <v>3936</v>
      </c>
      <c r="L45" s="108">
        <v>3606</v>
      </c>
      <c r="M45" s="109">
        <v>3328</v>
      </c>
    </row>
    <row r="46" spans="2:13" ht="27.75" customHeight="1" x14ac:dyDescent="0.15">
      <c r="B46" s="1242"/>
      <c r="C46" s="1243"/>
      <c r="D46" s="110"/>
      <c r="E46" s="1246" t="s">
        <v>35</v>
      </c>
      <c r="F46" s="1246"/>
      <c r="G46" s="1246"/>
      <c r="H46" s="1247"/>
      <c r="I46" s="107" t="s">
        <v>514</v>
      </c>
      <c r="J46" s="108" t="s">
        <v>514</v>
      </c>
      <c r="K46" s="108" t="s">
        <v>514</v>
      </c>
      <c r="L46" s="108" t="s">
        <v>514</v>
      </c>
      <c r="M46" s="109" t="s">
        <v>514</v>
      </c>
    </row>
    <row r="47" spans="2:13" ht="27.75" customHeight="1" x14ac:dyDescent="0.15">
      <c r="B47" s="1242"/>
      <c r="C47" s="1243"/>
      <c r="D47" s="111"/>
      <c r="E47" s="1256" t="s">
        <v>36</v>
      </c>
      <c r="F47" s="1257"/>
      <c r="G47" s="1257"/>
      <c r="H47" s="1258"/>
      <c r="I47" s="107" t="s">
        <v>514</v>
      </c>
      <c r="J47" s="108" t="s">
        <v>514</v>
      </c>
      <c r="K47" s="108" t="s">
        <v>514</v>
      </c>
      <c r="L47" s="108" t="s">
        <v>514</v>
      </c>
      <c r="M47" s="109" t="s">
        <v>514</v>
      </c>
    </row>
    <row r="48" spans="2:13" ht="27.75" customHeight="1" x14ac:dyDescent="0.15">
      <c r="B48" s="1242"/>
      <c r="C48" s="1243"/>
      <c r="D48" s="106"/>
      <c r="E48" s="1246" t="s">
        <v>37</v>
      </c>
      <c r="F48" s="1246"/>
      <c r="G48" s="1246"/>
      <c r="H48" s="1247"/>
      <c r="I48" s="107" t="s">
        <v>514</v>
      </c>
      <c r="J48" s="108" t="s">
        <v>514</v>
      </c>
      <c r="K48" s="108" t="s">
        <v>514</v>
      </c>
      <c r="L48" s="108" t="s">
        <v>514</v>
      </c>
      <c r="M48" s="109" t="s">
        <v>514</v>
      </c>
    </row>
    <row r="49" spans="2:13" ht="27.75" customHeight="1" x14ac:dyDescent="0.15">
      <c r="B49" s="1244"/>
      <c r="C49" s="1245"/>
      <c r="D49" s="106"/>
      <c r="E49" s="1246" t="s">
        <v>38</v>
      </c>
      <c r="F49" s="1246"/>
      <c r="G49" s="1246"/>
      <c r="H49" s="1247"/>
      <c r="I49" s="107" t="s">
        <v>514</v>
      </c>
      <c r="J49" s="108" t="s">
        <v>514</v>
      </c>
      <c r="K49" s="108" t="s">
        <v>514</v>
      </c>
      <c r="L49" s="108" t="s">
        <v>514</v>
      </c>
      <c r="M49" s="109" t="s">
        <v>514</v>
      </c>
    </row>
    <row r="50" spans="2:13" ht="27.75" customHeight="1" x14ac:dyDescent="0.15">
      <c r="B50" s="1240" t="s">
        <v>39</v>
      </c>
      <c r="C50" s="1241"/>
      <c r="D50" s="112"/>
      <c r="E50" s="1246" t="s">
        <v>40</v>
      </c>
      <c r="F50" s="1246"/>
      <c r="G50" s="1246"/>
      <c r="H50" s="1247"/>
      <c r="I50" s="107">
        <v>15007</v>
      </c>
      <c r="J50" s="108">
        <v>15617</v>
      </c>
      <c r="K50" s="108">
        <v>16164</v>
      </c>
      <c r="L50" s="108">
        <v>15477</v>
      </c>
      <c r="M50" s="109">
        <v>15611</v>
      </c>
    </row>
    <row r="51" spans="2:13" ht="27.75" customHeight="1" x14ac:dyDescent="0.15">
      <c r="B51" s="1242"/>
      <c r="C51" s="1243"/>
      <c r="D51" s="106"/>
      <c r="E51" s="1246" t="s">
        <v>41</v>
      </c>
      <c r="F51" s="1246"/>
      <c r="G51" s="1246"/>
      <c r="H51" s="1247"/>
      <c r="I51" s="107">
        <v>384</v>
      </c>
      <c r="J51" s="108">
        <v>304</v>
      </c>
      <c r="K51" s="108">
        <v>450</v>
      </c>
      <c r="L51" s="108">
        <v>354</v>
      </c>
      <c r="M51" s="109">
        <v>268</v>
      </c>
    </row>
    <row r="52" spans="2:13" ht="27.75" customHeight="1" x14ac:dyDescent="0.15">
      <c r="B52" s="1244"/>
      <c r="C52" s="1245"/>
      <c r="D52" s="106"/>
      <c r="E52" s="1246" t="s">
        <v>42</v>
      </c>
      <c r="F52" s="1246"/>
      <c r="G52" s="1246"/>
      <c r="H52" s="1247"/>
      <c r="I52" s="107">
        <v>19405</v>
      </c>
      <c r="J52" s="108">
        <v>19024</v>
      </c>
      <c r="K52" s="108">
        <v>19668</v>
      </c>
      <c r="L52" s="108">
        <v>19074</v>
      </c>
      <c r="M52" s="109">
        <v>19352</v>
      </c>
    </row>
    <row r="53" spans="2:13" ht="27.75" customHeight="1" thickBot="1" x14ac:dyDescent="0.2">
      <c r="B53" s="1248" t="s">
        <v>43</v>
      </c>
      <c r="C53" s="1249"/>
      <c r="D53" s="113"/>
      <c r="E53" s="1250" t="s">
        <v>44</v>
      </c>
      <c r="F53" s="1250"/>
      <c r="G53" s="1250"/>
      <c r="H53" s="1251"/>
      <c r="I53" s="114">
        <v>-4865</v>
      </c>
      <c r="J53" s="115">
        <v>-5038</v>
      </c>
      <c r="K53" s="115">
        <v>-7055</v>
      </c>
      <c r="L53" s="115">
        <v>-6386</v>
      </c>
      <c r="M53" s="116">
        <v>-6482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v7ps2aGRNrKAtxY1HXRXaMGRUA8r93n5RQzbr7n7YkSpHIeVycWY40JajfGtmiNu3t+EfiD7uSd4O5ZA4usKA==" saltValue="gEia8LDObz+z5V/f3FaM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2"/>
  <sheetViews>
    <sheetView showGridLines="0"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47</v>
      </c>
      <c r="D55" s="1267"/>
      <c r="E55" s="1268"/>
      <c r="F55" s="128">
        <v>5802</v>
      </c>
      <c r="G55" s="128">
        <v>5275</v>
      </c>
      <c r="H55" s="129">
        <v>5841</v>
      </c>
    </row>
    <row r="56" spans="2:8" ht="52.5" customHeight="1" x14ac:dyDescent="0.15">
      <c r="B56" s="130"/>
      <c r="C56" s="1269" t="s">
        <v>48</v>
      </c>
      <c r="D56" s="1269"/>
      <c r="E56" s="1270"/>
      <c r="F56" s="131">
        <v>2640</v>
      </c>
      <c r="G56" s="131">
        <v>2651</v>
      </c>
      <c r="H56" s="132">
        <v>2828</v>
      </c>
    </row>
    <row r="57" spans="2:8" ht="53.25" customHeight="1" x14ac:dyDescent="0.15">
      <c r="B57" s="130"/>
      <c r="C57" s="1271" t="s">
        <v>49</v>
      </c>
      <c r="D57" s="1271"/>
      <c r="E57" s="1272"/>
      <c r="F57" s="133">
        <v>8778</v>
      </c>
      <c r="G57" s="133">
        <v>8503</v>
      </c>
      <c r="H57" s="134">
        <v>7897</v>
      </c>
    </row>
    <row r="58" spans="2:8" ht="45.75" customHeight="1" x14ac:dyDescent="0.15">
      <c r="B58" s="135"/>
      <c r="C58" s="1259" t="s">
        <v>596</v>
      </c>
      <c r="D58" s="1260"/>
      <c r="E58" s="1261"/>
      <c r="F58" s="384">
        <v>2862</v>
      </c>
      <c r="G58" s="384">
        <v>2866</v>
      </c>
      <c r="H58" s="385">
        <v>2873</v>
      </c>
    </row>
    <row r="59" spans="2:8" ht="45.75" customHeight="1" x14ac:dyDescent="0.15">
      <c r="B59" s="135"/>
      <c r="C59" s="1259" t="s">
        <v>597</v>
      </c>
      <c r="D59" s="1260"/>
      <c r="E59" s="1261"/>
      <c r="F59" s="384">
        <v>2287</v>
      </c>
      <c r="G59" s="384">
        <v>2207</v>
      </c>
      <c r="H59" s="385">
        <v>2048</v>
      </c>
    </row>
    <row r="60" spans="2:8" ht="45.75" customHeight="1" x14ac:dyDescent="0.15">
      <c r="B60" s="135"/>
      <c r="C60" s="1259" t="s">
        <v>598</v>
      </c>
      <c r="D60" s="1260"/>
      <c r="E60" s="1261"/>
      <c r="F60" s="384">
        <v>698</v>
      </c>
      <c r="G60" s="384">
        <v>701</v>
      </c>
      <c r="H60" s="385">
        <v>704</v>
      </c>
    </row>
    <row r="61" spans="2:8" ht="45.75" customHeight="1" x14ac:dyDescent="0.15">
      <c r="B61" s="135"/>
      <c r="C61" s="1259" t="s">
        <v>599</v>
      </c>
      <c r="D61" s="1260"/>
      <c r="E61" s="1261"/>
      <c r="F61" s="384">
        <v>596</v>
      </c>
      <c r="G61" s="384">
        <v>590</v>
      </c>
      <c r="H61" s="385">
        <v>588</v>
      </c>
    </row>
    <row r="62" spans="2:8" ht="45.75" customHeight="1" thickBot="1" x14ac:dyDescent="0.2">
      <c r="B62" s="136"/>
      <c r="C62" s="1262" t="s">
        <v>600</v>
      </c>
      <c r="D62" s="1263"/>
      <c r="E62" s="1264"/>
      <c r="F62" s="386">
        <v>1051</v>
      </c>
      <c r="G62" s="386">
        <v>1006</v>
      </c>
      <c r="H62" s="387">
        <v>479</v>
      </c>
    </row>
    <row r="63" spans="2:8" ht="52.5" customHeight="1" thickBot="1" x14ac:dyDescent="0.2">
      <c r="B63" s="137"/>
      <c r="C63" s="1265" t="s">
        <v>50</v>
      </c>
      <c r="D63" s="1265"/>
      <c r="E63" s="1266"/>
      <c r="F63" s="138">
        <v>17221</v>
      </c>
      <c r="G63" s="138">
        <v>16428</v>
      </c>
      <c r="H63" s="139">
        <v>16566</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5452NAZ13P+Bn4gw+pixophK1w1oLCy1MdtVH+XeJf3F+JSfDUGisDNVvnvWt2VBF2eJXDvA6r4drHINyNoy0A==" saltValue="oZTVQtrojzUoAPAzNLfG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88"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89"/>
      <c r="DG4" s="289"/>
      <c r="DH4" s="289"/>
      <c r="DI4" s="289"/>
      <c r="DJ4" s="289"/>
      <c r="DK4" s="289"/>
      <c r="DL4" s="289"/>
      <c r="DM4" s="289"/>
      <c r="DN4" s="289"/>
      <c r="DO4" s="289"/>
      <c r="DP4" s="289"/>
      <c r="DQ4" s="289"/>
      <c r="DR4" s="289"/>
      <c r="DS4" s="289"/>
      <c r="DT4" s="289"/>
      <c r="DU4" s="289"/>
      <c r="DV4" s="289"/>
      <c r="DW4" s="289"/>
    </row>
    <row r="5" spans="1:143" s="288"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89"/>
      <c r="DG5" s="289"/>
      <c r="DH5" s="289"/>
      <c r="DI5" s="289"/>
      <c r="DJ5" s="289"/>
      <c r="DK5" s="289"/>
      <c r="DL5" s="289"/>
      <c r="DM5" s="289"/>
      <c r="DN5" s="289"/>
      <c r="DO5" s="289"/>
      <c r="DP5" s="289"/>
      <c r="DQ5" s="289"/>
      <c r="DR5" s="289"/>
      <c r="DS5" s="289"/>
      <c r="DT5" s="289"/>
      <c r="DU5" s="289"/>
      <c r="DV5" s="289"/>
      <c r="DW5" s="289"/>
    </row>
    <row r="6" spans="1:143" s="288"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89"/>
      <c r="DG6" s="289"/>
      <c r="DH6" s="289"/>
      <c r="DI6" s="289"/>
      <c r="DJ6" s="289"/>
      <c r="DK6" s="289"/>
      <c r="DL6" s="289"/>
      <c r="DM6" s="289"/>
      <c r="DN6" s="289"/>
      <c r="DO6" s="289"/>
      <c r="DP6" s="289"/>
      <c r="DQ6" s="289"/>
      <c r="DR6" s="289"/>
      <c r="DS6" s="289"/>
      <c r="DT6" s="289"/>
      <c r="DU6" s="289"/>
      <c r="DV6" s="289"/>
      <c r="DW6" s="289"/>
    </row>
    <row r="7" spans="1:143" s="288"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89"/>
      <c r="DG7" s="289"/>
      <c r="DH7" s="289"/>
      <c r="DI7" s="289"/>
      <c r="DJ7" s="289"/>
      <c r="DK7" s="289"/>
      <c r="DL7" s="289"/>
      <c r="DM7" s="289"/>
      <c r="DN7" s="289"/>
      <c r="DO7" s="289"/>
      <c r="DP7" s="289"/>
      <c r="DQ7" s="289"/>
      <c r="DR7" s="289"/>
      <c r="DS7" s="289"/>
      <c r="DT7" s="289"/>
      <c r="DU7" s="289"/>
      <c r="DV7" s="289"/>
      <c r="DW7" s="289"/>
    </row>
    <row r="8" spans="1:143" s="288"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89"/>
      <c r="DG8" s="289"/>
      <c r="DH8" s="289"/>
      <c r="DI8" s="289"/>
      <c r="DJ8" s="289"/>
      <c r="DK8" s="289"/>
      <c r="DL8" s="289"/>
      <c r="DM8" s="289"/>
      <c r="DN8" s="289"/>
      <c r="DO8" s="289"/>
      <c r="DP8" s="289"/>
      <c r="DQ8" s="289"/>
      <c r="DR8" s="289"/>
      <c r="DS8" s="289"/>
      <c r="DT8" s="289"/>
      <c r="DU8" s="289"/>
      <c r="DV8" s="289"/>
      <c r="DW8" s="289"/>
    </row>
    <row r="9" spans="1:143" s="288"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89"/>
      <c r="DG9" s="289"/>
      <c r="DH9" s="289"/>
      <c r="DI9" s="289"/>
      <c r="DJ9" s="289"/>
      <c r="DK9" s="289"/>
      <c r="DL9" s="289"/>
      <c r="DM9" s="289"/>
      <c r="DN9" s="289"/>
      <c r="DO9" s="289"/>
      <c r="DP9" s="289"/>
      <c r="DQ9" s="289"/>
      <c r="DR9" s="289"/>
      <c r="DS9" s="289"/>
      <c r="DT9" s="289"/>
      <c r="DU9" s="289"/>
      <c r="DV9" s="289"/>
      <c r="DW9" s="289"/>
    </row>
    <row r="10" spans="1:143" s="288"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89"/>
      <c r="DG10" s="289"/>
      <c r="DH10" s="289"/>
      <c r="DI10" s="289"/>
      <c r="DJ10" s="289"/>
      <c r="DK10" s="289"/>
      <c r="DL10" s="289"/>
      <c r="DM10" s="289"/>
      <c r="DN10" s="289"/>
      <c r="DO10" s="289"/>
      <c r="DP10" s="289"/>
      <c r="DQ10" s="289"/>
      <c r="DR10" s="289"/>
      <c r="DS10" s="289"/>
      <c r="DT10" s="289"/>
      <c r="DU10" s="289"/>
      <c r="DV10" s="289"/>
      <c r="DW10" s="289"/>
      <c r="EM10" s="288" t="s">
        <v>613</v>
      </c>
    </row>
    <row r="11" spans="1:143" s="288"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89"/>
      <c r="DG12" s="289"/>
      <c r="DH12" s="289"/>
      <c r="DI12" s="289"/>
      <c r="DJ12" s="289"/>
      <c r="DK12" s="289"/>
      <c r="DL12" s="289"/>
      <c r="DM12" s="289"/>
      <c r="DN12" s="289"/>
      <c r="DO12" s="289"/>
      <c r="DP12" s="289"/>
      <c r="DQ12" s="289"/>
      <c r="DR12" s="289"/>
      <c r="DS12" s="289"/>
      <c r="DT12" s="289"/>
      <c r="DU12" s="289"/>
      <c r="DV12" s="289"/>
      <c r="DW12" s="289"/>
      <c r="EM12" s="288" t="s">
        <v>613</v>
      </c>
    </row>
    <row r="13" spans="1:143" s="288"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89"/>
      <c r="DG18" s="289"/>
      <c r="DH18" s="289"/>
      <c r="DI18" s="289"/>
      <c r="DJ18" s="289"/>
      <c r="DK18" s="289"/>
      <c r="DL18" s="289"/>
      <c r="DM18" s="289"/>
      <c r="DN18" s="289"/>
      <c r="DO18" s="289"/>
      <c r="DP18" s="289"/>
      <c r="DQ18" s="289"/>
      <c r="DR18" s="289"/>
      <c r="DS18" s="289"/>
      <c r="DT18" s="289"/>
      <c r="DU18" s="289"/>
      <c r="DV18" s="289"/>
      <c r="DW18" s="289"/>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612</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608</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606</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605</v>
      </c>
      <c r="AO51" s="1282"/>
      <c r="AP51" s="1282"/>
      <c r="AQ51" s="1282"/>
      <c r="AR51" s="1282"/>
      <c r="AS51" s="1282"/>
      <c r="AT51" s="1282"/>
      <c r="AU51" s="1282"/>
      <c r="AV51" s="1282"/>
      <c r="AW51" s="1282"/>
      <c r="AX51" s="1282"/>
      <c r="AY51" s="1282"/>
      <c r="AZ51" s="1282"/>
      <c r="BA51" s="1282"/>
      <c r="BB51" s="1282" t="s">
        <v>603</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610</v>
      </c>
      <c r="BC53" s="1282"/>
      <c r="BD53" s="1282"/>
      <c r="BE53" s="1282"/>
      <c r="BF53" s="1282"/>
      <c r="BG53" s="1282"/>
      <c r="BH53" s="1282"/>
      <c r="BI53" s="1282"/>
      <c r="BJ53" s="1282"/>
      <c r="BK53" s="1282"/>
      <c r="BL53" s="1282"/>
      <c r="BM53" s="1282"/>
      <c r="BN53" s="1282"/>
      <c r="BO53" s="1282"/>
      <c r="BP53" s="1281">
        <v>53.9</v>
      </c>
      <c r="BQ53" s="1281"/>
      <c r="BR53" s="1281"/>
      <c r="BS53" s="1281"/>
      <c r="BT53" s="1281"/>
      <c r="BU53" s="1281"/>
      <c r="BV53" s="1281"/>
      <c r="BW53" s="1281"/>
      <c r="BX53" s="1281">
        <v>54.4</v>
      </c>
      <c r="BY53" s="1281"/>
      <c r="BZ53" s="1281"/>
      <c r="CA53" s="1281"/>
      <c r="CB53" s="1281"/>
      <c r="CC53" s="1281"/>
      <c r="CD53" s="1281"/>
      <c r="CE53" s="1281"/>
      <c r="CF53" s="1281">
        <v>55.8</v>
      </c>
      <c r="CG53" s="1281"/>
      <c r="CH53" s="1281"/>
      <c r="CI53" s="1281"/>
      <c r="CJ53" s="1281"/>
      <c r="CK53" s="1281"/>
      <c r="CL53" s="1281"/>
      <c r="CM53" s="1281"/>
      <c r="CN53" s="1281">
        <v>57.7</v>
      </c>
      <c r="CO53" s="1281"/>
      <c r="CP53" s="1281"/>
      <c r="CQ53" s="1281"/>
      <c r="CR53" s="1281"/>
      <c r="CS53" s="1281"/>
      <c r="CT53" s="1281"/>
      <c r="CU53" s="1281"/>
      <c r="CV53" s="1281">
        <v>58.4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604</v>
      </c>
      <c r="AO55" s="1283"/>
      <c r="AP55" s="1283"/>
      <c r="AQ55" s="1283"/>
      <c r="AR55" s="1283"/>
      <c r="AS55" s="1283"/>
      <c r="AT55" s="1283"/>
      <c r="AU55" s="1283"/>
      <c r="AV55" s="1283"/>
      <c r="AW55" s="1283"/>
      <c r="AX55" s="1283"/>
      <c r="AY55" s="1283"/>
      <c r="AZ55" s="1283"/>
      <c r="BA55" s="1283"/>
      <c r="BB55" s="1282" t="s">
        <v>603</v>
      </c>
      <c r="BC55" s="1282"/>
      <c r="BD55" s="1282"/>
      <c r="BE55" s="1282"/>
      <c r="BF55" s="1282"/>
      <c r="BG55" s="1282"/>
      <c r="BH55" s="1282"/>
      <c r="BI55" s="1282"/>
      <c r="BJ55" s="1282"/>
      <c r="BK55" s="1282"/>
      <c r="BL55" s="1282"/>
      <c r="BM55" s="1282"/>
      <c r="BN55" s="1282"/>
      <c r="BO55" s="1282"/>
      <c r="BP55" s="1281">
        <v>32.5</v>
      </c>
      <c r="BQ55" s="1281"/>
      <c r="BR55" s="1281"/>
      <c r="BS55" s="1281"/>
      <c r="BT55" s="1281"/>
      <c r="BU55" s="1281"/>
      <c r="BV55" s="1281"/>
      <c r="BW55" s="1281"/>
      <c r="BX55" s="1281">
        <v>30.2</v>
      </c>
      <c r="BY55" s="1281"/>
      <c r="BZ55" s="1281"/>
      <c r="CA55" s="1281"/>
      <c r="CB55" s="1281"/>
      <c r="CC55" s="1281"/>
      <c r="CD55" s="1281"/>
      <c r="CE55" s="1281"/>
      <c r="CF55" s="1281">
        <v>25.4</v>
      </c>
      <c r="CG55" s="1281"/>
      <c r="CH55" s="1281"/>
      <c r="CI55" s="1281"/>
      <c r="CJ55" s="1281"/>
      <c r="CK55" s="1281"/>
      <c r="CL55" s="1281"/>
      <c r="CM55" s="1281"/>
      <c r="CN55" s="1281">
        <v>22.9</v>
      </c>
      <c r="CO55" s="1281"/>
      <c r="CP55" s="1281"/>
      <c r="CQ55" s="1281"/>
      <c r="CR55" s="1281"/>
      <c r="CS55" s="1281"/>
      <c r="CT55" s="1281"/>
      <c r="CU55" s="1281"/>
      <c r="CV55" s="1281">
        <v>41.3</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610</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58.9</v>
      </c>
      <c r="BY57" s="1281"/>
      <c r="BZ57" s="1281"/>
      <c r="CA57" s="1281"/>
      <c r="CB57" s="1281"/>
      <c r="CC57" s="1281"/>
      <c r="CD57" s="1281"/>
      <c r="CE57" s="1281"/>
      <c r="CF57" s="1281">
        <v>60</v>
      </c>
      <c r="CG57" s="1281"/>
      <c r="CH57" s="1281"/>
      <c r="CI57" s="1281"/>
      <c r="CJ57" s="1281"/>
      <c r="CK57" s="1281"/>
      <c r="CL57" s="1281"/>
      <c r="CM57" s="1281"/>
      <c r="CN57" s="1281">
        <v>60.6</v>
      </c>
      <c r="CO57" s="1281"/>
      <c r="CP57" s="1281"/>
      <c r="CQ57" s="1281"/>
      <c r="CR57" s="1281"/>
      <c r="CS57" s="1281"/>
      <c r="CT57" s="1281"/>
      <c r="CU57" s="1281"/>
      <c r="CV57" s="1281">
        <v>63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609</v>
      </c>
    </row>
    <row r="64" spans="1:109" ht="13.5" x14ac:dyDescent="0.15">
      <c r="B64" s="1274"/>
      <c r="G64" s="1311"/>
      <c r="I64" s="1313"/>
      <c r="J64" s="1313"/>
      <c r="K64" s="1313"/>
      <c r="L64" s="1313"/>
      <c r="M64" s="1313"/>
      <c r="N64" s="1312"/>
      <c r="AM64" s="1311"/>
      <c r="AN64" s="1311" t="s">
        <v>608</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606</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605</v>
      </c>
      <c r="AO73" s="1282"/>
      <c r="AP73" s="1282"/>
      <c r="AQ73" s="1282"/>
      <c r="AR73" s="1282"/>
      <c r="AS73" s="1282"/>
      <c r="AT73" s="1282"/>
      <c r="AU73" s="1282"/>
      <c r="AV73" s="1282"/>
      <c r="AW73" s="1282"/>
      <c r="AX73" s="1282"/>
      <c r="AY73" s="1282"/>
      <c r="AZ73" s="1282"/>
      <c r="BA73" s="1282"/>
      <c r="BB73" s="1282" t="s">
        <v>603</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602</v>
      </c>
      <c r="BC75" s="1282"/>
      <c r="BD75" s="1282"/>
      <c r="BE75" s="1282"/>
      <c r="BF75" s="1282"/>
      <c r="BG75" s="1282"/>
      <c r="BH75" s="1282"/>
      <c r="BI75" s="1282"/>
      <c r="BJ75" s="1282"/>
      <c r="BK75" s="1282"/>
      <c r="BL75" s="1282"/>
      <c r="BM75" s="1282"/>
      <c r="BN75" s="1282"/>
      <c r="BO75" s="1282"/>
      <c r="BP75" s="1281">
        <v>9.6999999999999993</v>
      </c>
      <c r="BQ75" s="1281"/>
      <c r="BR75" s="1281"/>
      <c r="BS75" s="1281"/>
      <c r="BT75" s="1281"/>
      <c r="BU75" s="1281"/>
      <c r="BV75" s="1281"/>
      <c r="BW75" s="1281"/>
      <c r="BX75" s="1281">
        <v>9.3000000000000007</v>
      </c>
      <c r="BY75" s="1281"/>
      <c r="BZ75" s="1281"/>
      <c r="CA75" s="1281"/>
      <c r="CB75" s="1281"/>
      <c r="CC75" s="1281"/>
      <c r="CD75" s="1281"/>
      <c r="CE75" s="1281"/>
      <c r="CF75" s="1281">
        <v>9.1</v>
      </c>
      <c r="CG75" s="1281"/>
      <c r="CH75" s="1281"/>
      <c r="CI75" s="1281"/>
      <c r="CJ75" s="1281"/>
      <c r="CK75" s="1281"/>
      <c r="CL75" s="1281"/>
      <c r="CM75" s="1281"/>
      <c r="CN75" s="1281">
        <v>8.6999999999999993</v>
      </c>
      <c r="CO75" s="1281"/>
      <c r="CP75" s="1281"/>
      <c r="CQ75" s="1281"/>
      <c r="CR75" s="1281"/>
      <c r="CS75" s="1281"/>
      <c r="CT75" s="1281"/>
      <c r="CU75" s="1281"/>
      <c r="CV75" s="1281">
        <v>7.9</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604</v>
      </c>
      <c r="AO77" s="1283"/>
      <c r="AP77" s="1283"/>
      <c r="AQ77" s="1283"/>
      <c r="AR77" s="1283"/>
      <c r="AS77" s="1283"/>
      <c r="AT77" s="1283"/>
      <c r="AU77" s="1283"/>
      <c r="AV77" s="1283"/>
      <c r="AW77" s="1283"/>
      <c r="AX77" s="1283"/>
      <c r="AY77" s="1283"/>
      <c r="AZ77" s="1283"/>
      <c r="BA77" s="1283"/>
      <c r="BB77" s="1282" t="s">
        <v>603</v>
      </c>
      <c r="BC77" s="1282"/>
      <c r="BD77" s="1282"/>
      <c r="BE77" s="1282"/>
      <c r="BF77" s="1282"/>
      <c r="BG77" s="1282"/>
      <c r="BH77" s="1282"/>
      <c r="BI77" s="1282"/>
      <c r="BJ77" s="1282"/>
      <c r="BK77" s="1282"/>
      <c r="BL77" s="1282"/>
      <c r="BM77" s="1282"/>
      <c r="BN77" s="1282"/>
      <c r="BO77" s="1282"/>
      <c r="BP77" s="1281">
        <v>32.5</v>
      </c>
      <c r="BQ77" s="1281"/>
      <c r="BR77" s="1281"/>
      <c r="BS77" s="1281"/>
      <c r="BT77" s="1281"/>
      <c r="BU77" s="1281"/>
      <c r="BV77" s="1281"/>
      <c r="BW77" s="1281"/>
      <c r="BX77" s="1281">
        <v>30.2</v>
      </c>
      <c r="BY77" s="1281"/>
      <c r="BZ77" s="1281"/>
      <c r="CA77" s="1281"/>
      <c r="CB77" s="1281"/>
      <c r="CC77" s="1281"/>
      <c r="CD77" s="1281"/>
      <c r="CE77" s="1281"/>
      <c r="CF77" s="1281">
        <v>25.4</v>
      </c>
      <c r="CG77" s="1281"/>
      <c r="CH77" s="1281"/>
      <c r="CI77" s="1281"/>
      <c r="CJ77" s="1281"/>
      <c r="CK77" s="1281"/>
      <c r="CL77" s="1281"/>
      <c r="CM77" s="1281"/>
      <c r="CN77" s="1281">
        <v>22.9</v>
      </c>
      <c r="CO77" s="1281"/>
      <c r="CP77" s="1281"/>
      <c r="CQ77" s="1281"/>
      <c r="CR77" s="1281"/>
      <c r="CS77" s="1281"/>
      <c r="CT77" s="1281"/>
      <c r="CU77" s="1281"/>
      <c r="CV77" s="1281">
        <v>41.3</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602</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7.8</v>
      </c>
      <c r="CG79" s="1281"/>
      <c r="CH79" s="1281"/>
      <c r="CI79" s="1281"/>
      <c r="CJ79" s="1281"/>
      <c r="CK79" s="1281"/>
      <c r="CL79" s="1281"/>
      <c r="CM79" s="1281"/>
      <c r="CN79" s="1281">
        <v>7.7</v>
      </c>
      <c r="CO79" s="1281"/>
      <c r="CP79" s="1281"/>
      <c r="CQ79" s="1281"/>
      <c r="CR79" s="1281"/>
      <c r="CS79" s="1281"/>
      <c r="CT79" s="1281"/>
      <c r="CU79" s="1281"/>
      <c r="CV79" s="1281">
        <v>9.1999999999999993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Gf+hYnEcb6ahOzrFzU4y4ztKg2usD+1O69gd4jufF4ilJy0tSrka54VMoTk1Cjm53J5SrLj5yIY8tVG7o5hD4Q==" saltValue="xyIfHaWJ0JwhYA7lZMs+q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J1" zoomScaleNormal="100" zoomScaleSheetLayoutView="70" workbookViewId="0">
      <selection activeCell="AN43" sqref="AN43:DC47"/>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503</v>
      </c>
    </row>
  </sheetData>
  <sheetProtection algorithmName="SHA-512" hashValue="Cp0btqNfuJIDob4IMHiye8ZxF95pgvfbSHT5MKTITbfbO0+S6wv3wQQMQJtH841nT1IWpuIM6OrPfqPJLcvuVQ==" saltValue="DZQEHYapqEdfQlESMZhlW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43" sqref="AN43:DC47"/>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503</v>
      </c>
    </row>
  </sheetData>
  <sheetProtection algorithmName="SHA-512" hashValue="Ram2g7on9yglY42CMZs3WzU0o2NGYiE05h6ERAXxfYYsi70C+vSBIxlRIK8vuwnrRNeg3t2wY8Gz3jhVMu59pA==" saltValue="UBM27nyj2b0JRteRZHqkd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51</v>
      </c>
      <c r="E2" s="151"/>
      <c r="F2" s="152" t="s">
        <v>553</v>
      </c>
      <c r="G2" s="153"/>
      <c r="H2" s="154"/>
    </row>
    <row r="3" spans="1:8" x14ac:dyDescent="0.15">
      <c r="A3" s="150" t="s">
        <v>546</v>
      </c>
      <c r="B3" s="155"/>
      <c r="C3" s="156"/>
      <c r="D3" s="157">
        <v>38477</v>
      </c>
      <c r="E3" s="158"/>
      <c r="F3" s="159">
        <v>67319</v>
      </c>
      <c r="G3" s="160"/>
      <c r="H3" s="161"/>
    </row>
    <row r="4" spans="1:8" x14ac:dyDescent="0.15">
      <c r="A4" s="162"/>
      <c r="B4" s="163"/>
      <c r="C4" s="164"/>
      <c r="D4" s="165">
        <v>24877</v>
      </c>
      <c r="E4" s="166"/>
      <c r="F4" s="167">
        <v>38101</v>
      </c>
      <c r="G4" s="168"/>
      <c r="H4" s="169"/>
    </row>
    <row r="5" spans="1:8" x14ac:dyDescent="0.15">
      <c r="A5" s="150" t="s">
        <v>548</v>
      </c>
      <c r="B5" s="155"/>
      <c r="C5" s="156"/>
      <c r="D5" s="157">
        <v>71847</v>
      </c>
      <c r="E5" s="158"/>
      <c r="F5" s="159">
        <v>70615</v>
      </c>
      <c r="G5" s="160"/>
      <c r="H5" s="161"/>
    </row>
    <row r="6" spans="1:8" x14ac:dyDescent="0.15">
      <c r="A6" s="162"/>
      <c r="B6" s="163"/>
      <c r="C6" s="164"/>
      <c r="D6" s="165">
        <v>46781</v>
      </c>
      <c r="E6" s="166"/>
      <c r="F6" s="167">
        <v>37382</v>
      </c>
      <c r="G6" s="168"/>
      <c r="H6" s="169"/>
    </row>
    <row r="7" spans="1:8" x14ac:dyDescent="0.15">
      <c r="A7" s="150" t="s">
        <v>549</v>
      </c>
      <c r="B7" s="155"/>
      <c r="C7" s="156"/>
      <c r="D7" s="157">
        <v>44034</v>
      </c>
      <c r="E7" s="158"/>
      <c r="F7" s="159">
        <v>69185</v>
      </c>
      <c r="G7" s="160"/>
      <c r="H7" s="161"/>
    </row>
    <row r="8" spans="1:8" x14ac:dyDescent="0.15">
      <c r="A8" s="162"/>
      <c r="B8" s="163"/>
      <c r="C8" s="164"/>
      <c r="D8" s="165">
        <v>32294</v>
      </c>
      <c r="E8" s="166"/>
      <c r="F8" s="167">
        <v>38519</v>
      </c>
      <c r="G8" s="168"/>
      <c r="H8" s="169"/>
    </row>
    <row r="9" spans="1:8" x14ac:dyDescent="0.15">
      <c r="A9" s="150" t="s">
        <v>550</v>
      </c>
      <c r="B9" s="155"/>
      <c r="C9" s="156"/>
      <c r="D9" s="157">
        <v>68036</v>
      </c>
      <c r="E9" s="158"/>
      <c r="F9" s="159">
        <v>70166</v>
      </c>
      <c r="G9" s="160"/>
      <c r="H9" s="161"/>
    </row>
    <row r="10" spans="1:8" x14ac:dyDescent="0.15">
      <c r="A10" s="162"/>
      <c r="B10" s="163"/>
      <c r="C10" s="164"/>
      <c r="D10" s="165">
        <v>44985</v>
      </c>
      <c r="E10" s="166"/>
      <c r="F10" s="167">
        <v>36115</v>
      </c>
      <c r="G10" s="168"/>
      <c r="H10" s="169"/>
    </row>
    <row r="11" spans="1:8" x14ac:dyDescent="0.15">
      <c r="A11" s="150" t="s">
        <v>551</v>
      </c>
      <c r="B11" s="155"/>
      <c r="C11" s="156"/>
      <c r="D11" s="157">
        <v>96849</v>
      </c>
      <c r="E11" s="158"/>
      <c r="F11" s="159">
        <v>92632</v>
      </c>
      <c r="G11" s="160"/>
      <c r="H11" s="161"/>
    </row>
    <row r="12" spans="1:8" x14ac:dyDescent="0.15">
      <c r="A12" s="162"/>
      <c r="B12" s="163"/>
      <c r="C12" s="170"/>
      <c r="D12" s="165">
        <v>71519</v>
      </c>
      <c r="E12" s="166"/>
      <c r="F12" s="167">
        <v>47978</v>
      </c>
      <c r="G12" s="168"/>
      <c r="H12" s="169"/>
    </row>
    <row r="13" spans="1:8" x14ac:dyDescent="0.15">
      <c r="A13" s="150"/>
      <c r="B13" s="155"/>
      <c r="C13" s="171"/>
      <c r="D13" s="172">
        <v>63849</v>
      </c>
      <c r="E13" s="173"/>
      <c r="F13" s="174">
        <v>73983</v>
      </c>
      <c r="G13" s="175"/>
      <c r="H13" s="161"/>
    </row>
    <row r="14" spans="1:8" x14ac:dyDescent="0.15">
      <c r="A14" s="162"/>
      <c r="B14" s="163"/>
      <c r="C14" s="164"/>
      <c r="D14" s="165">
        <v>44091</v>
      </c>
      <c r="E14" s="166"/>
      <c r="F14" s="167">
        <v>39619</v>
      </c>
      <c r="G14" s="168"/>
      <c r="H14" s="169"/>
    </row>
    <row r="17" spans="1:11" x14ac:dyDescent="0.15">
      <c r="A17" s="146" t="s">
        <v>52</v>
      </c>
    </row>
    <row r="18" spans="1:11" x14ac:dyDescent="0.15">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x14ac:dyDescent="0.15">
      <c r="A19" s="176" t="s">
        <v>53</v>
      </c>
      <c r="B19" s="176">
        <f>ROUND(VALUE(SUBSTITUTE(実質収支比率等に係る経年分析!F$48,"▲","-")),2)</f>
        <v>3.85</v>
      </c>
      <c r="C19" s="176">
        <f>ROUND(VALUE(SUBSTITUTE(実質収支比率等に係る経年分析!G$48,"▲","-")),2)</f>
        <v>4.67</v>
      </c>
      <c r="D19" s="176">
        <f>ROUND(VALUE(SUBSTITUTE(実質収支比率等に係る経年分析!H$48,"▲","-")),2)</f>
        <v>4.9800000000000004</v>
      </c>
      <c r="E19" s="176">
        <f>ROUND(VALUE(SUBSTITUTE(実質収支比率等に係る経年分析!I$48,"▲","-")),2)</f>
        <v>8.0399999999999991</v>
      </c>
      <c r="F19" s="176">
        <f>ROUND(VALUE(SUBSTITUTE(実質収支比率等に係る経年分析!J$48,"▲","-")),2)</f>
        <v>6.41</v>
      </c>
    </row>
    <row r="20" spans="1:11" x14ac:dyDescent="0.15">
      <c r="A20" s="176" t="s">
        <v>54</v>
      </c>
      <c r="B20" s="176">
        <f>ROUND(VALUE(SUBSTITUTE(実質収支比率等に係る経年分析!F$47,"▲","-")),2)</f>
        <v>53.39</v>
      </c>
      <c r="C20" s="176">
        <f>ROUND(VALUE(SUBSTITUTE(実質収支比率等に係る経年分析!G$47,"▲","-")),2)</f>
        <v>40.99</v>
      </c>
      <c r="D20" s="176">
        <f>ROUND(VALUE(SUBSTITUTE(実質収支比率等に係る経年分析!H$47,"▲","-")),2)</f>
        <v>41.74</v>
      </c>
      <c r="E20" s="176">
        <f>ROUND(VALUE(SUBSTITUTE(実質収支比率等に係る経年分析!I$47,"▲","-")),2)</f>
        <v>38.15</v>
      </c>
      <c r="F20" s="176">
        <f>ROUND(VALUE(SUBSTITUTE(実質収支比率等に係る経年分析!J$47,"▲","-")),2)</f>
        <v>41.65</v>
      </c>
    </row>
    <row r="21" spans="1:11" x14ac:dyDescent="0.15">
      <c r="A21" s="176" t="s">
        <v>55</v>
      </c>
      <c r="B21" s="176">
        <f>IF(ISNUMBER(VALUE(SUBSTITUTE(実質収支比率等に係る経年分析!F$49,"▲","-"))),ROUND(VALUE(SUBSTITUTE(実質収支比率等に係る経年分析!F$49,"▲","-")),2),NA())</f>
        <v>-2.8</v>
      </c>
      <c r="C21" s="176">
        <f>IF(ISNUMBER(VALUE(SUBSTITUTE(実質収支比率等に係る経年分析!G$49,"▲","-"))),ROUND(VALUE(SUBSTITUTE(実質収支比率等に係る経年分析!G$49,"▲","-")),2),NA())</f>
        <v>-14.36</v>
      </c>
      <c r="D21" s="176">
        <f>IF(ISNUMBER(VALUE(SUBSTITUTE(実質収支比率等に係る経年分析!H$49,"▲","-"))),ROUND(VALUE(SUBSTITUTE(実質収支比率等に係る経年分析!H$49,"▲","-")),2),NA())</f>
        <v>-1.74</v>
      </c>
      <c r="E21" s="176">
        <f>IF(ISNUMBER(VALUE(SUBSTITUTE(実質収支比率等に係る経年分析!I$49,"▲","-"))),ROUND(VALUE(SUBSTITUTE(実質収支比率等に係る経年分析!I$49,"▲","-")),2),NA())</f>
        <v>-3.31</v>
      </c>
      <c r="F21" s="176">
        <f>IF(ISNUMBER(VALUE(SUBSTITUTE(実質収支比率等に係る経年分析!J$49,"▲","-"))),ROUND(VALUE(SUBSTITUTE(実質収支比率等に係る経年分析!J$49,"▲","-")),2),NA())</f>
        <v>-1.47</v>
      </c>
    </row>
    <row r="24" spans="1:11" x14ac:dyDescent="0.15">
      <c r="A24" s="146" t="s">
        <v>56</v>
      </c>
    </row>
    <row r="25" spans="1:11" x14ac:dyDescent="0.15">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x14ac:dyDescent="0.15">
      <c r="A26" s="177"/>
      <c r="B26" s="177" t="s">
        <v>57</v>
      </c>
      <c r="C26" s="177" t="s">
        <v>58</v>
      </c>
      <c r="D26" s="177" t="s">
        <v>57</v>
      </c>
      <c r="E26" s="177" t="s">
        <v>58</v>
      </c>
      <c r="F26" s="177" t="s">
        <v>57</v>
      </c>
      <c r="G26" s="177" t="s">
        <v>58</v>
      </c>
      <c r="H26" s="177" t="s">
        <v>57</v>
      </c>
      <c r="I26" s="177" t="s">
        <v>58</v>
      </c>
      <c r="J26" s="177" t="s">
        <v>57</v>
      </c>
      <c r="K26" s="177" t="s">
        <v>58</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str">
        <f>IF(連結実質赤字比率に係る赤字・黒字の構成分析!C$41="",NA(),連結実質赤字比率に係る赤字・黒字の構成分析!C$41)</f>
        <v>山武市農業集落排水事業特別会計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0.01</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0.01</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0.01</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v>
      </c>
    </row>
    <row r="30" spans="1:11" x14ac:dyDescent="0.15">
      <c r="A30" s="177" t="str">
        <f>IF(連結実質赤字比率に係る赤字・黒字の構成分析!C$40="",NA(),連結実質赤字比率に係る赤字・黒字の構成分析!C$40)</f>
        <v>山武市後期高齢者医療特別会計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0.02</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v>
      </c>
    </row>
    <row r="31" spans="1:11" x14ac:dyDescent="0.15">
      <c r="A31" s="177" t="str">
        <f>IF(連結実質赤字比率に係る赤字・黒字の構成分析!C$39="",NA(),連結実質赤字比率に係る赤字・黒字の構成分析!C$39)</f>
        <v>山武市国民健康保険特別会計（施設勘定）</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7.0000000000000007E-2</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0.11</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0.04</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7.0000000000000007E-2</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0.03</v>
      </c>
    </row>
    <row r="32" spans="1:11" x14ac:dyDescent="0.15">
      <c r="A32" s="177" t="str">
        <f>IF(連結実質赤字比率に係る赤字・黒字の構成分析!C$38="",NA(),連結実質赤字比率に係る赤字・黒字の構成分析!C$38)</f>
        <v>山武市組合立国保成東病院事業清算事務特別会計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0.48</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0.42</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0.35</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0.21</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7.0000000000000007E-2</v>
      </c>
    </row>
    <row r="33" spans="1:16" x14ac:dyDescent="0.15">
      <c r="A33" s="177" t="str">
        <f>IF(連結実質赤字比率に係る赤字・黒字の構成分析!C$37="",NA(),連結実質赤字比率に係る赤字・黒字の構成分析!C$37)</f>
        <v>山武市介護保険特別会計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1.1499999999999999</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0.98</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0.45</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0.51</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0.71</v>
      </c>
    </row>
    <row r="34" spans="1:16" x14ac:dyDescent="0.15">
      <c r="A34" s="177" t="str">
        <f>IF(連結実質赤字比率に係る赤字・黒字の構成分析!C$36="",NA(),連結実質赤字比率に係る赤字・黒字の構成分析!C$36)</f>
        <v>山武市国民健康保険特別会計（事業勘定）</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5.12</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6.09</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1.32</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1.1299999999999999</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0.93</v>
      </c>
    </row>
    <row r="35" spans="1:16" x14ac:dyDescent="0.15">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3.85</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4.67</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4.97</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8.0399999999999991</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6.41</v>
      </c>
    </row>
    <row r="36" spans="1:16" x14ac:dyDescent="0.15">
      <c r="A36" s="177" t="str">
        <f>IF(連結実質赤字比率に係る赤字・黒字の構成分析!C$34="",NA(),連結実質赤字比率に係る赤字・黒字の構成分析!C$34)</f>
        <v>山武市水道事業会計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10.06</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10.09</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9.93</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9.92</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9.4700000000000006</v>
      </c>
    </row>
    <row r="39" spans="1:16" x14ac:dyDescent="0.15">
      <c r="A39" s="146" t="s">
        <v>59</v>
      </c>
    </row>
    <row r="40" spans="1:16" x14ac:dyDescent="0.15">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x14ac:dyDescent="0.15">
      <c r="A41" s="178"/>
      <c r="B41" s="178" t="s">
        <v>60</v>
      </c>
      <c r="C41" s="178"/>
      <c r="D41" s="178" t="s">
        <v>61</v>
      </c>
      <c r="E41" s="178" t="s">
        <v>60</v>
      </c>
      <c r="F41" s="178"/>
      <c r="G41" s="178" t="s">
        <v>61</v>
      </c>
      <c r="H41" s="178" t="s">
        <v>60</v>
      </c>
      <c r="I41" s="178"/>
      <c r="J41" s="178" t="s">
        <v>61</v>
      </c>
      <c r="K41" s="178" t="s">
        <v>60</v>
      </c>
      <c r="L41" s="178"/>
      <c r="M41" s="178" t="s">
        <v>61</v>
      </c>
      <c r="N41" s="178" t="s">
        <v>60</v>
      </c>
      <c r="O41" s="178"/>
      <c r="P41" s="178" t="s">
        <v>61</v>
      </c>
    </row>
    <row r="42" spans="1:16" x14ac:dyDescent="0.15">
      <c r="A42" s="178" t="s">
        <v>62</v>
      </c>
      <c r="B42" s="178"/>
      <c r="C42" s="178"/>
      <c r="D42" s="178">
        <f>'実質公債費比率（分子）の構造'!K$52</f>
        <v>1998</v>
      </c>
      <c r="E42" s="178"/>
      <c r="F42" s="178"/>
      <c r="G42" s="178">
        <f>'実質公債費比率（分子）の構造'!L$52</f>
        <v>2005</v>
      </c>
      <c r="H42" s="178"/>
      <c r="I42" s="178"/>
      <c r="J42" s="178">
        <f>'実質公債費比率（分子）の構造'!M$52</f>
        <v>2049</v>
      </c>
      <c r="K42" s="178"/>
      <c r="L42" s="178"/>
      <c r="M42" s="178">
        <f>'実質公債費比率（分子）の構造'!N$52</f>
        <v>2032</v>
      </c>
      <c r="N42" s="178"/>
      <c r="O42" s="178"/>
      <c r="P42" s="178">
        <f>'実質公債費比率（分子）の構造'!O$52</f>
        <v>1927</v>
      </c>
    </row>
    <row r="43" spans="1:16" x14ac:dyDescent="0.15">
      <c r="A43" s="178" t="s">
        <v>63</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64</v>
      </c>
      <c r="B44" s="178">
        <f>'実質公債費比率（分子）の構造'!K$50</f>
        <v>3</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65</v>
      </c>
      <c r="B45" s="178">
        <f>'実質公債費比率（分子）の構造'!K$49</f>
        <v>82</v>
      </c>
      <c r="C45" s="178"/>
      <c r="D45" s="178"/>
      <c r="E45" s="178">
        <f>'実質公債費比率（分子）の構造'!L$49</f>
        <v>84</v>
      </c>
      <c r="F45" s="178"/>
      <c r="G45" s="178"/>
      <c r="H45" s="178">
        <f>'実質公債費比率（分子）の構造'!M$49</f>
        <v>83</v>
      </c>
      <c r="I45" s="178"/>
      <c r="J45" s="178"/>
      <c r="K45" s="178">
        <f>'実質公債費比率（分子）の構造'!N$49</f>
        <v>98</v>
      </c>
      <c r="L45" s="178"/>
      <c r="M45" s="178"/>
      <c r="N45" s="178">
        <f>'実質公債費比率（分子）の構造'!O$49</f>
        <v>114</v>
      </c>
      <c r="O45" s="178"/>
      <c r="P45" s="178"/>
    </row>
    <row r="46" spans="1:16" x14ac:dyDescent="0.15">
      <c r="A46" s="178" t="s">
        <v>66</v>
      </c>
      <c r="B46" s="178">
        <f>'実質公債費比率（分子）の構造'!K$48</f>
        <v>299</v>
      </c>
      <c r="C46" s="178"/>
      <c r="D46" s="178"/>
      <c r="E46" s="178">
        <f>'実質公債費比率（分子）の構造'!L$48</f>
        <v>307</v>
      </c>
      <c r="F46" s="178"/>
      <c r="G46" s="178"/>
      <c r="H46" s="178">
        <f>'実質公債費比率（分子）の構造'!M$48</f>
        <v>307</v>
      </c>
      <c r="I46" s="178"/>
      <c r="J46" s="178"/>
      <c r="K46" s="178">
        <f>'実質公債費比率（分子）の構造'!N$48</f>
        <v>302</v>
      </c>
      <c r="L46" s="178"/>
      <c r="M46" s="178"/>
      <c r="N46" s="178">
        <f>'実質公債費比率（分子）の構造'!O$48</f>
        <v>267</v>
      </c>
      <c r="O46" s="178"/>
      <c r="P46" s="178"/>
    </row>
    <row r="47" spans="1:16" x14ac:dyDescent="0.15">
      <c r="A47" s="178" t="s">
        <v>67</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68</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69</v>
      </c>
      <c r="B49" s="178">
        <f>'実質公債費比率（分子）の構造'!K$45</f>
        <v>2815</v>
      </c>
      <c r="C49" s="178"/>
      <c r="D49" s="178"/>
      <c r="E49" s="178">
        <f>'実質公債費比率（分子）の構造'!L$45</f>
        <v>2715</v>
      </c>
      <c r="F49" s="178"/>
      <c r="G49" s="178"/>
      <c r="H49" s="178">
        <f>'実質公債費比率（分子）の構造'!M$45</f>
        <v>2695</v>
      </c>
      <c r="I49" s="178"/>
      <c r="J49" s="178"/>
      <c r="K49" s="178">
        <f>'実質公債費比率（分子）の構造'!N$45</f>
        <v>2645</v>
      </c>
      <c r="L49" s="178"/>
      <c r="M49" s="178"/>
      <c r="N49" s="178">
        <f>'実質公債費比率（分子）の構造'!O$45</f>
        <v>2344</v>
      </c>
      <c r="O49" s="178"/>
      <c r="P49" s="178"/>
    </row>
    <row r="50" spans="1:16" x14ac:dyDescent="0.15">
      <c r="A50" s="178" t="s">
        <v>70</v>
      </c>
      <c r="B50" s="178" t="e">
        <f>NA()</f>
        <v>#N/A</v>
      </c>
      <c r="C50" s="178">
        <f>IF(ISNUMBER('実質公債費比率（分子）の構造'!K$53),'実質公債費比率（分子）の構造'!K$53,NA())</f>
        <v>1201</v>
      </c>
      <c r="D50" s="178" t="e">
        <f>NA()</f>
        <v>#N/A</v>
      </c>
      <c r="E50" s="178" t="e">
        <f>NA()</f>
        <v>#N/A</v>
      </c>
      <c r="F50" s="178">
        <f>IF(ISNUMBER('実質公債費比率（分子）の構造'!L$53),'実質公債費比率（分子）の構造'!L$53,NA())</f>
        <v>1101</v>
      </c>
      <c r="G50" s="178" t="e">
        <f>NA()</f>
        <v>#N/A</v>
      </c>
      <c r="H50" s="178" t="e">
        <f>NA()</f>
        <v>#N/A</v>
      </c>
      <c r="I50" s="178">
        <f>IF(ISNUMBER('実質公債費比率（分子）の構造'!M$53),'実質公債費比率（分子）の構造'!M$53,NA())</f>
        <v>1036</v>
      </c>
      <c r="J50" s="178" t="e">
        <f>NA()</f>
        <v>#N/A</v>
      </c>
      <c r="K50" s="178" t="e">
        <f>NA()</f>
        <v>#N/A</v>
      </c>
      <c r="L50" s="178">
        <f>IF(ISNUMBER('実質公債費比率（分子）の構造'!N$53),'実質公債費比率（分子）の構造'!N$53,NA())</f>
        <v>1013</v>
      </c>
      <c r="M50" s="178" t="e">
        <f>NA()</f>
        <v>#N/A</v>
      </c>
      <c r="N50" s="178" t="e">
        <f>NA()</f>
        <v>#N/A</v>
      </c>
      <c r="O50" s="178">
        <f>IF(ISNUMBER('実質公債費比率（分子）の構造'!O$53),'実質公債費比率（分子）の構造'!O$53,NA())</f>
        <v>798</v>
      </c>
      <c r="P50" s="178" t="e">
        <f>NA()</f>
        <v>#N/A</v>
      </c>
    </row>
    <row r="53" spans="1:16" x14ac:dyDescent="0.15">
      <c r="A53" s="146" t="s">
        <v>71</v>
      </c>
    </row>
    <row r="54" spans="1:16" x14ac:dyDescent="0.15">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x14ac:dyDescent="0.15">
      <c r="A55" s="177"/>
      <c r="B55" s="177" t="s">
        <v>72</v>
      </c>
      <c r="C55" s="177"/>
      <c r="D55" s="177" t="s">
        <v>73</v>
      </c>
      <c r="E55" s="177" t="s">
        <v>72</v>
      </c>
      <c r="F55" s="177"/>
      <c r="G55" s="177" t="s">
        <v>73</v>
      </c>
      <c r="H55" s="177" t="s">
        <v>72</v>
      </c>
      <c r="I55" s="177"/>
      <c r="J55" s="177" t="s">
        <v>73</v>
      </c>
      <c r="K55" s="177" t="s">
        <v>72</v>
      </c>
      <c r="L55" s="177"/>
      <c r="M55" s="177" t="s">
        <v>73</v>
      </c>
      <c r="N55" s="177" t="s">
        <v>72</v>
      </c>
      <c r="O55" s="177"/>
      <c r="P55" s="177" t="s">
        <v>73</v>
      </c>
    </row>
    <row r="56" spans="1:16" x14ac:dyDescent="0.15">
      <c r="A56" s="177" t="s">
        <v>42</v>
      </c>
      <c r="B56" s="177"/>
      <c r="C56" s="177"/>
      <c r="D56" s="177">
        <f>'将来負担比率（分子）の構造'!I$52</f>
        <v>19405</v>
      </c>
      <c r="E56" s="177"/>
      <c r="F56" s="177"/>
      <c r="G56" s="177">
        <f>'将来負担比率（分子）の構造'!J$52</f>
        <v>19024</v>
      </c>
      <c r="H56" s="177"/>
      <c r="I56" s="177"/>
      <c r="J56" s="177">
        <f>'将来負担比率（分子）の構造'!K$52</f>
        <v>19668</v>
      </c>
      <c r="K56" s="177"/>
      <c r="L56" s="177"/>
      <c r="M56" s="177">
        <f>'将来負担比率（分子）の構造'!L$52</f>
        <v>19074</v>
      </c>
      <c r="N56" s="177"/>
      <c r="O56" s="177"/>
      <c r="P56" s="177">
        <f>'将来負担比率（分子）の構造'!M$52</f>
        <v>19352</v>
      </c>
    </row>
    <row r="57" spans="1:16" x14ac:dyDescent="0.15">
      <c r="A57" s="177" t="s">
        <v>41</v>
      </c>
      <c r="B57" s="177"/>
      <c r="C57" s="177"/>
      <c r="D57" s="177">
        <f>'将来負担比率（分子）の構造'!I$51</f>
        <v>384</v>
      </c>
      <c r="E57" s="177"/>
      <c r="F57" s="177"/>
      <c r="G57" s="177">
        <f>'将来負担比率（分子）の構造'!J$51</f>
        <v>304</v>
      </c>
      <c r="H57" s="177"/>
      <c r="I57" s="177"/>
      <c r="J57" s="177">
        <f>'将来負担比率（分子）の構造'!K$51</f>
        <v>450</v>
      </c>
      <c r="K57" s="177"/>
      <c r="L57" s="177"/>
      <c r="M57" s="177">
        <f>'将来負担比率（分子）の構造'!L$51</f>
        <v>354</v>
      </c>
      <c r="N57" s="177"/>
      <c r="O57" s="177"/>
      <c r="P57" s="177">
        <f>'将来負担比率（分子）の構造'!M$51</f>
        <v>268</v>
      </c>
    </row>
    <row r="58" spans="1:16" x14ac:dyDescent="0.15">
      <c r="A58" s="177" t="s">
        <v>40</v>
      </c>
      <c r="B58" s="177"/>
      <c r="C58" s="177"/>
      <c r="D58" s="177">
        <f>'将来負担比率（分子）の構造'!I$50</f>
        <v>15007</v>
      </c>
      <c r="E58" s="177"/>
      <c r="F58" s="177"/>
      <c r="G58" s="177">
        <f>'将来負担比率（分子）の構造'!J$50</f>
        <v>15617</v>
      </c>
      <c r="H58" s="177"/>
      <c r="I58" s="177"/>
      <c r="J58" s="177">
        <f>'将来負担比率（分子）の構造'!K$50</f>
        <v>16164</v>
      </c>
      <c r="K58" s="177"/>
      <c r="L58" s="177"/>
      <c r="M58" s="177">
        <f>'将来負担比率（分子）の構造'!L$50</f>
        <v>15477</v>
      </c>
      <c r="N58" s="177"/>
      <c r="O58" s="177"/>
      <c r="P58" s="177">
        <f>'将来負担比率（分子）の構造'!M$50</f>
        <v>15611</v>
      </c>
    </row>
    <row r="59" spans="1:16" x14ac:dyDescent="0.15">
      <c r="A59" s="177" t="s">
        <v>38</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37</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35</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15">
      <c r="A62" s="177" t="s">
        <v>34</v>
      </c>
      <c r="B62" s="177">
        <f>'将来負担比率（分子）の構造'!I$45</f>
        <v>3942</v>
      </c>
      <c r="C62" s="177"/>
      <c r="D62" s="177"/>
      <c r="E62" s="177">
        <f>'将来負担比率（分子）の構造'!J$45</f>
        <v>3268</v>
      </c>
      <c r="F62" s="177"/>
      <c r="G62" s="177"/>
      <c r="H62" s="177">
        <f>'将来負担比率（分子）の構造'!K$45</f>
        <v>3936</v>
      </c>
      <c r="I62" s="177"/>
      <c r="J62" s="177"/>
      <c r="K62" s="177">
        <f>'将来負担比率（分子）の構造'!L$45</f>
        <v>3606</v>
      </c>
      <c r="L62" s="177"/>
      <c r="M62" s="177"/>
      <c r="N62" s="177">
        <f>'将来負担比率（分子）の構造'!M$45</f>
        <v>3328</v>
      </c>
      <c r="O62" s="177"/>
      <c r="P62" s="177"/>
    </row>
    <row r="63" spans="1:16" x14ac:dyDescent="0.15">
      <c r="A63" s="177" t="s">
        <v>33</v>
      </c>
      <c r="B63" s="177">
        <f>'将来負担比率（分子）の構造'!I$44</f>
        <v>802</v>
      </c>
      <c r="C63" s="177"/>
      <c r="D63" s="177"/>
      <c r="E63" s="177">
        <f>'将来負担比率（分子）の構造'!J$44</f>
        <v>855</v>
      </c>
      <c r="F63" s="177"/>
      <c r="G63" s="177"/>
      <c r="H63" s="177">
        <f>'将来負担比率（分子）の構造'!K$44</f>
        <v>814</v>
      </c>
      <c r="I63" s="177"/>
      <c r="J63" s="177"/>
      <c r="K63" s="177">
        <f>'将来負担比率（分子）の構造'!L$44</f>
        <v>967</v>
      </c>
      <c r="L63" s="177"/>
      <c r="M63" s="177"/>
      <c r="N63" s="177">
        <f>'将来負担比率（分子）の構造'!M$44</f>
        <v>862</v>
      </c>
      <c r="O63" s="177"/>
      <c r="P63" s="177"/>
    </row>
    <row r="64" spans="1:16" x14ac:dyDescent="0.15">
      <c r="A64" s="177" t="s">
        <v>32</v>
      </c>
      <c r="B64" s="177">
        <f>'将来負担比率（分子）の構造'!I$43</f>
        <v>4965</v>
      </c>
      <c r="C64" s="177"/>
      <c r="D64" s="177"/>
      <c r="E64" s="177">
        <f>'将来負担比率（分子）の構造'!J$43</f>
        <v>5080</v>
      </c>
      <c r="F64" s="177"/>
      <c r="G64" s="177"/>
      <c r="H64" s="177">
        <f>'将来負担比率（分子）の構造'!K$43</f>
        <v>4761</v>
      </c>
      <c r="I64" s="177"/>
      <c r="J64" s="177"/>
      <c r="K64" s="177">
        <f>'将来負担比率（分子）の構造'!L$43</f>
        <v>4436</v>
      </c>
      <c r="L64" s="177"/>
      <c r="M64" s="177"/>
      <c r="N64" s="177">
        <f>'将来負担比率（分子）の構造'!M$43</f>
        <v>4107</v>
      </c>
      <c r="O64" s="177"/>
      <c r="P64" s="177"/>
    </row>
    <row r="65" spans="1:16" x14ac:dyDescent="0.15">
      <c r="A65" s="177" t="s">
        <v>31</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30</v>
      </c>
      <c r="B66" s="177">
        <f>'将来負担比率（分子）の構造'!I$41</f>
        <v>20222</v>
      </c>
      <c r="C66" s="177"/>
      <c r="D66" s="177"/>
      <c r="E66" s="177">
        <f>'将来負担比率（分子）の構造'!J$41</f>
        <v>20704</v>
      </c>
      <c r="F66" s="177"/>
      <c r="G66" s="177"/>
      <c r="H66" s="177">
        <f>'将来負担比率（分子）の構造'!K$41</f>
        <v>19716</v>
      </c>
      <c r="I66" s="177"/>
      <c r="J66" s="177"/>
      <c r="K66" s="177">
        <f>'将来負担比率（分子）の構造'!L$41</f>
        <v>19510</v>
      </c>
      <c r="L66" s="177"/>
      <c r="M66" s="177"/>
      <c r="N66" s="177">
        <f>'将来負担比率（分子）の構造'!M$41</f>
        <v>20452</v>
      </c>
      <c r="O66" s="177"/>
      <c r="P66" s="177"/>
    </row>
    <row r="67" spans="1:16" x14ac:dyDescent="0.15">
      <c r="A67" s="177" t="s">
        <v>74</v>
      </c>
      <c r="B67" s="177" t="e">
        <f>NA()</f>
        <v>#N/A</v>
      </c>
      <c r="C67" s="177">
        <f>IF(ISNUMBER('将来負担比率（分子）の構造'!I$53), IF('将来負担比率（分子）の構造'!I$53 &lt; 0, 0, '将来負担比率（分子）の構造'!I$53), NA())</f>
        <v>0</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0</v>
      </c>
      <c r="M67" s="177" t="e">
        <f>NA()</f>
        <v>#N/A</v>
      </c>
      <c r="N67" s="177" t="e">
        <f>NA()</f>
        <v>#N/A</v>
      </c>
      <c r="O67" s="177">
        <f>IF(ISNUMBER('将来負担比率（分子）の構造'!M$53), IF('将来負担比率（分子）の構造'!M$53 &lt; 0, 0, '将来負担比率（分子）の構造'!M$53), NA())</f>
        <v>0</v>
      </c>
      <c r="P67" s="177" t="e">
        <f>NA()</f>
        <v>#N/A</v>
      </c>
    </row>
    <row r="70" spans="1:16" x14ac:dyDescent="0.15">
      <c r="A70" s="179" t="s">
        <v>75</v>
      </c>
      <c r="B70" s="179"/>
      <c r="C70" s="179"/>
      <c r="D70" s="179"/>
      <c r="E70" s="179"/>
      <c r="F70" s="179"/>
    </row>
    <row r="71" spans="1:16" x14ac:dyDescent="0.15">
      <c r="A71" s="180"/>
      <c r="B71" s="180" t="str">
        <f>基金残高に係る経年分析!F54</f>
        <v>H30</v>
      </c>
      <c r="C71" s="180" t="str">
        <f>基金残高に係る経年分析!G54</f>
        <v>R01</v>
      </c>
      <c r="D71" s="180" t="str">
        <f>基金残高に係る経年分析!H54</f>
        <v>R02</v>
      </c>
    </row>
    <row r="72" spans="1:16" x14ac:dyDescent="0.15">
      <c r="A72" s="180" t="s">
        <v>76</v>
      </c>
      <c r="B72" s="181">
        <f>基金残高に係る経年分析!F55</f>
        <v>5802</v>
      </c>
      <c r="C72" s="181">
        <f>基金残高に係る経年分析!G55</f>
        <v>5275</v>
      </c>
      <c r="D72" s="181">
        <f>基金残高に係る経年分析!H55</f>
        <v>5841</v>
      </c>
    </row>
    <row r="73" spans="1:16" x14ac:dyDescent="0.15">
      <c r="A73" s="180" t="s">
        <v>77</v>
      </c>
      <c r="B73" s="181">
        <f>基金残高に係る経年分析!F56</f>
        <v>2640</v>
      </c>
      <c r="C73" s="181">
        <f>基金残高に係る経年分析!G56</f>
        <v>2651</v>
      </c>
      <c r="D73" s="181">
        <f>基金残高に係る経年分析!H56</f>
        <v>2828</v>
      </c>
    </row>
    <row r="74" spans="1:16" x14ac:dyDescent="0.15">
      <c r="A74" s="180" t="s">
        <v>78</v>
      </c>
      <c r="B74" s="181">
        <f>基金残高に係る経年分析!F57</f>
        <v>8778</v>
      </c>
      <c r="C74" s="181">
        <f>基金残高に係る経年分析!G57</f>
        <v>8503</v>
      </c>
      <c r="D74" s="181">
        <f>基金残高に係る経年分析!H57</f>
        <v>7897</v>
      </c>
    </row>
  </sheetData>
  <sheetProtection algorithmName="SHA-512" hashValue="XtxCilJzSveJb+djGhnUMf5zmJ9b0WmGOREGDK42WnAFB4K3aYe7nFVZ7UXnr2Z6Lr+vx8hK8YwqARAQmlqKQw==" saltValue="wNVSTy7HEKksho7TrAJM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2" customWidth="1"/>
    <col min="96" max="133" width="1.625" style="239"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61" t="s">
        <v>212</v>
      </c>
      <c r="DI1" s="762"/>
      <c r="DJ1" s="762"/>
      <c r="DK1" s="762"/>
      <c r="DL1" s="762"/>
      <c r="DM1" s="762"/>
      <c r="DN1" s="763"/>
      <c r="DO1" s="222"/>
      <c r="DP1" s="761" t="s">
        <v>213</v>
      </c>
      <c r="DQ1" s="762"/>
      <c r="DR1" s="762"/>
      <c r="DS1" s="762"/>
      <c r="DT1" s="762"/>
      <c r="DU1" s="762"/>
      <c r="DV1" s="762"/>
      <c r="DW1" s="762"/>
      <c r="DX1" s="762"/>
      <c r="DY1" s="762"/>
      <c r="DZ1" s="762"/>
      <c r="EA1" s="762"/>
      <c r="EB1" s="762"/>
      <c r="EC1" s="763"/>
      <c r="ED1" s="220"/>
      <c r="EE1" s="220"/>
      <c r="EF1" s="220"/>
      <c r="EG1" s="220"/>
      <c r="EH1" s="220"/>
      <c r="EI1" s="220"/>
      <c r="EJ1" s="220"/>
      <c r="EK1" s="220"/>
      <c r="EL1" s="220"/>
      <c r="EM1" s="220"/>
    </row>
    <row r="2" spans="2:143" ht="22.5" customHeight="1" x14ac:dyDescent="0.15">
      <c r="B2" s="223" t="s">
        <v>214</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26" customFormat="1" ht="11.25" customHeight="1" x14ac:dyDescent="0.15">
      <c r="B5" s="710" t="s">
        <v>225</v>
      </c>
      <c r="C5" s="711"/>
      <c r="D5" s="711"/>
      <c r="E5" s="711"/>
      <c r="F5" s="711"/>
      <c r="G5" s="711"/>
      <c r="H5" s="711"/>
      <c r="I5" s="711"/>
      <c r="J5" s="711"/>
      <c r="K5" s="711"/>
      <c r="L5" s="711"/>
      <c r="M5" s="711"/>
      <c r="N5" s="711"/>
      <c r="O5" s="711"/>
      <c r="P5" s="711"/>
      <c r="Q5" s="712"/>
      <c r="R5" s="697">
        <v>5750802</v>
      </c>
      <c r="S5" s="698"/>
      <c r="T5" s="698"/>
      <c r="U5" s="698"/>
      <c r="V5" s="698"/>
      <c r="W5" s="698"/>
      <c r="X5" s="698"/>
      <c r="Y5" s="741"/>
      <c r="Z5" s="759">
        <v>17.899999999999999</v>
      </c>
      <c r="AA5" s="759"/>
      <c r="AB5" s="759"/>
      <c r="AC5" s="759"/>
      <c r="AD5" s="760">
        <v>5750802</v>
      </c>
      <c r="AE5" s="760"/>
      <c r="AF5" s="760"/>
      <c r="AG5" s="760"/>
      <c r="AH5" s="760"/>
      <c r="AI5" s="760"/>
      <c r="AJ5" s="760"/>
      <c r="AK5" s="760"/>
      <c r="AL5" s="742">
        <v>43.1</v>
      </c>
      <c r="AM5" s="715"/>
      <c r="AN5" s="715"/>
      <c r="AO5" s="743"/>
      <c r="AP5" s="710" t="s">
        <v>226</v>
      </c>
      <c r="AQ5" s="711"/>
      <c r="AR5" s="711"/>
      <c r="AS5" s="711"/>
      <c r="AT5" s="711"/>
      <c r="AU5" s="711"/>
      <c r="AV5" s="711"/>
      <c r="AW5" s="711"/>
      <c r="AX5" s="711"/>
      <c r="AY5" s="711"/>
      <c r="AZ5" s="711"/>
      <c r="BA5" s="711"/>
      <c r="BB5" s="711"/>
      <c r="BC5" s="711"/>
      <c r="BD5" s="711"/>
      <c r="BE5" s="711"/>
      <c r="BF5" s="712"/>
      <c r="BG5" s="642">
        <v>5750802</v>
      </c>
      <c r="BH5" s="643"/>
      <c r="BI5" s="643"/>
      <c r="BJ5" s="643"/>
      <c r="BK5" s="643"/>
      <c r="BL5" s="643"/>
      <c r="BM5" s="643"/>
      <c r="BN5" s="644"/>
      <c r="BO5" s="675">
        <v>100</v>
      </c>
      <c r="BP5" s="675"/>
      <c r="BQ5" s="675"/>
      <c r="BR5" s="675"/>
      <c r="BS5" s="676" t="s">
        <v>172</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276881</v>
      </c>
      <c r="S6" s="643"/>
      <c r="T6" s="643"/>
      <c r="U6" s="643"/>
      <c r="V6" s="643"/>
      <c r="W6" s="643"/>
      <c r="X6" s="643"/>
      <c r="Y6" s="644"/>
      <c r="Z6" s="675">
        <v>0.9</v>
      </c>
      <c r="AA6" s="675"/>
      <c r="AB6" s="675"/>
      <c r="AC6" s="675"/>
      <c r="AD6" s="676">
        <v>276881</v>
      </c>
      <c r="AE6" s="676"/>
      <c r="AF6" s="676"/>
      <c r="AG6" s="676"/>
      <c r="AH6" s="676"/>
      <c r="AI6" s="676"/>
      <c r="AJ6" s="676"/>
      <c r="AK6" s="676"/>
      <c r="AL6" s="645">
        <v>2.1</v>
      </c>
      <c r="AM6" s="646"/>
      <c r="AN6" s="646"/>
      <c r="AO6" s="677"/>
      <c r="AP6" s="639" t="s">
        <v>231</v>
      </c>
      <c r="AQ6" s="640"/>
      <c r="AR6" s="640"/>
      <c r="AS6" s="640"/>
      <c r="AT6" s="640"/>
      <c r="AU6" s="640"/>
      <c r="AV6" s="640"/>
      <c r="AW6" s="640"/>
      <c r="AX6" s="640"/>
      <c r="AY6" s="640"/>
      <c r="AZ6" s="640"/>
      <c r="BA6" s="640"/>
      <c r="BB6" s="640"/>
      <c r="BC6" s="640"/>
      <c r="BD6" s="640"/>
      <c r="BE6" s="640"/>
      <c r="BF6" s="641"/>
      <c r="BG6" s="642">
        <v>5750802</v>
      </c>
      <c r="BH6" s="643"/>
      <c r="BI6" s="643"/>
      <c r="BJ6" s="643"/>
      <c r="BK6" s="643"/>
      <c r="BL6" s="643"/>
      <c r="BM6" s="643"/>
      <c r="BN6" s="644"/>
      <c r="BO6" s="675">
        <v>100</v>
      </c>
      <c r="BP6" s="675"/>
      <c r="BQ6" s="675"/>
      <c r="BR6" s="675"/>
      <c r="BS6" s="676" t="s">
        <v>232</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198234</v>
      </c>
      <c r="CS6" s="643"/>
      <c r="CT6" s="643"/>
      <c r="CU6" s="643"/>
      <c r="CV6" s="643"/>
      <c r="CW6" s="643"/>
      <c r="CX6" s="643"/>
      <c r="CY6" s="644"/>
      <c r="CZ6" s="742">
        <v>0.6</v>
      </c>
      <c r="DA6" s="715"/>
      <c r="DB6" s="715"/>
      <c r="DC6" s="745"/>
      <c r="DD6" s="648" t="s">
        <v>172</v>
      </c>
      <c r="DE6" s="643"/>
      <c r="DF6" s="643"/>
      <c r="DG6" s="643"/>
      <c r="DH6" s="643"/>
      <c r="DI6" s="643"/>
      <c r="DJ6" s="643"/>
      <c r="DK6" s="643"/>
      <c r="DL6" s="643"/>
      <c r="DM6" s="643"/>
      <c r="DN6" s="643"/>
      <c r="DO6" s="643"/>
      <c r="DP6" s="644"/>
      <c r="DQ6" s="648">
        <v>198234</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4316</v>
      </c>
      <c r="S7" s="643"/>
      <c r="T7" s="643"/>
      <c r="U7" s="643"/>
      <c r="V7" s="643"/>
      <c r="W7" s="643"/>
      <c r="X7" s="643"/>
      <c r="Y7" s="644"/>
      <c r="Z7" s="675">
        <v>0</v>
      </c>
      <c r="AA7" s="675"/>
      <c r="AB7" s="675"/>
      <c r="AC7" s="675"/>
      <c r="AD7" s="676">
        <v>4316</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2525968</v>
      </c>
      <c r="BH7" s="643"/>
      <c r="BI7" s="643"/>
      <c r="BJ7" s="643"/>
      <c r="BK7" s="643"/>
      <c r="BL7" s="643"/>
      <c r="BM7" s="643"/>
      <c r="BN7" s="644"/>
      <c r="BO7" s="675">
        <v>43.9</v>
      </c>
      <c r="BP7" s="675"/>
      <c r="BQ7" s="675"/>
      <c r="BR7" s="675"/>
      <c r="BS7" s="676" t="s">
        <v>172</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8385806</v>
      </c>
      <c r="CS7" s="643"/>
      <c r="CT7" s="643"/>
      <c r="CU7" s="643"/>
      <c r="CV7" s="643"/>
      <c r="CW7" s="643"/>
      <c r="CX7" s="643"/>
      <c r="CY7" s="644"/>
      <c r="CZ7" s="675">
        <v>27.3</v>
      </c>
      <c r="DA7" s="675"/>
      <c r="DB7" s="675"/>
      <c r="DC7" s="675"/>
      <c r="DD7" s="648">
        <v>429900</v>
      </c>
      <c r="DE7" s="643"/>
      <c r="DF7" s="643"/>
      <c r="DG7" s="643"/>
      <c r="DH7" s="643"/>
      <c r="DI7" s="643"/>
      <c r="DJ7" s="643"/>
      <c r="DK7" s="643"/>
      <c r="DL7" s="643"/>
      <c r="DM7" s="643"/>
      <c r="DN7" s="643"/>
      <c r="DO7" s="643"/>
      <c r="DP7" s="644"/>
      <c r="DQ7" s="648">
        <v>2469168</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25838</v>
      </c>
      <c r="S8" s="643"/>
      <c r="T8" s="643"/>
      <c r="U8" s="643"/>
      <c r="V8" s="643"/>
      <c r="W8" s="643"/>
      <c r="X8" s="643"/>
      <c r="Y8" s="644"/>
      <c r="Z8" s="675">
        <v>0.1</v>
      </c>
      <c r="AA8" s="675"/>
      <c r="AB8" s="675"/>
      <c r="AC8" s="675"/>
      <c r="AD8" s="676">
        <v>25838</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88963</v>
      </c>
      <c r="BH8" s="643"/>
      <c r="BI8" s="643"/>
      <c r="BJ8" s="643"/>
      <c r="BK8" s="643"/>
      <c r="BL8" s="643"/>
      <c r="BM8" s="643"/>
      <c r="BN8" s="644"/>
      <c r="BO8" s="675">
        <v>1.5</v>
      </c>
      <c r="BP8" s="675"/>
      <c r="BQ8" s="675"/>
      <c r="BR8" s="675"/>
      <c r="BS8" s="648" t="s">
        <v>232</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7380563</v>
      </c>
      <c r="CS8" s="643"/>
      <c r="CT8" s="643"/>
      <c r="CU8" s="643"/>
      <c r="CV8" s="643"/>
      <c r="CW8" s="643"/>
      <c r="CX8" s="643"/>
      <c r="CY8" s="644"/>
      <c r="CZ8" s="675">
        <v>24</v>
      </c>
      <c r="DA8" s="675"/>
      <c r="DB8" s="675"/>
      <c r="DC8" s="675"/>
      <c r="DD8" s="648">
        <v>281946</v>
      </c>
      <c r="DE8" s="643"/>
      <c r="DF8" s="643"/>
      <c r="DG8" s="643"/>
      <c r="DH8" s="643"/>
      <c r="DI8" s="643"/>
      <c r="DJ8" s="643"/>
      <c r="DK8" s="643"/>
      <c r="DL8" s="643"/>
      <c r="DM8" s="643"/>
      <c r="DN8" s="643"/>
      <c r="DO8" s="643"/>
      <c r="DP8" s="644"/>
      <c r="DQ8" s="648">
        <v>3829301</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31434</v>
      </c>
      <c r="S9" s="643"/>
      <c r="T9" s="643"/>
      <c r="U9" s="643"/>
      <c r="V9" s="643"/>
      <c r="W9" s="643"/>
      <c r="X9" s="643"/>
      <c r="Y9" s="644"/>
      <c r="Z9" s="675">
        <v>0.1</v>
      </c>
      <c r="AA9" s="675"/>
      <c r="AB9" s="675"/>
      <c r="AC9" s="675"/>
      <c r="AD9" s="676">
        <v>31434</v>
      </c>
      <c r="AE9" s="676"/>
      <c r="AF9" s="676"/>
      <c r="AG9" s="676"/>
      <c r="AH9" s="676"/>
      <c r="AI9" s="676"/>
      <c r="AJ9" s="676"/>
      <c r="AK9" s="676"/>
      <c r="AL9" s="645">
        <v>0.2</v>
      </c>
      <c r="AM9" s="646"/>
      <c r="AN9" s="646"/>
      <c r="AO9" s="677"/>
      <c r="AP9" s="639" t="s">
        <v>241</v>
      </c>
      <c r="AQ9" s="640"/>
      <c r="AR9" s="640"/>
      <c r="AS9" s="640"/>
      <c r="AT9" s="640"/>
      <c r="AU9" s="640"/>
      <c r="AV9" s="640"/>
      <c r="AW9" s="640"/>
      <c r="AX9" s="640"/>
      <c r="AY9" s="640"/>
      <c r="AZ9" s="640"/>
      <c r="BA9" s="640"/>
      <c r="BB9" s="640"/>
      <c r="BC9" s="640"/>
      <c r="BD9" s="640"/>
      <c r="BE9" s="640"/>
      <c r="BF9" s="641"/>
      <c r="BG9" s="642">
        <v>2135113</v>
      </c>
      <c r="BH9" s="643"/>
      <c r="BI9" s="643"/>
      <c r="BJ9" s="643"/>
      <c r="BK9" s="643"/>
      <c r="BL9" s="643"/>
      <c r="BM9" s="643"/>
      <c r="BN9" s="644"/>
      <c r="BO9" s="675">
        <v>37.1</v>
      </c>
      <c r="BP9" s="675"/>
      <c r="BQ9" s="675"/>
      <c r="BR9" s="675"/>
      <c r="BS9" s="648" t="s">
        <v>232</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2063404</v>
      </c>
      <c r="CS9" s="643"/>
      <c r="CT9" s="643"/>
      <c r="CU9" s="643"/>
      <c r="CV9" s="643"/>
      <c r="CW9" s="643"/>
      <c r="CX9" s="643"/>
      <c r="CY9" s="644"/>
      <c r="CZ9" s="675">
        <v>6.7</v>
      </c>
      <c r="DA9" s="675"/>
      <c r="DB9" s="675"/>
      <c r="DC9" s="675"/>
      <c r="DD9" s="648">
        <v>110806</v>
      </c>
      <c r="DE9" s="643"/>
      <c r="DF9" s="643"/>
      <c r="DG9" s="643"/>
      <c r="DH9" s="643"/>
      <c r="DI9" s="643"/>
      <c r="DJ9" s="643"/>
      <c r="DK9" s="643"/>
      <c r="DL9" s="643"/>
      <c r="DM9" s="643"/>
      <c r="DN9" s="643"/>
      <c r="DO9" s="643"/>
      <c r="DP9" s="644"/>
      <c r="DQ9" s="648">
        <v>1776893</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172</v>
      </c>
      <c r="AA10" s="675"/>
      <c r="AB10" s="675"/>
      <c r="AC10" s="675"/>
      <c r="AD10" s="676" t="s">
        <v>232</v>
      </c>
      <c r="AE10" s="676"/>
      <c r="AF10" s="676"/>
      <c r="AG10" s="676"/>
      <c r="AH10" s="676"/>
      <c r="AI10" s="676"/>
      <c r="AJ10" s="676"/>
      <c r="AK10" s="676"/>
      <c r="AL10" s="645" t="s">
        <v>232</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128336</v>
      </c>
      <c r="BH10" s="643"/>
      <c r="BI10" s="643"/>
      <c r="BJ10" s="643"/>
      <c r="BK10" s="643"/>
      <c r="BL10" s="643"/>
      <c r="BM10" s="643"/>
      <c r="BN10" s="644"/>
      <c r="BO10" s="675">
        <v>2.2000000000000002</v>
      </c>
      <c r="BP10" s="675"/>
      <c r="BQ10" s="675"/>
      <c r="BR10" s="675"/>
      <c r="BS10" s="648" t="s">
        <v>172</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938</v>
      </c>
      <c r="CS10" s="643"/>
      <c r="CT10" s="643"/>
      <c r="CU10" s="643"/>
      <c r="CV10" s="643"/>
      <c r="CW10" s="643"/>
      <c r="CX10" s="643"/>
      <c r="CY10" s="644"/>
      <c r="CZ10" s="675">
        <v>0</v>
      </c>
      <c r="DA10" s="675"/>
      <c r="DB10" s="675"/>
      <c r="DC10" s="675"/>
      <c r="DD10" s="648" t="s">
        <v>232</v>
      </c>
      <c r="DE10" s="643"/>
      <c r="DF10" s="643"/>
      <c r="DG10" s="643"/>
      <c r="DH10" s="643"/>
      <c r="DI10" s="643"/>
      <c r="DJ10" s="643"/>
      <c r="DK10" s="643"/>
      <c r="DL10" s="643"/>
      <c r="DM10" s="643"/>
      <c r="DN10" s="643"/>
      <c r="DO10" s="643"/>
      <c r="DP10" s="644"/>
      <c r="DQ10" s="648">
        <v>469</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1086077</v>
      </c>
      <c r="S11" s="643"/>
      <c r="T11" s="643"/>
      <c r="U11" s="643"/>
      <c r="V11" s="643"/>
      <c r="W11" s="643"/>
      <c r="X11" s="643"/>
      <c r="Y11" s="644"/>
      <c r="Z11" s="645">
        <v>3.4</v>
      </c>
      <c r="AA11" s="646"/>
      <c r="AB11" s="646"/>
      <c r="AC11" s="647"/>
      <c r="AD11" s="648">
        <v>1086077</v>
      </c>
      <c r="AE11" s="643"/>
      <c r="AF11" s="643"/>
      <c r="AG11" s="643"/>
      <c r="AH11" s="643"/>
      <c r="AI11" s="643"/>
      <c r="AJ11" s="643"/>
      <c r="AK11" s="644"/>
      <c r="AL11" s="645">
        <v>8.1</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173556</v>
      </c>
      <c r="BH11" s="643"/>
      <c r="BI11" s="643"/>
      <c r="BJ11" s="643"/>
      <c r="BK11" s="643"/>
      <c r="BL11" s="643"/>
      <c r="BM11" s="643"/>
      <c r="BN11" s="644"/>
      <c r="BO11" s="675">
        <v>3</v>
      </c>
      <c r="BP11" s="675"/>
      <c r="BQ11" s="675"/>
      <c r="BR11" s="675"/>
      <c r="BS11" s="648" t="s">
        <v>232</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2092338</v>
      </c>
      <c r="CS11" s="643"/>
      <c r="CT11" s="643"/>
      <c r="CU11" s="643"/>
      <c r="CV11" s="643"/>
      <c r="CW11" s="643"/>
      <c r="CX11" s="643"/>
      <c r="CY11" s="644"/>
      <c r="CZ11" s="675">
        <v>6.8</v>
      </c>
      <c r="DA11" s="675"/>
      <c r="DB11" s="675"/>
      <c r="DC11" s="675"/>
      <c r="DD11" s="648">
        <v>122194</v>
      </c>
      <c r="DE11" s="643"/>
      <c r="DF11" s="643"/>
      <c r="DG11" s="643"/>
      <c r="DH11" s="643"/>
      <c r="DI11" s="643"/>
      <c r="DJ11" s="643"/>
      <c r="DK11" s="643"/>
      <c r="DL11" s="643"/>
      <c r="DM11" s="643"/>
      <c r="DN11" s="643"/>
      <c r="DO11" s="643"/>
      <c r="DP11" s="644"/>
      <c r="DQ11" s="648">
        <v>694947</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v>46910</v>
      </c>
      <c r="S12" s="643"/>
      <c r="T12" s="643"/>
      <c r="U12" s="643"/>
      <c r="V12" s="643"/>
      <c r="W12" s="643"/>
      <c r="X12" s="643"/>
      <c r="Y12" s="644"/>
      <c r="Z12" s="675">
        <v>0.1</v>
      </c>
      <c r="AA12" s="675"/>
      <c r="AB12" s="675"/>
      <c r="AC12" s="675"/>
      <c r="AD12" s="676">
        <v>46910</v>
      </c>
      <c r="AE12" s="676"/>
      <c r="AF12" s="676"/>
      <c r="AG12" s="676"/>
      <c r="AH12" s="676"/>
      <c r="AI12" s="676"/>
      <c r="AJ12" s="676"/>
      <c r="AK12" s="676"/>
      <c r="AL12" s="645">
        <v>0.4</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2722258</v>
      </c>
      <c r="BH12" s="643"/>
      <c r="BI12" s="643"/>
      <c r="BJ12" s="643"/>
      <c r="BK12" s="643"/>
      <c r="BL12" s="643"/>
      <c r="BM12" s="643"/>
      <c r="BN12" s="644"/>
      <c r="BO12" s="675">
        <v>47.3</v>
      </c>
      <c r="BP12" s="675"/>
      <c r="BQ12" s="675"/>
      <c r="BR12" s="675"/>
      <c r="BS12" s="648" t="s">
        <v>232</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439694</v>
      </c>
      <c r="CS12" s="643"/>
      <c r="CT12" s="643"/>
      <c r="CU12" s="643"/>
      <c r="CV12" s="643"/>
      <c r="CW12" s="643"/>
      <c r="CX12" s="643"/>
      <c r="CY12" s="644"/>
      <c r="CZ12" s="675">
        <v>1.4</v>
      </c>
      <c r="DA12" s="675"/>
      <c r="DB12" s="675"/>
      <c r="DC12" s="675"/>
      <c r="DD12" s="648">
        <v>31255</v>
      </c>
      <c r="DE12" s="643"/>
      <c r="DF12" s="643"/>
      <c r="DG12" s="643"/>
      <c r="DH12" s="643"/>
      <c r="DI12" s="643"/>
      <c r="DJ12" s="643"/>
      <c r="DK12" s="643"/>
      <c r="DL12" s="643"/>
      <c r="DM12" s="643"/>
      <c r="DN12" s="643"/>
      <c r="DO12" s="643"/>
      <c r="DP12" s="644"/>
      <c r="DQ12" s="648">
        <v>412677</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172</v>
      </c>
      <c r="S13" s="643"/>
      <c r="T13" s="643"/>
      <c r="U13" s="643"/>
      <c r="V13" s="643"/>
      <c r="W13" s="643"/>
      <c r="X13" s="643"/>
      <c r="Y13" s="644"/>
      <c r="Z13" s="675" t="s">
        <v>172</v>
      </c>
      <c r="AA13" s="675"/>
      <c r="AB13" s="675"/>
      <c r="AC13" s="675"/>
      <c r="AD13" s="676" t="s">
        <v>172</v>
      </c>
      <c r="AE13" s="676"/>
      <c r="AF13" s="676"/>
      <c r="AG13" s="676"/>
      <c r="AH13" s="676"/>
      <c r="AI13" s="676"/>
      <c r="AJ13" s="676"/>
      <c r="AK13" s="676"/>
      <c r="AL13" s="645" t="s">
        <v>232</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2709312</v>
      </c>
      <c r="BH13" s="643"/>
      <c r="BI13" s="643"/>
      <c r="BJ13" s="643"/>
      <c r="BK13" s="643"/>
      <c r="BL13" s="643"/>
      <c r="BM13" s="643"/>
      <c r="BN13" s="644"/>
      <c r="BO13" s="675">
        <v>47.1</v>
      </c>
      <c r="BP13" s="675"/>
      <c r="BQ13" s="675"/>
      <c r="BR13" s="675"/>
      <c r="BS13" s="648" t="s">
        <v>232</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2357596</v>
      </c>
      <c r="CS13" s="643"/>
      <c r="CT13" s="643"/>
      <c r="CU13" s="643"/>
      <c r="CV13" s="643"/>
      <c r="CW13" s="643"/>
      <c r="CX13" s="643"/>
      <c r="CY13" s="644"/>
      <c r="CZ13" s="675">
        <v>7.7</v>
      </c>
      <c r="DA13" s="675"/>
      <c r="DB13" s="675"/>
      <c r="DC13" s="675"/>
      <c r="DD13" s="648">
        <v>1901248</v>
      </c>
      <c r="DE13" s="643"/>
      <c r="DF13" s="643"/>
      <c r="DG13" s="643"/>
      <c r="DH13" s="643"/>
      <c r="DI13" s="643"/>
      <c r="DJ13" s="643"/>
      <c r="DK13" s="643"/>
      <c r="DL13" s="643"/>
      <c r="DM13" s="643"/>
      <c r="DN13" s="643"/>
      <c r="DO13" s="643"/>
      <c r="DP13" s="644"/>
      <c r="DQ13" s="648">
        <v>775271</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v>7</v>
      </c>
      <c r="S14" s="643"/>
      <c r="T14" s="643"/>
      <c r="U14" s="643"/>
      <c r="V14" s="643"/>
      <c r="W14" s="643"/>
      <c r="X14" s="643"/>
      <c r="Y14" s="644"/>
      <c r="Z14" s="675">
        <v>0</v>
      </c>
      <c r="AA14" s="675"/>
      <c r="AB14" s="675"/>
      <c r="AC14" s="675"/>
      <c r="AD14" s="676">
        <v>7</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187126</v>
      </c>
      <c r="BH14" s="643"/>
      <c r="BI14" s="643"/>
      <c r="BJ14" s="643"/>
      <c r="BK14" s="643"/>
      <c r="BL14" s="643"/>
      <c r="BM14" s="643"/>
      <c r="BN14" s="644"/>
      <c r="BO14" s="675">
        <v>3.3</v>
      </c>
      <c r="BP14" s="675"/>
      <c r="BQ14" s="675"/>
      <c r="BR14" s="675"/>
      <c r="BS14" s="648" t="s">
        <v>172</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1634227</v>
      </c>
      <c r="CS14" s="643"/>
      <c r="CT14" s="643"/>
      <c r="CU14" s="643"/>
      <c r="CV14" s="643"/>
      <c r="CW14" s="643"/>
      <c r="CX14" s="643"/>
      <c r="CY14" s="644"/>
      <c r="CZ14" s="675">
        <v>5.3</v>
      </c>
      <c r="DA14" s="675"/>
      <c r="DB14" s="675"/>
      <c r="DC14" s="675"/>
      <c r="DD14" s="648">
        <v>495687</v>
      </c>
      <c r="DE14" s="643"/>
      <c r="DF14" s="643"/>
      <c r="DG14" s="643"/>
      <c r="DH14" s="643"/>
      <c r="DI14" s="643"/>
      <c r="DJ14" s="643"/>
      <c r="DK14" s="643"/>
      <c r="DL14" s="643"/>
      <c r="DM14" s="643"/>
      <c r="DN14" s="643"/>
      <c r="DO14" s="643"/>
      <c r="DP14" s="644"/>
      <c r="DQ14" s="648">
        <v>1157485</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172</v>
      </c>
      <c r="S15" s="643"/>
      <c r="T15" s="643"/>
      <c r="U15" s="643"/>
      <c r="V15" s="643"/>
      <c r="W15" s="643"/>
      <c r="X15" s="643"/>
      <c r="Y15" s="644"/>
      <c r="Z15" s="675" t="s">
        <v>232</v>
      </c>
      <c r="AA15" s="675"/>
      <c r="AB15" s="675"/>
      <c r="AC15" s="675"/>
      <c r="AD15" s="676" t="s">
        <v>232</v>
      </c>
      <c r="AE15" s="676"/>
      <c r="AF15" s="676"/>
      <c r="AG15" s="676"/>
      <c r="AH15" s="676"/>
      <c r="AI15" s="676"/>
      <c r="AJ15" s="676"/>
      <c r="AK15" s="676"/>
      <c r="AL15" s="645" t="s">
        <v>232</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309982</v>
      </c>
      <c r="BH15" s="643"/>
      <c r="BI15" s="643"/>
      <c r="BJ15" s="643"/>
      <c r="BK15" s="643"/>
      <c r="BL15" s="643"/>
      <c r="BM15" s="643"/>
      <c r="BN15" s="644"/>
      <c r="BO15" s="675">
        <v>5.4</v>
      </c>
      <c r="BP15" s="675"/>
      <c r="BQ15" s="675"/>
      <c r="BR15" s="675"/>
      <c r="BS15" s="648" t="s">
        <v>232</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3930552</v>
      </c>
      <c r="CS15" s="643"/>
      <c r="CT15" s="643"/>
      <c r="CU15" s="643"/>
      <c r="CV15" s="643"/>
      <c r="CW15" s="643"/>
      <c r="CX15" s="643"/>
      <c r="CY15" s="644"/>
      <c r="CZ15" s="675">
        <v>12.8</v>
      </c>
      <c r="DA15" s="675"/>
      <c r="DB15" s="675"/>
      <c r="DC15" s="675"/>
      <c r="DD15" s="648">
        <v>1501953</v>
      </c>
      <c r="DE15" s="643"/>
      <c r="DF15" s="643"/>
      <c r="DG15" s="643"/>
      <c r="DH15" s="643"/>
      <c r="DI15" s="643"/>
      <c r="DJ15" s="643"/>
      <c r="DK15" s="643"/>
      <c r="DL15" s="643"/>
      <c r="DM15" s="643"/>
      <c r="DN15" s="643"/>
      <c r="DO15" s="643"/>
      <c r="DP15" s="644"/>
      <c r="DQ15" s="648">
        <v>1990311</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33529</v>
      </c>
      <c r="S16" s="643"/>
      <c r="T16" s="643"/>
      <c r="U16" s="643"/>
      <c r="V16" s="643"/>
      <c r="W16" s="643"/>
      <c r="X16" s="643"/>
      <c r="Y16" s="644"/>
      <c r="Z16" s="675">
        <v>0.1</v>
      </c>
      <c r="AA16" s="675"/>
      <c r="AB16" s="675"/>
      <c r="AC16" s="675"/>
      <c r="AD16" s="676">
        <v>33529</v>
      </c>
      <c r="AE16" s="676"/>
      <c r="AF16" s="676"/>
      <c r="AG16" s="676"/>
      <c r="AH16" s="676"/>
      <c r="AI16" s="676"/>
      <c r="AJ16" s="676"/>
      <c r="AK16" s="676"/>
      <c r="AL16" s="645">
        <v>0.3</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v>5468</v>
      </c>
      <c r="BH16" s="643"/>
      <c r="BI16" s="643"/>
      <c r="BJ16" s="643"/>
      <c r="BK16" s="643"/>
      <c r="BL16" s="643"/>
      <c r="BM16" s="643"/>
      <c r="BN16" s="644"/>
      <c r="BO16" s="675">
        <v>0.1</v>
      </c>
      <c r="BP16" s="675"/>
      <c r="BQ16" s="675"/>
      <c r="BR16" s="675"/>
      <c r="BS16" s="648" t="s">
        <v>172</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v>44091</v>
      </c>
      <c r="CS16" s="643"/>
      <c r="CT16" s="643"/>
      <c r="CU16" s="643"/>
      <c r="CV16" s="643"/>
      <c r="CW16" s="643"/>
      <c r="CX16" s="643"/>
      <c r="CY16" s="644"/>
      <c r="CZ16" s="675">
        <v>0.1</v>
      </c>
      <c r="DA16" s="675"/>
      <c r="DB16" s="675"/>
      <c r="DC16" s="675"/>
      <c r="DD16" s="648" t="s">
        <v>172</v>
      </c>
      <c r="DE16" s="643"/>
      <c r="DF16" s="643"/>
      <c r="DG16" s="643"/>
      <c r="DH16" s="643"/>
      <c r="DI16" s="643"/>
      <c r="DJ16" s="643"/>
      <c r="DK16" s="643"/>
      <c r="DL16" s="643"/>
      <c r="DM16" s="643"/>
      <c r="DN16" s="643"/>
      <c r="DO16" s="643"/>
      <c r="DP16" s="644"/>
      <c r="DQ16" s="648">
        <v>5251</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36047</v>
      </c>
      <c r="S17" s="643"/>
      <c r="T17" s="643"/>
      <c r="U17" s="643"/>
      <c r="V17" s="643"/>
      <c r="W17" s="643"/>
      <c r="X17" s="643"/>
      <c r="Y17" s="644"/>
      <c r="Z17" s="675">
        <v>0.1</v>
      </c>
      <c r="AA17" s="675"/>
      <c r="AB17" s="675"/>
      <c r="AC17" s="675"/>
      <c r="AD17" s="676">
        <v>36047</v>
      </c>
      <c r="AE17" s="676"/>
      <c r="AF17" s="676"/>
      <c r="AG17" s="676"/>
      <c r="AH17" s="676"/>
      <c r="AI17" s="676"/>
      <c r="AJ17" s="676"/>
      <c r="AK17" s="676"/>
      <c r="AL17" s="645">
        <v>0.3</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172</v>
      </c>
      <c r="BP17" s="675"/>
      <c r="BQ17" s="675"/>
      <c r="BR17" s="675"/>
      <c r="BS17" s="648" t="s">
        <v>232</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2230410</v>
      </c>
      <c r="CS17" s="643"/>
      <c r="CT17" s="643"/>
      <c r="CU17" s="643"/>
      <c r="CV17" s="643"/>
      <c r="CW17" s="643"/>
      <c r="CX17" s="643"/>
      <c r="CY17" s="644"/>
      <c r="CZ17" s="675">
        <v>7.3</v>
      </c>
      <c r="DA17" s="675"/>
      <c r="DB17" s="675"/>
      <c r="DC17" s="675"/>
      <c r="DD17" s="648" t="s">
        <v>232</v>
      </c>
      <c r="DE17" s="643"/>
      <c r="DF17" s="643"/>
      <c r="DG17" s="643"/>
      <c r="DH17" s="643"/>
      <c r="DI17" s="643"/>
      <c r="DJ17" s="643"/>
      <c r="DK17" s="643"/>
      <c r="DL17" s="643"/>
      <c r="DM17" s="643"/>
      <c r="DN17" s="643"/>
      <c r="DO17" s="643"/>
      <c r="DP17" s="644"/>
      <c r="DQ17" s="648">
        <v>2140057</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42228</v>
      </c>
      <c r="S18" s="643"/>
      <c r="T18" s="643"/>
      <c r="U18" s="643"/>
      <c r="V18" s="643"/>
      <c r="W18" s="643"/>
      <c r="X18" s="643"/>
      <c r="Y18" s="644"/>
      <c r="Z18" s="675">
        <v>0.1</v>
      </c>
      <c r="AA18" s="675"/>
      <c r="AB18" s="675"/>
      <c r="AC18" s="675"/>
      <c r="AD18" s="676">
        <v>42228</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232</v>
      </c>
      <c r="BH18" s="643"/>
      <c r="BI18" s="643"/>
      <c r="BJ18" s="643"/>
      <c r="BK18" s="643"/>
      <c r="BL18" s="643"/>
      <c r="BM18" s="643"/>
      <c r="BN18" s="644"/>
      <c r="BO18" s="675" t="s">
        <v>232</v>
      </c>
      <c r="BP18" s="675"/>
      <c r="BQ18" s="675"/>
      <c r="BR18" s="675"/>
      <c r="BS18" s="648" t="s">
        <v>172</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232</v>
      </c>
      <c r="CS18" s="643"/>
      <c r="CT18" s="643"/>
      <c r="CU18" s="643"/>
      <c r="CV18" s="643"/>
      <c r="CW18" s="643"/>
      <c r="CX18" s="643"/>
      <c r="CY18" s="644"/>
      <c r="CZ18" s="675" t="s">
        <v>172</v>
      </c>
      <c r="DA18" s="675"/>
      <c r="DB18" s="675"/>
      <c r="DC18" s="675"/>
      <c r="DD18" s="648" t="s">
        <v>232</v>
      </c>
      <c r="DE18" s="643"/>
      <c r="DF18" s="643"/>
      <c r="DG18" s="643"/>
      <c r="DH18" s="643"/>
      <c r="DI18" s="643"/>
      <c r="DJ18" s="643"/>
      <c r="DK18" s="643"/>
      <c r="DL18" s="643"/>
      <c r="DM18" s="643"/>
      <c r="DN18" s="643"/>
      <c r="DO18" s="643"/>
      <c r="DP18" s="644"/>
      <c r="DQ18" s="648" t="s">
        <v>172</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22021</v>
      </c>
      <c r="S19" s="643"/>
      <c r="T19" s="643"/>
      <c r="U19" s="643"/>
      <c r="V19" s="643"/>
      <c r="W19" s="643"/>
      <c r="X19" s="643"/>
      <c r="Y19" s="644"/>
      <c r="Z19" s="675">
        <v>0.1</v>
      </c>
      <c r="AA19" s="675"/>
      <c r="AB19" s="675"/>
      <c r="AC19" s="675"/>
      <c r="AD19" s="676">
        <v>22021</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172</v>
      </c>
      <c r="BH19" s="643"/>
      <c r="BI19" s="643"/>
      <c r="BJ19" s="643"/>
      <c r="BK19" s="643"/>
      <c r="BL19" s="643"/>
      <c r="BM19" s="643"/>
      <c r="BN19" s="644"/>
      <c r="BO19" s="675" t="s">
        <v>172</v>
      </c>
      <c r="BP19" s="675"/>
      <c r="BQ19" s="675"/>
      <c r="BR19" s="675"/>
      <c r="BS19" s="648" t="s">
        <v>232</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232</v>
      </c>
      <c r="CS19" s="643"/>
      <c r="CT19" s="643"/>
      <c r="CU19" s="643"/>
      <c r="CV19" s="643"/>
      <c r="CW19" s="643"/>
      <c r="CX19" s="643"/>
      <c r="CY19" s="644"/>
      <c r="CZ19" s="675" t="s">
        <v>232</v>
      </c>
      <c r="DA19" s="675"/>
      <c r="DB19" s="675"/>
      <c r="DC19" s="675"/>
      <c r="DD19" s="648" t="s">
        <v>232</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15891</v>
      </c>
      <c r="S20" s="643"/>
      <c r="T20" s="643"/>
      <c r="U20" s="643"/>
      <c r="V20" s="643"/>
      <c r="W20" s="643"/>
      <c r="X20" s="643"/>
      <c r="Y20" s="644"/>
      <c r="Z20" s="675">
        <v>0</v>
      </c>
      <c r="AA20" s="675"/>
      <c r="AB20" s="675"/>
      <c r="AC20" s="675"/>
      <c r="AD20" s="676">
        <v>15891</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172</v>
      </c>
      <c r="BH20" s="643"/>
      <c r="BI20" s="643"/>
      <c r="BJ20" s="643"/>
      <c r="BK20" s="643"/>
      <c r="BL20" s="643"/>
      <c r="BM20" s="643"/>
      <c r="BN20" s="644"/>
      <c r="BO20" s="675" t="s">
        <v>232</v>
      </c>
      <c r="BP20" s="675"/>
      <c r="BQ20" s="675"/>
      <c r="BR20" s="675"/>
      <c r="BS20" s="648" t="s">
        <v>232</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30757853</v>
      </c>
      <c r="CS20" s="643"/>
      <c r="CT20" s="643"/>
      <c r="CU20" s="643"/>
      <c r="CV20" s="643"/>
      <c r="CW20" s="643"/>
      <c r="CX20" s="643"/>
      <c r="CY20" s="644"/>
      <c r="CZ20" s="675">
        <v>100</v>
      </c>
      <c r="DA20" s="675"/>
      <c r="DB20" s="675"/>
      <c r="DC20" s="675"/>
      <c r="DD20" s="648">
        <v>4874989</v>
      </c>
      <c r="DE20" s="643"/>
      <c r="DF20" s="643"/>
      <c r="DG20" s="643"/>
      <c r="DH20" s="643"/>
      <c r="DI20" s="643"/>
      <c r="DJ20" s="643"/>
      <c r="DK20" s="643"/>
      <c r="DL20" s="643"/>
      <c r="DM20" s="643"/>
      <c r="DN20" s="643"/>
      <c r="DO20" s="643"/>
      <c r="DP20" s="644"/>
      <c r="DQ20" s="648">
        <v>15450064</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4316</v>
      </c>
      <c r="S21" s="643"/>
      <c r="T21" s="643"/>
      <c r="U21" s="643"/>
      <c r="V21" s="643"/>
      <c r="W21" s="643"/>
      <c r="X21" s="643"/>
      <c r="Y21" s="644"/>
      <c r="Z21" s="675">
        <v>0</v>
      </c>
      <c r="AA21" s="675"/>
      <c r="AB21" s="675"/>
      <c r="AC21" s="675"/>
      <c r="AD21" s="676">
        <v>4316</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232</v>
      </c>
      <c r="BH21" s="643"/>
      <c r="BI21" s="643"/>
      <c r="BJ21" s="643"/>
      <c r="BK21" s="643"/>
      <c r="BL21" s="643"/>
      <c r="BM21" s="643"/>
      <c r="BN21" s="644"/>
      <c r="BO21" s="675" t="s">
        <v>172</v>
      </c>
      <c r="BP21" s="675"/>
      <c r="BQ21" s="675"/>
      <c r="BR21" s="675"/>
      <c r="BS21" s="648" t="s">
        <v>172</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6555140</v>
      </c>
      <c r="S22" s="643"/>
      <c r="T22" s="643"/>
      <c r="U22" s="643"/>
      <c r="V22" s="643"/>
      <c r="W22" s="643"/>
      <c r="X22" s="643"/>
      <c r="Y22" s="644"/>
      <c r="Z22" s="675">
        <v>20.399999999999999</v>
      </c>
      <c r="AA22" s="675"/>
      <c r="AB22" s="675"/>
      <c r="AC22" s="675"/>
      <c r="AD22" s="676">
        <v>5987970</v>
      </c>
      <c r="AE22" s="676"/>
      <c r="AF22" s="676"/>
      <c r="AG22" s="676"/>
      <c r="AH22" s="676"/>
      <c r="AI22" s="676"/>
      <c r="AJ22" s="676"/>
      <c r="AK22" s="676"/>
      <c r="AL22" s="645">
        <v>44.8</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172</v>
      </c>
      <c r="BH22" s="643"/>
      <c r="BI22" s="643"/>
      <c r="BJ22" s="643"/>
      <c r="BK22" s="643"/>
      <c r="BL22" s="643"/>
      <c r="BM22" s="643"/>
      <c r="BN22" s="644"/>
      <c r="BO22" s="675" t="s">
        <v>172</v>
      </c>
      <c r="BP22" s="675"/>
      <c r="BQ22" s="675"/>
      <c r="BR22" s="675"/>
      <c r="BS22" s="648" t="s">
        <v>232</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5987970</v>
      </c>
      <c r="S23" s="643"/>
      <c r="T23" s="643"/>
      <c r="U23" s="643"/>
      <c r="V23" s="643"/>
      <c r="W23" s="643"/>
      <c r="X23" s="643"/>
      <c r="Y23" s="644"/>
      <c r="Z23" s="675">
        <v>18.600000000000001</v>
      </c>
      <c r="AA23" s="675"/>
      <c r="AB23" s="675"/>
      <c r="AC23" s="675"/>
      <c r="AD23" s="676">
        <v>5987970</v>
      </c>
      <c r="AE23" s="676"/>
      <c r="AF23" s="676"/>
      <c r="AG23" s="676"/>
      <c r="AH23" s="676"/>
      <c r="AI23" s="676"/>
      <c r="AJ23" s="676"/>
      <c r="AK23" s="676"/>
      <c r="AL23" s="645">
        <v>44.8</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172</v>
      </c>
      <c r="BH23" s="643"/>
      <c r="BI23" s="643"/>
      <c r="BJ23" s="643"/>
      <c r="BK23" s="643"/>
      <c r="BL23" s="643"/>
      <c r="BM23" s="643"/>
      <c r="BN23" s="644"/>
      <c r="BO23" s="675" t="s">
        <v>172</v>
      </c>
      <c r="BP23" s="675"/>
      <c r="BQ23" s="675"/>
      <c r="BR23" s="675"/>
      <c r="BS23" s="648" t="s">
        <v>232</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505498</v>
      </c>
      <c r="S24" s="643"/>
      <c r="T24" s="643"/>
      <c r="U24" s="643"/>
      <c r="V24" s="643"/>
      <c r="W24" s="643"/>
      <c r="X24" s="643"/>
      <c r="Y24" s="644"/>
      <c r="Z24" s="675">
        <v>1.6</v>
      </c>
      <c r="AA24" s="675"/>
      <c r="AB24" s="675"/>
      <c r="AC24" s="675"/>
      <c r="AD24" s="676" t="s">
        <v>232</v>
      </c>
      <c r="AE24" s="676"/>
      <c r="AF24" s="676"/>
      <c r="AG24" s="676"/>
      <c r="AH24" s="676"/>
      <c r="AI24" s="676"/>
      <c r="AJ24" s="676"/>
      <c r="AK24" s="676"/>
      <c r="AL24" s="645" t="s">
        <v>172</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172</v>
      </c>
      <c r="BH24" s="643"/>
      <c r="BI24" s="643"/>
      <c r="BJ24" s="643"/>
      <c r="BK24" s="643"/>
      <c r="BL24" s="643"/>
      <c r="BM24" s="643"/>
      <c r="BN24" s="644"/>
      <c r="BO24" s="675" t="s">
        <v>172</v>
      </c>
      <c r="BP24" s="675"/>
      <c r="BQ24" s="675"/>
      <c r="BR24" s="675"/>
      <c r="BS24" s="648" t="s">
        <v>232</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9762513</v>
      </c>
      <c r="CS24" s="698"/>
      <c r="CT24" s="698"/>
      <c r="CU24" s="698"/>
      <c r="CV24" s="698"/>
      <c r="CW24" s="698"/>
      <c r="CX24" s="698"/>
      <c r="CY24" s="741"/>
      <c r="CZ24" s="742">
        <v>31.7</v>
      </c>
      <c r="DA24" s="715"/>
      <c r="DB24" s="715"/>
      <c r="DC24" s="745"/>
      <c r="DD24" s="740">
        <v>6870685</v>
      </c>
      <c r="DE24" s="698"/>
      <c r="DF24" s="698"/>
      <c r="DG24" s="698"/>
      <c r="DH24" s="698"/>
      <c r="DI24" s="698"/>
      <c r="DJ24" s="698"/>
      <c r="DK24" s="741"/>
      <c r="DL24" s="740">
        <v>6850841</v>
      </c>
      <c r="DM24" s="698"/>
      <c r="DN24" s="698"/>
      <c r="DO24" s="698"/>
      <c r="DP24" s="698"/>
      <c r="DQ24" s="698"/>
      <c r="DR24" s="698"/>
      <c r="DS24" s="698"/>
      <c r="DT24" s="698"/>
      <c r="DU24" s="698"/>
      <c r="DV24" s="741"/>
      <c r="DW24" s="742">
        <v>49.1</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61672</v>
      </c>
      <c r="S25" s="643"/>
      <c r="T25" s="643"/>
      <c r="U25" s="643"/>
      <c r="V25" s="643"/>
      <c r="W25" s="643"/>
      <c r="X25" s="643"/>
      <c r="Y25" s="644"/>
      <c r="Z25" s="675">
        <v>0.2</v>
      </c>
      <c r="AA25" s="675"/>
      <c r="AB25" s="675"/>
      <c r="AC25" s="675"/>
      <c r="AD25" s="676" t="s">
        <v>232</v>
      </c>
      <c r="AE25" s="676"/>
      <c r="AF25" s="676"/>
      <c r="AG25" s="676"/>
      <c r="AH25" s="676"/>
      <c r="AI25" s="676"/>
      <c r="AJ25" s="676"/>
      <c r="AK25" s="676"/>
      <c r="AL25" s="645" t="s">
        <v>172</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172</v>
      </c>
      <c r="BH25" s="643"/>
      <c r="BI25" s="643"/>
      <c r="BJ25" s="643"/>
      <c r="BK25" s="643"/>
      <c r="BL25" s="643"/>
      <c r="BM25" s="643"/>
      <c r="BN25" s="644"/>
      <c r="BO25" s="675" t="s">
        <v>172</v>
      </c>
      <c r="BP25" s="675"/>
      <c r="BQ25" s="675"/>
      <c r="BR25" s="675"/>
      <c r="BS25" s="648" t="s">
        <v>172</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3994018</v>
      </c>
      <c r="CS25" s="661"/>
      <c r="CT25" s="661"/>
      <c r="CU25" s="661"/>
      <c r="CV25" s="661"/>
      <c r="CW25" s="661"/>
      <c r="CX25" s="661"/>
      <c r="CY25" s="662"/>
      <c r="CZ25" s="645">
        <v>13</v>
      </c>
      <c r="DA25" s="663"/>
      <c r="DB25" s="663"/>
      <c r="DC25" s="664"/>
      <c r="DD25" s="648">
        <v>3716913</v>
      </c>
      <c r="DE25" s="661"/>
      <c r="DF25" s="661"/>
      <c r="DG25" s="661"/>
      <c r="DH25" s="661"/>
      <c r="DI25" s="661"/>
      <c r="DJ25" s="661"/>
      <c r="DK25" s="662"/>
      <c r="DL25" s="648">
        <v>3703149</v>
      </c>
      <c r="DM25" s="661"/>
      <c r="DN25" s="661"/>
      <c r="DO25" s="661"/>
      <c r="DP25" s="661"/>
      <c r="DQ25" s="661"/>
      <c r="DR25" s="661"/>
      <c r="DS25" s="661"/>
      <c r="DT25" s="661"/>
      <c r="DU25" s="661"/>
      <c r="DV25" s="662"/>
      <c r="DW25" s="645">
        <v>26.6</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13889209</v>
      </c>
      <c r="S26" s="643"/>
      <c r="T26" s="643"/>
      <c r="U26" s="643"/>
      <c r="V26" s="643"/>
      <c r="W26" s="643"/>
      <c r="X26" s="643"/>
      <c r="Y26" s="644"/>
      <c r="Z26" s="675">
        <v>43.3</v>
      </c>
      <c r="AA26" s="675"/>
      <c r="AB26" s="675"/>
      <c r="AC26" s="675"/>
      <c r="AD26" s="676">
        <v>13322039</v>
      </c>
      <c r="AE26" s="676"/>
      <c r="AF26" s="676"/>
      <c r="AG26" s="676"/>
      <c r="AH26" s="676"/>
      <c r="AI26" s="676"/>
      <c r="AJ26" s="676"/>
      <c r="AK26" s="676"/>
      <c r="AL26" s="645">
        <v>99.8</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172</v>
      </c>
      <c r="BH26" s="643"/>
      <c r="BI26" s="643"/>
      <c r="BJ26" s="643"/>
      <c r="BK26" s="643"/>
      <c r="BL26" s="643"/>
      <c r="BM26" s="643"/>
      <c r="BN26" s="644"/>
      <c r="BO26" s="675" t="s">
        <v>172</v>
      </c>
      <c r="BP26" s="675"/>
      <c r="BQ26" s="675"/>
      <c r="BR26" s="675"/>
      <c r="BS26" s="648" t="s">
        <v>172</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2469944</v>
      </c>
      <c r="CS26" s="643"/>
      <c r="CT26" s="643"/>
      <c r="CU26" s="643"/>
      <c r="CV26" s="643"/>
      <c r="CW26" s="643"/>
      <c r="CX26" s="643"/>
      <c r="CY26" s="644"/>
      <c r="CZ26" s="645">
        <v>8</v>
      </c>
      <c r="DA26" s="663"/>
      <c r="DB26" s="663"/>
      <c r="DC26" s="664"/>
      <c r="DD26" s="648">
        <v>2287295</v>
      </c>
      <c r="DE26" s="643"/>
      <c r="DF26" s="643"/>
      <c r="DG26" s="643"/>
      <c r="DH26" s="643"/>
      <c r="DI26" s="643"/>
      <c r="DJ26" s="643"/>
      <c r="DK26" s="644"/>
      <c r="DL26" s="648" t="s">
        <v>172</v>
      </c>
      <c r="DM26" s="643"/>
      <c r="DN26" s="643"/>
      <c r="DO26" s="643"/>
      <c r="DP26" s="643"/>
      <c r="DQ26" s="643"/>
      <c r="DR26" s="643"/>
      <c r="DS26" s="643"/>
      <c r="DT26" s="643"/>
      <c r="DU26" s="643"/>
      <c r="DV26" s="644"/>
      <c r="DW26" s="645" t="s">
        <v>232</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v>9040</v>
      </c>
      <c r="S27" s="643"/>
      <c r="T27" s="643"/>
      <c r="U27" s="643"/>
      <c r="V27" s="643"/>
      <c r="W27" s="643"/>
      <c r="X27" s="643"/>
      <c r="Y27" s="644"/>
      <c r="Z27" s="675">
        <v>0</v>
      </c>
      <c r="AA27" s="675"/>
      <c r="AB27" s="675"/>
      <c r="AC27" s="675"/>
      <c r="AD27" s="676">
        <v>9040</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5750802</v>
      </c>
      <c r="BH27" s="643"/>
      <c r="BI27" s="643"/>
      <c r="BJ27" s="643"/>
      <c r="BK27" s="643"/>
      <c r="BL27" s="643"/>
      <c r="BM27" s="643"/>
      <c r="BN27" s="644"/>
      <c r="BO27" s="675">
        <v>100</v>
      </c>
      <c r="BP27" s="675"/>
      <c r="BQ27" s="675"/>
      <c r="BR27" s="675"/>
      <c r="BS27" s="648" t="s">
        <v>232</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3538085</v>
      </c>
      <c r="CS27" s="661"/>
      <c r="CT27" s="661"/>
      <c r="CU27" s="661"/>
      <c r="CV27" s="661"/>
      <c r="CW27" s="661"/>
      <c r="CX27" s="661"/>
      <c r="CY27" s="662"/>
      <c r="CZ27" s="645">
        <v>11.5</v>
      </c>
      <c r="DA27" s="663"/>
      <c r="DB27" s="663"/>
      <c r="DC27" s="664"/>
      <c r="DD27" s="648">
        <v>1013715</v>
      </c>
      <c r="DE27" s="661"/>
      <c r="DF27" s="661"/>
      <c r="DG27" s="661"/>
      <c r="DH27" s="661"/>
      <c r="DI27" s="661"/>
      <c r="DJ27" s="661"/>
      <c r="DK27" s="662"/>
      <c r="DL27" s="648">
        <v>1007635</v>
      </c>
      <c r="DM27" s="661"/>
      <c r="DN27" s="661"/>
      <c r="DO27" s="661"/>
      <c r="DP27" s="661"/>
      <c r="DQ27" s="661"/>
      <c r="DR27" s="661"/>
      <c r="DS27" s="661"/>
      <c r="DT27" s="661"/>
      <c r="DU27" s="661"/>
      <c r="DV27" s="662"/>
      <c r="DW27" s="645">
        <v>7.2</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74447</v>
      </c>
      <c r="S28" s="643"/>
      <c r="T28" s="643"/>
      <c r="U28" s="643"/>
      <c r="V28" s="643"/>
      <c r="W28" s="643"/>
      <c r="X28" s="643"/>
      <c r="Y28" s="644"/>
      <c r="Z28" s="675">
        <v>0.2</v>
      </c>
      <c r="AA28" s="675"/>
      <c r="AB28" s="675"/>
      <c r="AC28" s="675"/>
      <c r="AD28" s="676" t="s">
        <v>172</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2230410</v>
      </c>
      <c r="CS28" s="643"/>
      <c r="CT28" s="643"/>
      <c r="CU28" s="643"/>
      <c r="CV28" s="643"/>
      <c r="CW28" s="643"/>
      <c r="CX28" s="643"/>
      <c r="CY28" s="644"/>
      <c r="CZ28" s="645">
        <v>7.3</v>
      </c>
      <c r="DA28" s="663"/>
      <c r="DB28" s="663"/>
      <c r="DC28" s="664"/>
      <c r="DD28" s="648">
        <v>2140057</v>
      </c>
      <c r="DE28" s="643"/>
      <c r="DF28" s="643"/>
      <c r="DG28" s="643"/>
      <c r="DH28" s="643"/>
      <c r="DI28" s="643"/>
      <c r="DJ28" s="643"/>
      <c r="DK28" s="644"/>
      <c r="DL28" s="648">
        <v>2140057</v>
      </c>
      <c r="DM28" s="643"/>
      <c r="DN28" s="643"/>
      <c r="DO28" s="643"/>
      <c r="DP28" s="643"/>
      <c r="DQ28" s="643"/>
      <c r="DR28" s="643"/>
      <c r="DS28" s="643"/>
      <c r="DT28" s="643"/>
      <c r="DU28" s="643"/>
      <c r="DV28" s="644"/>
      <c r="DW28" s="645">
        <v>15.4</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109397</v>
      </c>
      <c r="S29" s="643"/>
      <c r="T29" s="643"/>
      <c r="U29" s="643"/>
      <c r="V29" s="643"/>
      <c r="W29" s="643"/>
      <c r="X29" s="643"/>
      <c r="Y29" s="644"/>
      <c r="Z29" s="675">
        <v>0.3</v>
      </c>
      <c r="AA29" s="675"/>
      <c r="AB29" s="675"/>
      <c r="AC29" s="675"/>
      <c r="AD29" s="676">
        <v>20187</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304</v>
      </c>
      <c r="CG29" s="686"/>
      <c r="CH29" s="686"/>
      <c r="CI29" s="686"/>
      <c r="CJ29" s="686"/>
      <c r="CK29" s="686"/>
      <c r="CL29" s="686"/>
      <c r="CM29" s="686"/>
      <c r="CN29" s="686"/>
      <c r="CO29" s="686"/>
      <c r="CP29" s="686"/>
      <c r="CQ29" s="687"/>
      <c r="CR29" s="642">
        <v>2230410</v>
      </c>
      <c r="CS29" s="661"/>
      <c r="CT29" s="661"/>
      <c r="CU29" s="661"/>
      <c r="CV29" s="661"/>
      <c r="CW29" s="661"/>
      <c r="CX29" s="661"/>
      <c r="CY29" s="662"/>
      <c r="CZ29" s="645">
        <v>7.3</v>
      </c>
      <c r="DA29" s="663"/>
      <c r="DB29" s="663"/>
      <c r="DC29" s="664"/>
      <c r="DD29" s="648">
        <v>2140057</v>
      </c>
      <c r="DE29" s="661"/>
      <c r="DF29" s="661"/>
      <c r="DG29" s="661"/>
      <c r="DH29" s="661"/>
      <c r="DI29" s="661"/>
      <c r="DJ29" s="661"/>
      <c r="DK29" s="662"/>
      <c r="DL29" s="648">
        <v>2140057</v>
      </c>
      <c r="DM29" s="661"/>
      <c r="DN29" s="661"/>
      <c r="DO29" s="661"/>
      <c r="DP29" s="661"/>
      <c r="DQ29" s="661"/>
      <c r="DR29" s="661"/>
      <c r="DS29" s="661"/>
      <c r="DT29" s="661"/>
      <c r="DU29" s="661"/>
      <c r="DV29" s="662"/>
      <c r="DW29" s="645">
        <v>15.4</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77045</v>
      </c>
      <c r="S30" s="643"/>
      <c r="T30" s="643"/>
      <c r="U30" s="643"/>
      <c r="V30" s="643"/>
      <c r="W30" s="643"/>
      <c r="X30" s="643"/>
      <c r="Y30" s="644"/>
      <c r="Z30" s="675">
        <v>0.2</v>
      </c>
      <c r="AA30" s="675"/>
      <c r="AB30" s="675"/>
      <c r="AC30" s="675"/>
      <c r="AD30" s="676" t="s">
        <v>232</v>
      </c>
      <c r="AE30" s="676"/>
      <c r="AF30" s="676"/>
      <c r="AG30" s="676"/>
      <c r="AH30" s="676"/>
      <c r="AI30" s="676"/>
      <c r="AJ30" s="676"/>
      <c r="AK30" s="676"/>
      <c r="AL30" s="645" t="s">
        <v>232</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2143598</v>
      </c>
      <c r="CS30" s="643"/>
      <c r="CT30" s="643"/>
      <c r="CU30" s="643"/>
      <c r="CV30" s="643"/>
      <c r="CW30" s="643"/>
      <c r="CX30" s="643"/>
      <c r="CY30" s="644"/>
      <c r="CZ30" s="645">
        <v>7</v>
      </c>
      <c r="DA30" s="663"/>
      <c r="DB30" s="663"/>
      <c r="DC30" s="664"/>
      <c r="DD30" s="648">
        <v>2054461</v>
      </c>
      <c r="DE30" s="643"/>
      <c r="DF30" s="643"/>
      <c r="DG30" s="643"/>
      <c r="DH30" s="643"/>
      <c r="DI30" s="643"/>
      <c r="DJ30" s="643"/>
      <c r="DK30" s="644"/>
      <c r="DL30" s="648">
        <v>2054461</v>
      </c>
      <c r="DM30" s="643"/>
      <c r="DN30" s="643"/>
      <c r="DO30" s="643"/>
      <c r="DP30" s="643"/>
      <c r="DQ30" s="643"/>
      <c r="DR30" s="643"/>
      <c r="DS30" s="643"/>
      <c r="DT30" s="643"/>
      <c r="DU30" s="643"/>
      <c r="DV30" s="644"/>
      <c r="DW30" s="645">
        <v>14.7</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8692961</v>
      </c>
      <c r="S31" s="643"/>
      <c r="T31" s="643"/>
      <c r="U31" s="643"/>
      <c r="V31" s="643"/>
      <c r="W31" s="643"/>
      <c r="X31" s="643"/>
      <c r="Y31" s="644"/>
      <c r="Z31" s="675">
        <v>27.1</v>
      </c>
      <c r="AA31" s="675"/>
      <c r="AB31" s="675"/>
      <c r="AC31" s="675"/>
      <c r="AD31" s="676" t="s">
        <v>172</v>
      </c>
      <c r="AE31" s="676"/>
      <c r="AF31" s="676"/>
      <c r="AG31" s="676"/>
      <c r="AH31" s="676"/>
      <c r="AI31" s="676"/>
      <c r="AJ31" s="676"/>
      <c r="AK31" s="676"/>
      <c r="AL31" s="645" t="s">
        <v>232</v>
      </c>
      <c r="AM31" s="646"/>
      <c r="AN31" s="646"/>
      <c r="AO31" s="677"/>
      <c r="AP31" s="717" t="s">
        <v>310</v>
      </c>
      <c r="AQ31" s="718"/>
      <c r="AR31" s="718"/>
      <c r="AS31" s="718"/>
      <c r="AT31" s="723" t="s">
        <v>311</v>
      </c>
      <c r="AU31" s="227"/>
      <c r="AV31" s="227"/>
      <c r="AW31" s="227"/>
      <c r="AX31" s="710" t="s">
        <v>187</v>
      </c>
      <c r="AY31" s="711"/>
      <c r="AZ31" s="711"/>
      <c r="BA31" s="711"/>
      <c r="BB31" s="711"/>
      <c r="BC31" s="711"/>
      <c r="BD31" s="711"/>
      <c r="BE31" s="711"/>
      <c r="BF31" s="712"/>
      <c r="BG31" s="713">
        <v>97.6</v>
      </c>
      <c r="BH31" s="714"/>
      <c r="BI31" s="714"/>
      <c r="BJ31" s="714"/>
      <c r="BK31" s="714"/>
      <c r="BL31" s="714"/>
      <c r="BM31" s="715">
        <v>91.7</v>
      </c>
      <c r="BN31" s="714"/>
      <c r="BO31" s="714"/>
      <c r="BP31" s="714"/>
      <c r="BQ31" s="716"/>
      <c r="BR31" s="713">
        <v>97.6</v>
      </c>
      <c r="BS31" s="714"/>
      <c r="BT31" s="714"/>
      <c r="BU31" s="714"/>
      <c r="BV31" s="714"/>
      <c r="BW31" s="714"/>
      <c r="BX31" s="715">
        <v>91.4</v>
      </c>
      <c r="BY31" s="714"/>
      <c r="BZ31" s="714"/>
      <c r="CA31" s="714"/>
      <c r="CB31" s="716"/>
      <c r="CD31" s="733"/>
      <c r="CE31" s="734"/>
      <c r="CF31" s="689" t="s">
        <v>312</v>
      </c>
      <c r="CG31" s="686"/>
      <c r="CH31" s="686"/>
      <c r="CI31" s="686"/>
      <c r="CJ31" s="686"/>
      <c r="CK31" s="686"/>
      <c r="CL31" s="686"/>
      <c r="CM31" s="686"/>
      <c r="CN31" s="686"/>
      <c r="CO31" s="686"/>
      <c r="CP31" s="686"/>
      <c r="CQ31" s="687"/>
      <c r="CR31" s="642">
        <v>86812</v>
      </c>
      <c r="CS31" s="661"/>
      <c r="CT31" s="661"/>
      <c r="CU31" s="661"/>
      <c r="CV31" s="661"/>
      <c r="CW31" s="661"/>
      <c r="CX31" s="661"/>
      <c r="CY31" s="662"/>
      <c r="CZ31" s="645">
        <v>0.3</v>
      </c>
      <c r="DA31" s="663"/>
      <c r="DB31" s="663"/>
      <c r="DC31" s="664"/>
      <c r="DD31" s="648">
        <v>85596</v>
      </c>
      <c r="DE31" s="661"/>
      <c r="DF31" s="661"/>
      <c r="DG31" s="661"/>
      <c r="DH31" s="661"/>
      <c r="DI31" s="661"/>
      <c r="DJ31" s="661"/>
      <c r="DK31" s="662"/>
      <c r="DL31" s="648">
        <v>85596</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06" t="s">
        <v>313</v>
      </c>
      <c r="C32" s="707"/>
      <c r="D32" s="707"/>
      <c r="E32" s="707"/>
      <c r="F32" s="707"/>
      <c r="G32" s="707"/>
      <c r="H32" s="707"/>
      <c r="I32" s="707"/>
      <c r="J32" s="707"/>
      <c r="K32" s="707"/>
      <c r="L32" s="707"/>
      <c r="M32" s="707"/>
      <c r="N32" s="707"/>
      <c r="O32" s="707"/>
      <c r="P32" s="707"/>
      <c r="Q32" s="708"/>
      <c r="R32" s="642" t="s">
        <v>172</v>
      </c>
      <c r="S32" s="643"/>
      <c r="T32" s="643"/>
      <c r="U32" s="643"/>
      <c r="V32" s="643"/>
      <c r="W32" s="643"/>
      <c r="X32" s="643"/>
      <c r="Y32" s="644"/>
      <c r="Z32" s="675" t="s">
        <v>172</v>
      </c>
      <c r="AA32" s="675"/>
      <c r="AB32" s="675"/>
      <c r="AC32" s="675"/>
      <c r="AD32" s="676" t="s">
        <v>232</v>
      </c>
      <c r="AE32" s="676"/>
      <c r="AF32" s="676"/>
      <c r="AG32" s="676"/>
      <c r="AH32" s="676"/>
      <c r="AI32" s="676"/>
      <c r="AJ32" s="676"/>
      <c r="AK32" s="676"/>
      <c r="AL32" s="645" t="s">
        <v>172</v>
      </c>
      <c r="AM32" s="646"/>
      <c r="AN32" s="646"/>
      <c r="AO32" s="677"/>
      <c r="AP32" s="719"/>
      <c r="AQ32" s="720"/>
      <c r="AR32" s="720"/>
      <c r="AS32" s="720"/>
      <c r="AT32" s="724"/>
      <c r="AU32" s="226" t="s">
        <v>314</v>
      </c>
      <c r="AV32" s="226"/>
      <c r="AW32" s="226"/>
      <c r="AX32" s="639" t="s">
        <v>315</v>
      </c>
      <c r="AY32" s="640"/>
      <c r="AZ32" s="640"/>
      <c r="BA32" s="640"/>
      <c r="BB32" s="640"/>
      <c r="BC32" s="640"/>
      <c r="BD32" s="640"/>
      <c r="BE32" s="640"/>
      <c r="BF32" s="641"/>
      <c r="BG32" s="726">
        <v>97.8</v>
      </c>
      <c r="BH32" s="661"/>
      <c r="BI32" s="661"/>
      <c r="BJ32" s="661"/>
      <c r="BK32" s="661"/>
      <c r="BL32" s="661"/>
      <c r="BM32" s="646">
        <v>92.3</v>
      </c>
      <c r="BN32" s="727"/>
      <c r="BO32" s="727"/>
      <c r="BP32" s="727"/>
      <c r="BQ32" s="685"/>
      <c r="BR32" s="726">
        <v>97.7</v>
      </c>
      <c r="BS32" s="661"/>
      <c r="BT32" s="661"/>
      <c r="BU32" s="661"/>
      <c r="BV32" s="661"/>
      <c r="BW32" s="661"/>
      <c r="BX32" s="646">
        <v>91.7</v>
      </c>
      <c r="BY32" s="727"/>
      <c r="BZ32" s="727"/>
      <c r="CA32" s="727"/>
      <c r="CB32" s="685"/>
      <c r="CD32" s="735"/>
      <c r="CE32" s="736"/>
      <c r="CF32" s="689" t="s">
        <v>316</v>
      </c>
      <c r="CG32" s="686"/>
      <c r="CH32" s="686"/>
      <c r="CI32" s="686"/>
      <c r="CJ32" s="686"/>
      <c r="CK32" s="686"/>
      <c r="CL32" s="686"/>
      <c r="CM32" s="686"/>
      <c r="CN32" s="686"/>
      <c r="CO32" s="686"/>
      <c r="CP32" s="686"/>
      <c r="CQ32" s="687"/>
      <c r="CR32" s="642" t="s">
        <v>172</v>
      </c>
      <c r="CS32" s="643"/>
      <c r="CT32" s="643"/>
      <c r="CU32" s="643"/>
      <c r="CV32" s="643"/>
      <c r="CW32" s="643"/>
      <c r="CX32" s="643"/>
      <c r="CY32" s="644"/>
      <c r="CZ32" s="645" t="s">
        <v>232</v>
      </c>
      <c r="DA32" s="663"/>
      <c r="DB32" s="663"/>
      <c r="DC32" s="664"/>
      <c r="DD32" s="648" t="s">
        <v>232</v>
      </c>
      <c r="DE32" s="643"/>
      <c r="DF32" s="643"/>
      <c r="DG32" s="643"/>
      <c r="DH32" s="643"/>
      <c r="DI32" s="643"/>
      <c r="DJ32" s="643"/>
      <c r="DK32" s="644"/>
      <c r="DL32" s="648" t="s">
        <v>232</v>
      </c>
      <c r="DM32" s="643"/>
      <c r="DN32" s="643"/>
      <c r="DO32" s="643"/>
      <c r="DP32" s="643"/>
      <c r="DQ32" s="643"/>
      <c r="DR32" s="643"/>
      <c r="DS32" s="643"/>
      <c r="DT32" s="643"/>
      <c r="DU32" s="643"/>
      <c r="DV32" s="644"/>
      <c r="DW32" s="645" t="s">
        <v>232</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2344564</v>
      </c>
      <c r="S33" s="643"/>
      <c r="T33" s="643"/>
      <c r="U33" s="643"/>
      <c r="V33" s="643"/>
      <c r="W33" s="643"/>
      <c r="X33" s="643"/>
      <c r="Y33" s="644"/>
      <c r="Z33" s="675">
        <v>7.3</v>
      </c>
      <c r="AA33" s="675"/>
      <c r="AB33" s="675"/>
      <c r="AC33" s="675"/>
      <c r="AD33" s="676" t="s">
        <v>172</v>
      </c>
      <c r="AE33" s="676"/>
      <c r="AF33" s="676"/>
      <c r="AG33" s="676"/>
      <c r="AH33" s="676"/>
      <c r="AI33" s="676"/>
      <c r="AJ33" s="676"/>
      <c r="AK33" s="676"/>
      <c r="AL33" s="645" t="s">
        <v>232</v>
      </c>
      <c r="AM33" s="646"/>
      <c r="AN33" s="646"/>
      <c r="AO33" s="677"/>
      <c r="AP33" s="721"/>
      <c r="AQ33" s="722"/>
      <c r="AR33" s="722"/>
      <c r="AS33" s="722"/>
      <c r="AT33" s="725"/>
      <c r="AU33" s="228"/>
      <c r="AV33" s="228"/>
      <c r="AW33" s="228"/>
      <c r="AX33" s="623" t="s">
        <v>318</v>
      </c>
      <c r="AY33" s="624"/>
      <c r="AZ33" s="624"/>
      <c r="BA33" s="624"/>
      <c r="BB33" s="624"/>
      <c r="BC33" s="624"/>
      <c r="BD33" s="624"/>
      <c r="BE33" s="624"/>
      <c r="BF33" s="625"/>
      <c r="BG33" s="709">
        <v>97.2</v>
      </c>
      <c r="BH33" s="627"/>
      <c r="BI33" s="627"/>
      <c r="BJ33" s="627"/>
      <c r="BK33" s="627"/>
      <c r="BL33" s="627"/>
      <c r="BM33" s="669">
        <v>90.4</v>
      </c>
      <c r="BN33" s="627"/>
      <c r="BO33" s="627"/>
      <c r="BP33" s="627"/>
      <c r="BQ33" s="671"/>
      <c r="BR33" s="709">
        <v>97.3</v>
      </c>
      <c r="BS33" s="627"/>
      <c r="BT33" s="627"/>
      <c r="BU33" s="627"/>
      <c r="BV33" s="627"/>
      <c r="BW33" s="627"/>
      <c r="BX33" s="669">
        <v>90.2</v>
      </c>
      <c r="BY33" s="627"/>
      <c r="BZ33" s="627"/>
      <c r="CA33" s="627"/>
      <c r="CB33" s="671"/>
      <c r="CD33" s="689" t="s">
        <v>319</v>
      </c>
      <c r="CE33" s="686"/>
      <c r="CF33" s="686"/>
      <c r="CG33" s="686"/>
      <c r="CH33" s="686"/>
      <c r="CI33" s="686"/>
      <c r="CJ33" s="686"/>
      <c r="CK33" s="686"/>
      <c r="CL33" s="686"/>
      <c r="CM33" s="686"/>
      <c r="CN33" s="686"/>
      <c r="CO33" s="686"/>
      <c r="CP33" s="686"/>
      <c r="CQ33" s="687"/>
      <c r="CR33" s="642">
        <v>16076260</v>
      </c>
      <c r="CS33" s="661"/>
      <c r="CT33" s="661"/>
      <c r="CU33" s="661"/>
      <c r="CV33" s="661"/>
      <c r="CW33" s="661"/>
      <c r="CX33" s="661"/>
      <c r="CY33" s="662"/>
      <c r="CZ33" s="645">
        <v>52.3</v>
      </c>
      <c r="DA33" s="663"/>
      <c r="DB33" s="663"/>
      <c r="DC33" s="664"/>
      <c r="DD33" s="648">
        <v>7837030</v>
      </c>
      <c r="DE33" s="661"/>
      <c r="DF33" s="661"/>
      <c r="DG33" s="661"/>
      <c r="DH33" s="661"/>
      <c r="DI33" s="661"/>
      <c r="DJ33" s="661"/>
      <c r="DK33" s="662"/>
      <c r="DL33" s="648">
        <v>6052842</v>
      </c>
      <c r="DM33" s="661"/>
      <c r="DN33" s="661"/>
      <c r="DO33" s="661"/>
      <c r="DP33" s="661"/>
      <c r="DQ33" s="661"/>
      <c r="DR33" s="661"/>
      <c r="DS33" s="661"/>
      <c r="DT33" s="661"/>
      <c r="DU33" s="661"/>
      <c r="DV33" s="662"/>
      <c r="DW33" s="645">
        <v>43.4</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70843</v>
      </c>
      <c r="S34" s="643"/>
      <c r="T34" s="643"/>
      <c r="U34" s="643"/>
      <c r="V34" s="643"/>
      <c r="W34" s="643"/>
      <c r="X34" s="643"/>
      <c r="Y34" s="644"/>
      <c r="Z34" s="675">
        <v>0.2</v>
      </c>
      <c r="AA34" s="675"/>
      <c r="AB34" s="675"/>
      <c r="AC34" s="675"/>
      <c r="AD34" s="676" t="s">
        <v>232</v>
      </c>
      <c r="AE34" s="676"/>
      <c r="AF34" s="676"/>
      <c r="AG34" s="676"/>
      <c r="AH34" s="676"/>
      <c r="AI34" s="676"/>
      <c r="AJ34" s="676"/>
      <c r="AK34" s="676"/>
      <c r="AL34" s="645" t="s">
        <v>172</v>
      </c>
      <c r="AM34" s="646"/>
      <c r="AN34" s="646"/>
      <c r="AO34" s="677"/>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89" t="s">
        <v>321</v>
      </c>
      <c r="CE34" s="686"/>
      <c r="CF34" s="686"/>
      <c r="CG34" s="686"/>
      <c r="CH34" s="686"/>
      <c r="CI34" s="686"/>
      <c r="CJ34" s="686"/>
      <c r="CK34" s="686"/>
      <c r="CL34" s="686"/>
      <c r="CM34" s="686"/>
      <c r="CN34" s="686"/>
      <c r="CO34" s="686"/>
      <c r="CP34" s="686"/>
      <c r="CQ34" s="687"/>
      <c r="CR34" s="642">
        <v>3048880</v>
      </c>
      <c r="CS34" s="643"/>
      <c r="CT34" s="643"/>
      <c r="CU34" s="643"/>
      <c r="CV34" s="643"/>
      <c r="CW34" s="643"/>
      <c r="CX34" s="643"/>
      <c r="CY34" s="644"/>
      <c r="CZ34" s="645">
        <v>9.9</v>
      </c>
      <c r="DA34" s="663"/>
      <c r="DB34" s="663"/>
      <c r="DC34" s="664"/>
      <c r="DD34" s="648">
        <v>2140497</v>
      </c>
      <c r="DE34" s="643"/>
      <c r="DF34" s="643"/>
      <c r="DG34" s="643"/>
      <c r="DH34" s="643"/>
      <c r="DI34" s="643"/>
      <c r="DJ34" s="643"/>
      <c r="DK34" s="644"/>
      <c r="DL34" s="648">
        <v>1728085</v>
      </c>
      <c r="DM34" s="643"/>
      <c r="DN34" s="643"/>
      <c r="DO34" s="643"/>
      <c r="DP34" s="643"/>
      <c r="DQ34" s="643"/>
      <c r="DR34" s="643"/>
      <c r="DS34" s="643"/>
      <c r="DT34" s="643"/>
      <c r="DU34" s="643"/>
      <c r="DV34" s="644"/>
      <c r="DW34" s="645">
        <v>12.4</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43404</v>
      </c>
      <c r="S35" s="643"/>
      <c r="T35" s="643"/>
      <c r="U35" s="643"/>
      <c r="V35" s="643"/>
      <c r="W35" s="643"/>
      <c r="X35" s="643"/>
      <c r="Y35" s="644"/>
      <c r="Z35" s="675">
        <v>0.1</v>
      </c>
      <c r="AA35" s="675"/>
      <c r="AB35" s="675"/>
      <c r="AC35" s="675"/>
      <c r="AD35" s="676" t="s">
        <v>232</v>
      </c>
      <c r="AE35" s="676"/>
      <c r="AF35" s="676"/>
      <c r="AG35" s="676"/>
      <c r="AH35" s="676"/>
      <c r="AI35" s="676"/>
      <c r="AJ35" s="676"/>
      <c r="AK35" s="676"/>
      <c r="AL35" s="645" t="s">
        <v>172</v>
      </c>
      <c r="AM35" s="646"/>
      <c r="AN35" s="646"/>
      <c r="AO35" s="677"/>
      <c r="AP35" s="231"/>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195054</v>
      </c>
      <c r="CS35" s="661"/>
      <c r="CT35" s="661"/>
      <c r="CU35" s="661"/>
      <c r="CV35" s="661"/>
      <c r="CW35" s="661"/>
      <c r="CX35" s="661"/>
      <c r="CY35" s="662"/>
      <c r="CZ35" s="645">
        <v>0.6</v>
      </c>
      <c r="DA35" s="663"/>
      <c r="DB35" s="663"/>
      <c r="DC35" s="664"/>
      <c r="DD35" s="648">
        <v>177659</v>
      </c>
      <c r="DE35" s="661"/>
      <c r="DF35" s="661"/>
      <c r="DG35" s="661"/>
      <c r="DH35" s="661"/>
      <c r="DI35" s="661"/>
      <c r="DJ35" s="661"/>
      <c r="DK35" s="662"/>
      <c r="DL35" s="648">
        <v>141914</v>
      </c>
      <c r="DM35" s="661"/>
      <c r="DN35" s="661"/>
      <c r="DO35" s="661"/>
      <c r="DP35" s="661"/>
      <c r="DQ35" s="661"/>
      <c r="DR35" s="661"/>
      <c r="DS35" s="661"/>
      <c r="DT35" s="661"/>
      <c r="DU35" s="661"/>
      <c r="DV35" s="662"/>
      <c r="DW35" s="645">
        <v>1</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817354</v>
      </c>
      <c r="S36" s="643"/>
      <c r="T36" s="643"/>
      <c r="U36" s="643"/>
      <c r="V36" s="643"/>
      <c r="W36" s="643"/>
      <c r="X36" s="643"/>
      <c r="Y36" s="644"/>
      <c r="Z36" s="675">
        <v>2.5</v>
      </c>
      <c r="AA36" s="675"/>
      <c r="AB36" s="675"/>
      <c r="AC36" s="675"/>
      <c r="AD36" s="676" t="s">
        <v>172</v>
      </c>
      <c r="AE36" s="676"/>
      <c r="AF36" s="676"/>
      <c r="AG36" s="676"/>
      <c r="AH36" s="676"/>
      <c r="AI36" s="676"/>
      <c r="AJ36" s="676"/>
      <c r="AK36" s="676"/>
      <c r="AL36" s="645" t="s">
        <v>172</v>
      </c>
      <c r="AM36" s="646"/>
      <c r="AN36" s="646"/>
      <c r="AO36" s="677"/>
      <c r="AP36" s="231"/>
      <c r="AQ36" s="694" t="s">
        <v>327</v>
      </c>
      <c r="AR36" s="695"/>
      <c r="AS36" s="695"/>
      <c r="AT36" s="695"/>
      <c r="AU36" s="695"/>
      <c r="AV36" s="695"/>
      <c r="AW36" s="695"/>
      <c r="AX36" s="695"/>
      <c r="AY36" s="696"/>
      <c r="AZ36" s="697">
        <v>2393638</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131355</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10156572</v>
      </c>
      <c r="CS36" s="643"/>
      <c r="CT36" s="643"/>
      <c r="CU36" s="643"/>
      <c r="CV36" s="643"/>
      <c r="CW36" s="643"/>
      <c r="CX36" s="643"/>
      <c r="CY36" s="644"/>
      <c r="CZ36" s="645">
        <v>33</v>
      </c>
      <c r="DA36" s="663"/>
      <c r="DB36" s="663"/>
      <c r="DC36" s="664"/>
      <c r="DD36" s="648">
        <v>3460198</v>
      </c>
      <c r="DE36" s="643"/>
      <c r="DF36" s="643"/>
      <c r="DG36" s="643"/>
      <c r="DH36" s="643"/>
      <c r="DI36" s="643"/>
      <c r="DJ36" s="643"/>
      <c r="DK36" s="644"/>
      <c r="DL36" s="648">
        <v>2456553</v>
      </c>
      <c r="DM36" s="643"/>
      <c r="DN36" s="643"/>
      <c r="DO36" s="643"/>
      <c r="DP36" s="643"/>
      <c r="DQ36" s="643"/>
      <c r="DR36" s="643"/>
      <c r="DS36" s="643"/>
      <c r="DT36" s="643"/>
      <c r="DU36" s="643"/>
      <c r="DV36" s="644"/>
      <c r="DW36" s="645">
        <v>17.600000000000001</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1561236</v>
      </c>
      <c r="S37" s="643"/>
      <c r="T37" s="643"/>
      <c r="U37" s="643"/>
      <c r="V37" s="643"/>
      <c r="W37" s="643"/>
      <c r="X37" s="643"/>
      <c r="Y37" s="644"/>
      <c r="Z37" s="675">
        <v>4.9000000000000004</v>
      </c>
      <c r="AA37" s="675"/>
      <c r="AB37" s="675"/>
      <c r="AC37" s="675"/>
      <c r="AD37" s="676" t="s">
        <v>172</v>
      </c>
      <c r="AE37" s="676"/>
      <c r="AF37" s="676"/>
      <c r="AG37" s="676"/>
      <c r="AH37" s="676"/>
      <c r="AI37" s="676"/>
      <c r="AJ37" s="676"/>
      <c r="AK37" s="676"/>
      <c r="AL37" s="645" t="s">
        <v>172</v>
      </c>
      <c r="AM37" s="646"/>
      <c r="AN37" s="646"/>
      <c r="AO37" s="677"/>
      <c r="AQ37" s="682" t="s">
        <v>331</v>
      </c>
      <c r="AR37" s="683"/>
      <c r="AS37" s="683"/>
      <c r="AT37" s="683"/>
      <c r="AU37" s="683"/>
      <c r="AV37" s="683"/>
      <c r="AW37" s="683"/>
      <c r="AX37" s="683"/>
      <c r="AY37" s="684"/>
      <c r="AZ37" s="642">
        <v>223482</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110022</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1547327</v>
      </c>
      <c r="CS37" s="661"/>
      <c r="CT37" s="661"/>
      <c r="CU37" s="661"/>
      <c r="CV37" s="661"/>
      <c r="CW37" s="661"/>
      <c r="CX37" s="661"/>
      <c r="CY37" s="662"/>
      <c r="CZ37" s="645">
        <v>5</v>
      </c>
      <c r="DA37" s="663"/>
      <c r="DB37" s="663"/>
      <c r="DC37" s="664"/>
      <c r="DD37" s="648">
        <v>1547080</v>
      </c>
      <c r="DE37" s="661"/>
      <c r="DF37" s="661"/>
      <c r="DG37" s="661"/>
      <c r="DH37" s="661"/>
      <c r="DI37" s="661"/>
      <c r="DJ37" s="661"/>
      <c r="DK37" s="662"/>
      <c r="DL37" s="648">
        <v>1515338</v>
      </c>
      <c r="DM37" s="661"/>
      <c r="DN37" s="661"/>
      <c r="DO37" s="661"/>
      <c r="DP37" s="661"/>
      <c r="DQ37" s="661"/>
      <c r="DR37" s="661"/>
      <c r="DS37" s="661"/>
      <c r="DT37" s="661"/>
      <c r="DU37" s="661"/>
      <c r="DV37" s="662"/>
      <c r="DW37" s="645">
        <v>10.9</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1228012</v>
      </c>
      <c r="S38" s="643"/>
      <c r="T38" s="643"/>
      <c r="U38" s="643"/>
      <c r="V38" s="643"/>
      <c r="W38" s="643"/>
      <c r="X38" s="643"/>
      <c r="Y38" s="644"/>
      <c r="Z38" s="675">
        <v>3.8</v>
      </c>
      <c r="AA38" s="675"/>
      <c r="AB38" s="675"/>
      <c r="AC38" s="675"/>
      <c r="AD38" s="676">
        <v>1211</v>
      </c>
      <c r="AE38" s="676"/>
      <c r="AF38" s="676"/>
      <c r="AG38" s="676"/>
      <c r="AH38" s="676"/>
      <c r="AI38" s="676"/>
      <c r="AJ38" s="676"/>
      <c r="AK38" s="676"/>
      <c r="AL38" s="645">
        <v>0</v>
      </c>
      <c r="AM38" s="646"/>
      <c r="AN38" s="646"/>
      <c r="AO38" s="677"/>
      <c r="AQ38" s="682" t="s">
        <v>335</v>
      </c>
      <c r="AR38" s="683"/>
      <c r="AS38" s="683"/>
      <c r="AT38" s="683"/>
      <c r="AU38" s="683"/>
      <c r="AV38" s="683"/>
      <c r="AW38" s="683"/>
      <c r="AX38" s="683"/>
      <c r="AY38" s="684"/>
      <c r="AZ38" s="642">
        <v>149792</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9544</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2181054</v>
      </c>
      <c r="CS38" s="643"/>
      <c r="CT38" s="643"/>
      <c r="CU38" s="643"/>
      <c r="CV38" s="643"/>
      <c r="CW38" s="643"/>
      <c r="CX38" s="643"/>
      <c r="CY38" s="644"/>
      <c r="CZ38" s="645">
        <v>7.1</v>
      </c>
      <c r="DA38" s="663"/>
      <c r="DB38" s="663"/>
      <c r="DC38" s="664"/>
      <c r="DD38" s="648">
        <v>1754742</v>
      </c>
      <c r="DE38" s="643"/>
      <c r="DF38" s="643"/>
      <c r="DG38" s="643"/>
      <c r="DH38" s="643"/>
      <c r="DI38" s="643"/>
      <c r="DJ38" s="643"/>
      <c r="DK38" s="644"/>
      <c r="DL38" s="648">
        <v>1726290</v>
      </c>
      <c r="DM38" s="643"/>
      <c r="DN38" s="643"/>
      <c r="DO38" s="643"/>
      <c r="DP38" s="643"/>
      <c r="DQ38" s="643"/>
      <c r="DR38" s="643"/>
      <c r="DS38" s="643"/>
      <c r="DT38" s="643"/>
      <c r="DU38" s="643"/>
      <c r="DV38" s="644"/>
      <c r="DW38" s="645">
        <v>12.4</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3193200</v>
      </c>
      <c r="S39" s="643"/>
      <c r="T39" s="643"/>
      <c r="U39" s="643"/>
      <c r="V39" s="643"/>
      <c r="W39" s="643"/>
      <c r="X39" s="643"/>
      <c r="Y39" s="644"/>
      <c r="Z39" s="675">
        <v>9.9</v>
      </c>
      <c r="AA39" s="675"/>
      <c r="AB39" s="675"/>
      <c r="AC39" s="675"/>
      <c r="AD39" s="676" t="s">
        <v>232</v>
      </c>
      <c r="AE39" s="676"/>
      <c r="AF39" s="676"/>
      <c r="AG39" s="676"/>
      <c r="AH39" s="676"/>
      <c r="AI39" s="676"/>
      <c r="AJ39" s="676"/>
      <c r="AK39" s="676"/>
      <c r="AL39" s="645" t="s">
        <v>172</v>
      </c>
      <c r="AM39" s="646"/>
      <c r="AN39" s="646"/>
      <c r="AO39" s="677"/>
      <c r="AQ39" s="682" t="s">
        <v>339</v>
      </c>
      <c r="AR39" s="683"/>
      <c r="AS39" s="683"/>
      <c r="AT39" s="683"/>
      <c r="AU39" s="683"/>
      <c r="AV39" s="683"/>
      <c r="AW39" s="683"/>
      <c r="AX39" s="683"/>
      <c r="AY39" s="684"/>
      <c r="AZ39" s="642">
        <v>62792</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15422</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394898</v>
      </c>
      <c r="CS39" s="661"/>
      <c r="CT39" s="661"/>
      <c r="CU39" s="661"/>
      <c r="CV39" s="661"/>
      <c r="CW39" s="661"/>
      <c r="CX39" s="661"/>
      <c r="CY39" s="662"/>
      <c r="CZ39" s="645">
        <v>1.3</v>
      </c>
      <c r="DA39" s="663"/>
      <c r="DB39" s="663"/>
      <c r="DC39" s="664"/>
      <c r="DD39" s="648">
        <v>287587</v>
      </c>
      <c r="DE39" s="661"/>
      <c r="DF39" s="661"/>
      <c r="DG39" s="661"/>
      <c r="DH39" s="661"/>
      <c r="DI39" s="661"/>
      <c r="DJ39" s="661"/>
      <c r="DK39" s="662"/>
      <c r="DL39" s="648" t="s">
        <v>232</v>
      </c>
      <c r="DM39" s="661"/>
      <c r="DN39" s="661"/>
      <c r="DO39" s="661"/>
      <c r="DP39" s="661"/>
      <c r="DQ39" s="661"/>
      <c r="DR39" s="661"/>
      <c r="DS39" s="661"/>
      <c r="DT39" s="661"/>
      <c r="DU39" s="661"/>
      <c r="DV39" s="662"/>
      <c r="DW39" s="645" t="s">
        <v>172</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v>47600</v>
      </c>
      <c r="S40" s="643"/>
      <c r="T40" s="643"/>
      <c r="U40" s="643"/>
      <c r="V40" s="643"/>
      <c r="W40" s="643"/>
      <c r="X40" s="643"/>
      <c r="Y40" s="644"/>
      <c r="Z40" s="675">
        <v>0.1</v>
      </c>
      <c r="AA40" s="675"/>
      <c r="AB40" s="675"/>
      <c r="AC40" s="675"/>
      <c r="AD40" s="676" t="s">
        <v>172</v>
      </c>
      <c r="AE40" s="676"/>
      <c r="AF40" s="676"/>
      <c r="AG40" s="676"/>
      <c r="AH40" s="676"/>
      <c r="AI40" s="676"/>
      <c r="AJ40" s="676"/>
      <c r="AK40" s="676"/>
      <c r="AL40" s="645" t="s">
        <v>172</v>
      </c>
      <c r="AM40" s="646"/>
      <c r="AN40" s="646"/>
      <c r="AO40" s="677"/>
      <c r="AQ40" s="682" t="s">
        <v>343</v>
      </c>
      <c r="AR40" s="683"/>
      <c r="AS40" s="683"/>
      <c r="AT40" s="683"/>
      <c r="AU40" s="683"/>
      <c r="AV40" s="683"/>
      <c r="AW40" s="683"/>
      <c r="AX40" s="683"/>
      <c r="AY40" s="684"/>
      <c r="AZ40" s="642" t="s">
        <v>232</v>
      </c>
      <c r="BA40" s="643"/>
      <c r="BB40" s="643"/>
      <c r="BC40" s="643"/>
      <c r="BD40" s="661"/>
      <c r="BE40" s="661"/>
      <c r="BF40" s="685"/>
      <c r="BG40" s="690" t="s">
        <v>344</v>
      </c>
      <c r="BH40" s="691"/>
      <c r="BI40" s="691"/>
      <c r="BJ40" s="691"/>
      <c r="BK40" s="691"/>
      <c r="BL40" s="232"/>
      <c r="BM40" s="686" t="s">
        <v>345</v>
      </c>
      <c r="BN40" s="686"/>
      <c r="BO40" s="686"/>
      <c r="BP40" s="686"/>
      <c r="BQ40" s="686"/>
      <c r="BR40" s="686"/>
      <c r="BS40" s="686"/>
      <c r="BT40" s="686"/>
      <c r="BU40" s="687"/>
      <c r="BV40" s="642">
        <v>88</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99802</v>
      </c>
      <c r="CS40" s="643"/>
      <c r="CT40" s="643"/>
      <c r="CU40" s="643"/>
      <c r="CV40" s="643"/>
      <c r="CW40" s="643"/>
      <c r="CX40" s="643"/>
      <c r="CY40" s="644"/>
      <c r="CZ40" s="645">
        <v>0.3</v>
      </c>
      <c r="DA40" s="663"/>
      <c r="DB40" s="663"/>
      <c r="DC40" s="664"/>
      <c r="DD40" s="648">
        <v>16347</v>
      </c>
      <c r="DE40" s="643"/>
      <c r="DF40" s="643"/>
      <c r="DG40" s="643"/>
      <c r="DH40" s="643"/>
      <c r="DI40" s="643"/>
      <c r="DJ40" s="643"/>
      <c r="DK40" s="644"/>
      <c r="DL40" s="648" t="s">
        <v>232</v>
      </c>
      <c r="DM40" s="643"/>
      <c r="DN40" s="643"/>
      <c r="DO40" s="643"/>
      <c r="DP40" s="643"/>
      <c r="DQ40" s="643"/>
      <c r="DR40" s="643"/>
      <c r="DS40" s="643"/>
      <c r="DT40" s="643"/>
      <c r="DU40" s="643"/>
      <c r="DV40" s="644"/>
      <c r="DW40" s="645" t="s">
        <v>172</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232</v>
      </c>
      <c r="AA41" s="675"/>
      <c r="AB41" s="675"/>
      <c r="AC41" s="675"/>
      <c r="AD41" s="676" t="s">
        <v>172</v>
      </c>
      <c r="AE41" s="676"/>
      <c r="AF41" s="676"/>
      <c r="AG41" s="676"/>
      <c r="AH41" s="676"/>
      <c r="AI41" s="676"/>
      <c r="AJ41" s="676"/>
      <c r="AK41" s="676"/>
      <c r="AL41" s="645" t="s">
        <v>232</v>
      </c>
      <c r="AM41" s="646"/>
      <c r="AN41" s="646"/>
      <c r="AO41" s="677"/>
      <c r="AQ41" s="682" t="s">
        <v>348</v>
      </c>
      <c r="AR41" s="683"/>
      <c r="AS41" s="683"/>
      <c r="AT41" s="683"/>
      <c r="AU41" s="683"/>
      <c r="AV41" s="683"/>
      <c r="AW41" s="683"/>
      <c r="AX41" s="683"/>
      <c r="AY41" s="684"/>
      <c r="AZ41" s="642">
        <v>467817</v>
      </c>
      <c r="BA41" s="643"/>
      <c r="BB41" s="643"/>
      <c r="BC41" s="643"/>
      <c r="BD41" s="661"/>
      <c r="BE41" s="661"/>
      <c r="BF41" s="685"/>
      <c r="BG41" s="690"/>
      <c r="BH41" s="691"/>
      <c r="BI41" s="691"/>
      <c r="BJ41" s="691"/>
      <c r="BK41" s="691"/>
      <c r="BL41" s="232"/>
      <c r="BM41" s="686" t="s">
        <v>349</v>
      </c>
      <c r="BN41" s="686"/>
      <c r="BO41" s="686"/>
      <c r="BP41" s="686"/>
      <c r="BQ41" s="686"/>
      <c r="BR41" s="686"/>
      <c r="BS41" s="686"/>
      <c r="BT41" s="686"/>
      <c r="BU41" s="687"/>
      <c r="BV41" s="642">
        <v>1</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172</v>
      </c>
      <c r="CS41" s="661"/>
      <c r="CT41" s="661"/>
      <c r="CU41" s="661"/>
      <c r="CV41" s="661"/>
      <c r="CW41" s="661"/>
      <c r="CX41" s="661"/>
      <c r="CY41" s="662"/>
      <c r="CZ41" s="645" t="s">
        <v>232</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541600</v>
      </c>
      <c r="S42" s="643"/>
      <c r="T42" s="643"/>
      <c r="U42" s="643"/>
      <c r="V42" s="643"/>
      <c r="W42" s="643"/>
      <c r="X42" s="643"/>
      <c r="Y42" s="644"/>
      <c r="Z42" s="675">
        <v>1.7</v>
      </c>
      <c r="AA42" s="675"/>
      <c r="AB42" s="675"/>
      <c r="AC42" s="675"/>
      <c r="AD42" s="676" t="s">
        <v>172</v>
      </c>
      <c r="AE42" s="676"/>
      <c r="AF42" s="676"/>
      <c r="AG42" s="676"/>
      <c r="AH42" s="676"/>
      <c r="AI42" s="676"/>
      <c r="AJ42" s="676"/>
      <c r="AK42" s="676"/>
      <c r="AL42" s="645" t="s">
        <v>232</v>
      </c>
      <c r="AM42" s="646"/>
      <c r="AN42" s="646"/>
      <c r="AO42" s="677"/>
      <c r="AQ42" s="678" t="s">
        <v>352</v>
      </c>
      <c r="AR42" s="679"/>
      <c r="AS42" s="679"/>
      <c r="AT42" s="679"/>
      <c r="AU42" s="679"/>
      <c r="AV42" s="679"/>
      <c r="AW42" s="679"/>
      <c r="AX42" s="679"/>
      <c r="AY42" s="680"/>
      <c r="AZ42" s="626">
        <v>1489755</v>
      </c>
      <c r="BA42" s="665"/>
      <c r="BB42" s="665"/>
      <c r="BC42" s="665"/>
      <c r="BD42" s="627"/>
      <c r="BE42" s="627"/>
      <c r="BF42" s="671"/>
      <c r="BG42" s="692"/>
      <c r="BH42" s="693"/>
      <c r="BI42" s="693"/>
      <c r="BJ42" s="693"/>
      <c r="BK42" s="693"/>
      <c r="BL42" s="233"/>
      <c r="BM42" s="672" t="s">
        <v>353</v>
      </c>
      <c r="BN42" s="672"/>
      <c r="BO42" s="672"/>
      <c r="BP42" s="672"/>
      <c r="BQ42" s="672"/>
      <c r="BR42" s="672"/>
      <c r="BS42" s="672"/>
      <c r="BT42" s="672"/>
      <c r="BU42" s="673"/>
      <c r="BV42" s="626">
        <v>284</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4919080</v>
      </c>
      <c r="CS42" s="643"/>
      <c r="CT42" s="643"/>
      <c r="CU42" s="643"/>
      <c r="CV42" s="643"/>
      <c r="CW42" s="643"/>
      <c r="CX42" s="643"/>
      <c r="CY42" s="644"/>
      <c r="CZ42" s="645">
        <v>16</v>
      </c>
      <c r="DA42" s="646"/>
      <c r="DB42" s="646"/>
      <c r="DC42" s="647"/>
      <c r="DD42" s="648">
        <v>742349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32110712</v>
      </c>
      <c r="S43" s="665"/>
      <c r="T43" s="665"/>
      <c r="U43" s="665"/>
      <c r="V43" s="665"/>
      <c r="W43" s="665"/>
      <c r="X43" s="665"/>
      <c r="Y43" s="666"/>
      <c r="Z43" s="667">
        <v>100</v>
      </c>
      <c r="AA43" s="667"/>
      <c r="AB43" s="667"/>
      <c r="AC43" s="667"/>
      <c r="AD43" s="668">
        <v>13352477</v>
      </c>
      <c r="AE43" s="668"/>
      <c r="AF43" s="668"/>
      <c r="AG43" s="668"/>
      <c r="AH43" s="668"/>
      <c r="AI43" s="668"/>
      <c r="AJ43" s="668"/>
      <c r="AK43" s="668"/>
      <c r="AL43" s="629">
        <v>100</v>
      </c>
      <c r="AM43" s="669"/>
      <c r="AN43" s="669"/>
      <c r="AO43" s="670"/>
      <c r="BV43" s="234"/>
      <c r="BW43" s="234"/>
      <c r="BX43" s="234"/>
      <c r="BY43" s="234"/>
      <c r="BZ43" s="234"/>
      <c r="CA43" s="234"/>
      <c r="CB43" s="234"/>
      <c r="CD43" s="639" t="s">
        <v>356</v>
      </c>
      <c r="CE43" s="640"/>
      <c r="CF43" s="640"/>
      <c r="CG43" s="640"/>
      <c r="CH43" s="640"/>
      <c r="CI43" s="640"/>
      <c r="CJ43" s="640"/>
      <c r="CK43" s="640"/>
      <c r="CL43" s="640"/>
      <c r="CM43" s="640"/>
      <c r="CN43" s="640"/>
      <c r="CO43" s="640"/>
      <c r="CP43" s="640"/>
      <c r="CQ43" s="641"/>
      <c r="CR43" s="642">
        <v>241860</v>
      </c>
      <c r="CS43" s="661"/>
      <c r="CT43" s="661"/>
      <c r="CU43" s="661"/>
      <c r="CV43" s="661"/>
      <c r="CW43" s="661"/>
      <c r="CX43" s="661"/>
      <c r="CY43" s="662"/>
      <c r="CZ43" s="645">
        <v>0.8</v>
      </c>
      <c r="DA43" s="663"/>
      <c r="DB43" s="663"/>
      <c r="DC43" s="664"/>
      <c r="DD43" s="648">
        <v>241860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655" t="s">
        <v>303</v>
      </c>
      <c r="CE44" s="656"/>
      <c r="CF44" s="639" t="s">
        <v>357</v>
      </c>
      <c r="CG44" s="640"/>
      <c r="CH44" s="640"/>
      <c r="CI44" s="640"/>
      <c r="CJ44" s="640"/>
      <c r="CK44" s="640"/>
      <c r="CL44" s="640"/>
      <c r="CM44" s="640"/>
      <c r="CN44" s="640"/>
      <c r="CO44" s="640"/>
      <c r="CP44" s="640"/>
      <c r="CQ44" s="641"/>
      <c r="CR44" s="642">
        <v>4874989</v>
      </c>
      <c r="CS44" s="643"/>
      <c r="CT44" s="643"/>
      <c r="CU44" s="643"/>
      <c r="CV44" s="643"/>
      <c r="CW44" s="643"/>
      <c r="CX44" s="643"/>
      <c r="CY44" s="644"/>
      <c r="CZ44" s="645">
        <v>15.8</v>
      </c>
      <c r="DA44" s="646"/>
      <c r="DB44" s="646"/>
      <c r="DC44" s="647"/>
      <c r="DD44" s="648">
        <v>737098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36" t="s">
        <v>358</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657"/>
      <c r="CE45" s="658"/>
      <c r="CF45" s="639" t="s">
        <v>359</v>
      </c>
      <c r="CG45" s="640"/>
      <c r="CH45" s="640"/>
      <c r="CI45" s="640"/>
      <c r="CJ45" s="640"/>
      <c r="CK45" s="640"/>
      <c r="CL45" s="640"/>
      <c r="CM45" s="640"/>
      <c r="CN45" s="640"/>
      <c r="CO45" s="640"/>
      <c r="CP45" s="640"/>
      <c r="CQ45" s="641"/>
      <c r="CR45" s="642">
        <v>1237385</v>
      </c>
      <c r="CS45" s="661"/>
      <c r="CT45" s="661"/>
      <c r="CU45" s="661"/>
      <c r="CV45" s="661"/>
      <c r="CW45" s="661"/>
      <c r="CX45" s="661"/>
      <c r="CY45" s="662"/>
      <c r="CZ45" s="645">
        <v>4</v>
      </c>
      <c r="DA45" s="663"/>
      <c r="DB45" s="663"/>
      <c r="DC45" s="664"/>
      <c r="DD45" s="648">
        <v>89209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37" t="s">
        <v>360</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57"/>
      <c r="CE46" s="658"/>
      <c r="CF46" s="639" t="s">
        <v>361</v>
      </c>
      <c r="CG46" s="640"/>
      <c r="CH46" s="640"/>
      <c r="CI46" s="640"/>
      <c r="CJ46" s="640"/>
      <c r="CK46" s="640"/>
      <c r="CL46" s="640"/>
      <c r="CM46" s="640"/>
      <c r="CN46" s="640"/>
      <c r="CO46" s="640"/>
      <c r="CP46" s="640"/>
      <c r="CQ46" s="641"/>
      <c r="CR46" s="642">
        <v>3599977</v>
      </c>
      <c r="CS46" s="643"/>
      <c r="CT46" s="643"/>
      <c r="CU46" s="643"/>
      <c r="CV46" s="643"/>
      <c r="CW46" s="643"/>
      <c r="CX46" s="643"/>
      <c r="CY46" s="644"/>
      <c r="CZ46" s="645">
        <v>11.7</v>
      </c>
      <c r="DA46" s="646"/>
      <c r="DB46" s="646"/>
      <c r="DC46" s="647"/>
      <c r="DD46" s="648">
        <v>646121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38" t="s">
        <v>362</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57"/>
      <c r="CE47" s="658"/>
      <c r="CF47" s="639" t="s">
        <v>363</v>
      </c>
      <c r="CG47" s="640"/>
      <c r="CH47" s="640"/>
      <c r="CI47" s="640"/>
      <c r="CJ47" s="640"/>
      <c r="CK47" s="640"/>
      <c r="CL47" s="640"/>
      <c r="CM47" s="640"/>
      <c r="CN47" s="640"/>
      <c r="CO47" s="640"/>
      <c r="CP47" s="640"/>
      <c r="CQ47" s="641"/>
      <c r="CR47" s="642">
        <v>44091</v>
      </c>
      <c r="CS47" s="661"/>
      <c r="CT47" s="661"/>
      <c r="CU47" s="661"/>
      <c r="CV47" s="661"/>
      <c r="CW47" s="661"/>
      <c r="CX47" s="661"/>
      <c r="CY47" s="662"/>
      <c r="CZ47" s="645">
        <v>0.1</v>
      </c>
      <c r="DA47" s="663"/>
      <c r="DB47" s="663"/>
      <c r="DC47" s="664"/>
      <c r="DD47" s="648">
        <v>5251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659"/>
      <c r="CE48" s="660"/>
      <c r="CF48" s="639" t="s">
        <v>364</v>
      </c>
      <c r="CG48" s="640"/>
      <c r="CH48" s="640"/>
      <c r="CI48" s="640"/>
      <c r="CJ48" s="640"/>
      <c r="CK48" s="640"/>
      <c r="CL48" s="640"/>
      <c r="CM48" s="640"/>
      <c r="CN48" s="640"/>
      <c r="CO48" s="640"/>
      <c r="CP48" s="640"/>
      <c r="CQ48" s="641"/>
      <c r="CR48" s="642" t="s">
        <v>172</v>
      </c>
      <c r="CS48" s="643"/>
      <c r="CT48" s="643"/>
      <c r="CU48" s="643"/>
      <c r="CV48" s="643"/>
      <c r="CW48" s="643"/>
      <c r="CX48" s="643"/>
      <c r="CY48" s="644"/>
      <c r="CZ48" s="645" t="s">
        <v>232</v>
      </c>
      <c r="DA48" s="646"/>
      <c r="DB48" s="646"/>
      <c r="DC48" s="647"/>
      <c r="DD48" s="648" t="s">
        <v>232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623" t="s">
        <v>365</v>
      </c>
      <c r="CE49" s="624"/>
      <c r="CF49" s="624"/>
      <c r="CG49" s="624"/>
      <c r="CH49" s="624"/>
      <c r="CI49" s="624"/>
      <c r="CJ49" s="624"/>
      <c r="CK49" s="624"/>
      <c r="CL49" s="624"/>
      <c r="CM49" s="624"/>
      <c r="CN49" s="624"/>
      <c r="CO49" s="624"/>
      <c r="CP49" s="624"/>
      <c r="CQ49" s="625"/>
      <c r="CR49" s="626">
        <v>30757853</v>
      </c>
      <c r="CS49" s="627"/>
      <c r="CT49" s="627"/>
      <c r="CU49" s="627"/>
      <c r="CV49" s="627"/>
      <c r="CW49" s="627"/>
      <c r="CX49" s="627"/>
      <c r="CY49" s="628"/>
      <c r="CZ49" s="629">
        <v>100</v>
      </c>
      <c r="DA49" s="630"/>
      <c r="DB49" s="630"/>
      <c r="DC49" s="631"/>
      <c r="DD49" s="632">
        <v>15450064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7GOgfo+x7YeI0JGn/jKlX6CotZCfJn84PunmgRBCTSIObu4ps4Cux7fWRDNiAhmXCBUfEPOCLlWdokYm8nxoQ==" saltValue="LAFZnR4ZyM+RBtrG5lII1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76" zoomScale="70" zoomScaleNormal="25" zoomScaleSheetLayoutView="70" workbookViewId="0">
      <selection activeCell="AU95" sqref="AU95"/>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366</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67" t="s">
        <v>367</v>
      </c>
      <c r="DK2" s="1168"/>
      <c r="DL2" s="1168"/>
      <c r="DM2" s="1168"/>
      <c r="DN2" s="1168"/>
      <c r="DO2" s="1169"/>
      <c r="DP2" s="247"/>
      <c r="DQ2" s="1167" t="s">
        <v>368</v>
      </c>
      <c r="DR2" s="1168"/>
      <c r="DS2" s="1168"/>
      <c r="DT2" s="1168"/>
      <c r="DU2" s="1168"/>
      <c r="DV2" s="1168"/>
      <c r="DW2" s="1168"/>
      <c r="DX2" s="1168"/>
      <c r="DY2" s="1168"/>
      <c r="DZ2" s="116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0"/>
      <c r="BA4" s="250"/>
      <c r="BB4" s="250"/>
      <c r="BC4" s="250"/>
      <c r="BD4" s="250"/>
      <c r="BE4" s="251"/>
      <c r="BF4" s="251"/>
      <c r="BG4" s="251"/>
      <c r="BH4" s="251"/>
      <c r="BI4" s="251"/>
      <c r="BJ4" s="251"/>
      <c r="BK4" s="251"/>
      <c r="BL4" s="251"/>
      <c r="BM4" s="251"/>
      <c r="BN4" s="251"/>
      <c r="BO4" s="251"/>
      <c r="BP4" s="251"/>
      <c r="BQ4" s="250" t="s">
        <v>370</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4"/>
      <c r="BA5" s="254"/>
      <c r="BB5" s="254"/>
      <c r="BC5" s="254"/>
      <c r="BD5" s="254"/>
      <c r="BE5" s="255"/>
      <c r="BF5" s="255"/>
      <c r="BG5" s="255"/>
      <c r="BH5" s="255"/>
      <c r="BI5" s="255"/>
      <c r="BJ5" s="255"/>
      <c r="BK5" s="255"/>
      <c r="BL5" s="255"/>
      <c r="BM5" s="255"/>
      <c r="BN5" s="255"/>
      <c r="BO5" s="255"/>
      <c r="BP5" s="255"/>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2"/>
    </row>
    <row r="6" spans="1:131" s="253"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0"/>
      <c r="BA6" s="250"/>
      <c r="BB6" s="250"/>
      <c r="BC6" s="250"/>
      <c r="BD6" s="250"/>
      <c r="BE6" s="251"/>
      <c r="BF6" s="251"/>
      <c r="BG6" s="251"/>
      <c r="BH6" s="251"/>
      <c r="BI6" s="251"/>
      <c r="BJ6" s="251"/>
      <c r="BK6" s="251"/>
      <c r="BL6" s="251"/>
      <c r="BM6" s="251"/>
      <c r="BN6" s="251"/>
      <c r="BO6" s="251"/>
      <c r="BP6" s="251"/>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2"/>
    </row>
    <row r="7" spans="1:131" s="253" customFormat="1" ht="26.25" customHeight="1" thickTop="1" x14ac:dyDescent="0.15">
      <c r="A7" s="256">
        <v>1</v>
      </c>
      <c r="B7" s="1107" t="s">
        <v>388</v>
      </c>
      <c r="C7" s="1108"/>
      <c r="D7" s="1108"/>
      <c r="E7" s="1108"/>
      <c r="F7" s="1108"/>
      <c r="G7" s="1108"/>
      <c r="H7" s="1108"/>
      <c r="I7" s="1108"/>
      <c r="J7" s="1108"/>
      <c r="K7" s="1108"/>
      <c r="L7" s="1108"/>
      <c r="M7" s="1108"/>
      <c r="N7" s="1108"/>
      <c r="O7" s="1108"/>
      <c r="P7" s="1109"/>
      <c r="Q7" s="1161">
        <v>31991</v>
      </c>
      <c r="R7" s="1162"/>
      <c r="S7" s="1162"/>
      <c r="T7" s="1162"/>
      <c r="U7" s="1162"/>
      <c r="V7" s="1162">
        <v>30638</v>
      </c>
      <c r="W7" s="1162"/>
      <c r="X7" s="1162"/>
      <c r="Y7" s="1162"/>
      <c r="Z7" s="1162"/>
      <c r="AA7" s="1162">
        <v>1353</v>
      </c>
      <c r="AB7" s="1162"/>
      <c r="AC7" s="1162"/>
      <c r="AD7" s="1162"/>
      <c r="AE7" s="1163"/>
      <c r="AF7" s="1164">
        <v>899</v>
      </c>
      <c r="AG7" s="1165"/>
      <c r="AH7" s="1165"/>
      <c r="AI7" s="1165"/>
      <c r="AJ7" s="1166"/>
      <c r="AK7" s="1148" t="s">
        <v>583</v>
      </c>
      <c r="AL7" s="1149"/>
      <c r="AM7" s="1149"/>
      <c r="AN7" s="1149"/>
      <c r="AO7" s="1149"/>
      <c r="AP7" s="1149">
        <v>20244</v>
      </c>
      <c r="AQ7" s="1149"/>
      <c r="AR7" s="1149"/>
      <c r="AS7" s="1149"/>
      <c r="AT7" s="1149"/>
      <c r="AU7" s="1150"/>
      <c r="AV7" s="1150"/>
      <c r="AW7" s="1150"/>
      <c r="AX7" s="1150"/>
      <c r="AY7" s="1151"/>
      <c r="AZ7" s="250"/>
      <c r="BA7" s="250"/>
      <c r="BB7" s="250"/>
      <c r="BC7" s="250"/>
      <c r="BD7" s="250"/>
      <c r="BE7" s="251"/>
      <c r="BF7" s="251"/>
      <c r="BG7" s="251"/>
      <c r="BH7" s="251"/>
      <c r="BI7" s="251"/>
      <c r="BJ7" s="251"/>
      <c r="BK7" s="251"/>
      <c r="BL7" s="251"/>
      <c r="BM7" s="251"/>
      <c r="BN7" s="251"/>
      <c r="BO7" s="251"/>
      <c r="BP7" s="251"/>
      <c r="BQ7" s="257">
        <v>1</v>
      </c>
      <c r="BR7" s="258"/>
      <c r="BS7" s="1152" t="s">
        <v>595</v>
      </c>
      <c r="BT7" s="1153"/>
      <c r="BU7" s="1153"/>
      <c r="BV7" s="1153"/>
      <c r="BW7" s="1153"/>
      <c r="BX7" s="1153"/>
      <c r="BY7" s="1153"/>
      <c r="BZ7" s="1153"/>
      <c r="CA7" s="1153"/>
      <c r="CB7" s="1153"/>
      <c r="CC7" s="1153"/>
      <c r="CD7" s="1153"/>
      <c r="CE7" s="1153"/>
      <c r="CF7" s="1153"/>
      <c r="CG7" s="1154"/>
      <c r="CH7" s="1145">
        <v>14</v>
      </c>
      <c r="CI7" s="1146"/>
      <c r="CJ7" s="1146"/>
      <c r="CK7" s="1146"/>
      <c r="CL7" s="1147"/>
      <c r="CM7" s="1145">
        <v>3634</v>
      </c>
      <c r="CN7" s="1146"/>
      <c r="CO7" s="1146"/>
      <c r="CP7" s="1146"/>
      <c r="CQ7" s="1147"/>
      <c r="CR7" s="1145">
        <v>1403</v>
      </c>
      <c r="CS7" s="1146"/>
      <c r="CT7" s="1146"/>
      <c r="CU7" s="1146"/>
      <c r="CV7" s="1147"/>
      <c r="CW7" s="1145">
        <v>399</v>
      </c>
      <c r="CX7" s="1146"/>
      <c r="CY7" s="1146"/>
      <c r="CZ7" s="1146"/>
      <c r="DA7" s="1147"/>
      <c r="DB7" s="1145">
        <v>150</v>
      </c>
      <c r="DC7" s="1146"/>
      <c r="DD7" s="1146"/>
      <c r="DE7" s="1146"/>
      <c r="DF7" s="1147"/>
      <c r="DG7" s="1145" t="s">
        <v>582</v>
      </c>
      <c r="DH7" s="1146"/>
      <c r="DI7" s="1146"/>
      <c r="DJ7" s="1146"/>
      <c r="DK7" s="1147"/>
      <c r="DL7" s="1145" t="s">
        <v>582</v>
      </c>
      <c r="DM7" s="1146"/>
      <c r="DN7" s="1146"/>
      <c r="DO7" s="1146"/>
      <c r="DP7" s="1147"/>
      <c r="DQ7" s="1145" t="s">
        <v>582</v>
      </c>
      <c r="DR7" s="1146"/>
      <c r="DS7" s="1146"/>
      <c r="DT7" s="1146"/>
      <c r="DU7" s="1147"/>
      <c r="DV7" s="1172"/>
      <c r="DW7" s="1173"/>
      <c r="DX7" s="1173"/>
      <c r="DY7" s="1173"/>
      <c r="DZ7" s="1174"/>
      <c r="EA7" s="252"/>
    </row>
    <row r="8" spans="1:131" s="253" customFormat="1" ht="26.25" customHeight="1" x14ac:dyDescent="0.15">
      <c r="A8" s="259">
        <v>2</v>
      </c>
      <c r="B8" s="1088" t="s">
        <v>389</v>
      </c>
      <c r="C8" s="1089"/>
      <c r="D8" s="1089"/>
      <c r="E8" s="1089"/>
      <c r="F8" s="1089"/>
      <c r="G8" s="1089"/>
      <c r="H8" s="1089"/>
      <c r="I8" s="1089"/>
      <c r="J8" s="1089"/>
      <c r="K8" s="1089"/>
      <c r="L8" s="1089"/>
      <c r="M8" s="1089"/>
      <c r="N8" s="1089"/>
      <c r="O8" s="1089"/>
      <c r="P8" s="1090"/>
      <c r="Q8" s="1100">
        <v>119</v>
      </c>
      <c r="R8" s="1101"/>
      <c r="S8" s="1101"/>
      <c r="T8" s="1101"/>
      <c r="U8" s="1101"/>
      <c r="V8" s="1101">
        <v>119</v>
      </c>
      <c r="W8" s="1101"/>
      <c r="X8" s="1101"/>
      <c r="Y8" s="1101"/>
      <c r="Z8" s="1101"/>
      <c r="AA8" s="1101" t="s">
        <v>582</v>
      </c>
      <c r="AB8" s="1101"/>
      <c r="AC8" s="1101"/>
      <c r="AD8" s="1101"/>
      <c r="AE8" s="1102"/>
      <c r="AF8" s="1094" t="s">
        <v>390</v>
      </c>
      <c r="AG8" s="1095"/>
      <c r="AH8" s="1095"/>
      <c r="AI8" s="1095"/>
      <c r="AJ8" s="1096"/>
      <c r="AK8" s="1143" t="s">
        <v>582</v>
      </c>
      <c r="AL8" s="1144"/>
      <c r="AM8" s="1144"/>
      <c r="AN8" s="1144"/>
      <c r="AO8" s="1144"/>
      <c r="AP8" s="1144">
        <v>150</v>
      </c>
      <c r="AQ8" s="1144"/>
      <c r="AR8" s="1144"/>
      <c r="AS8" s="1144"/>
      <c r="AT8" s="1144"/>
      <c r="AU8" s="1141"/>
      <c r="AV8" s="1141"/>
      <c r="AW8" s="1141"/>
      <c r="AX8" s="1141"/>
      <c r="AY8" s="1142"/>
      <c r="AZ8" s="250"/>
      <c r="BA8" s="250"/>
      <c r="BB8" s="250"/>
      <c r="BC8" s="250"/>
      <c r="BD8" s="250"/>
      <c r="BE8" s="251"/>
      <c r="BF8" s="251"/>
      <c r="BG8" s="251"/>
      <c r="BH8" s="251"/>
      <c r="BI8" s="251"/>
      <c r="BJ8" s="251"/>
      <c r="BK8" s="251"/>
      <c r="BL8" s="251"/>
      <c r="BM8" s="251"/>
      <c r="BN8" s="251"/>
      <c r="BO8" s="251"/>
      <c r="BP8" s="251"/>
      <c r="BQ8" s="260">
        <v>2</v>
      </c>
      <c r="BR8" s="261"/>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2"/>
    </row>
    <row r="9" spans="1:131" s="253" customFormat="1" ht="26.25" customHeight="1" x14ac:dyDescent="0.15">
      <c r="A9" s="259">
        <v>3</v>
      </c>
      <c r="B9" s="1088" t="s">
        <v>391</v>
      </c>
      <c r="C9" s="1089"/>
      <c r="D9" s="1089"/>
      <c r="E9" s="1089"/>
      <c r="F9" s="1089"/>
      <c r="G9" s="1089"/>
      <c r="H9" s="1089"/>
      <c r="I9" s="1089"/>
      <c r="J9" s="1089"/>
      <c r="K9" s="1089"/>
      <c r="L9" s="1089"/>
      <c r="M9" s="1089"/>
      <c r="N9" s="1089"/>
      <c r="O9" s="1089"/>
      <c r="P9" s="1090"/>
      <c r="Q9" s="1100">
        <v>123</v>
      </c>
      <c r="R9" s="1101"/>
      <c r="S9" s="1101"/>
      <c r="T9" s="1101"/>
      <c r="U9" s="1101"/>
      <c r="V9" s="1101">
        <v>113</v>
      </c>
      <c r="W9" s="1101"/>
      <c r="X9" s="1101"/>
      <c r="Y9" s="1101"/>
      <c r="Z9" s="1101"/>
      <c r="AA9" s="1101">
        <v>10</v>
      </c>
      <c r="AB9" s="1101"/>
      <c r="AC9" s="1101"/>
      <c r="AD9" s="1101"/>
      <c r="AE9" s="1102"/>
      <c r="AF9" s="1094">
        <v>10</v>
      </c>
      <c r="AG9" s="1095"/>
      <c r="AH9" s="1095"/>
      <c r="AI9" s="1095"/>
      <c r="AJ9" s="1096"/>
      <c r="AK9" s="1143">
        <v>63</v>
      </c>
      <c r="AL9" s="1144"/>
      <c r="AM9" s="1144"/>
      <c r="AN9" s="1144"/>
      <c r="AO9" s="1144"/>
      <c r="AP9" s="1144">
        <v>59</v>
      </c>
      <c r="AQ9" s="1144"/>
      <c r="AR9" s="1144"/>
      <c r="AS9" s="1144"/>
      <c r="AT9" s="1144"/>
      <c r="AU9" s="1141"/>
      <c r="AV9" s="1141"/>
      <c r="AW9" s="1141"/>
      <c r="AX9" s="1141"/>
      <c r="AY9" s="1142"/>
      <c r="AZ9" s="250"/>
      <c r="BA9" s="250"/>
      <c r="BB9" s="250"/>
      <c r="BC9" s="250"/>
      <c r="BD9" s="250"/>
      <c r="BE9" s="251"/>
      <c r="BF9" s="251"/>
      <c r="BG9" s="251"/>
      <c r="BH9" s="251"/>
      <c r="BI9" s="251"/>
      <c r="BJ9" s="251"/>
      <c r="BK9" s="251"/>
      <c r="BL9" s="251"/>
      <c r="BM9" s="251"/>
      <c r="BN9" s="251"/>
      <c r="BO9" s="251"/>
      <c r="BP9" s="251"/>
      <c r="BQ9" s="260">
        <v>3</v>
      </c>
      <c r="BR9" s="261"/>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2"/>
    </row>
    <row r="10" spans="1:131" s="253" customFormat="1" ht="26.25" customHeight="1" x14ac:dyDescent="0.15">
      <c r="A10" s="259">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0"/>
      <c r="BA10" s="250"/>
      <c r="BB10" s="250"/>
      <c r="BC10" s="250"/>
      <c r="BD10" s="250"/>
      <c r="BE10" s="251"/>
      <c r="BF10" s="251"/>
      <c r="BG10" s="251"/>
      <c r="BH10" s="251"/>
      <c r="BI10" s="251"/>
      <c r="BJ10" s="251"/>
      <c r="BK10" s="251"/>
      <c r="BL10" s="251"/>
      <c r="BM10" s="251"/>
      <c r="BN10" s="251"/>
      <c r="BO10" s="251"/>
      <c r="BP10" s="251"/>
      <c r="BQ10" s="260">
        <v>4</v>
      </c>
      <c r="BR10" s="261"/>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2"/>
    </row>
    <row r="11" spans="1:131" s="253" customFormat="1" ht="26.25" customHeight="1" x14ac:dyDescent="0.15">
      <c r="A11" s="259">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0"/>
      <c r="BA11" s="250"/>
      <c r="BB11" s="250"/>
      <c r="BC11" s="250"/>
      <c r="BD11" s="250"/>
      <c r="BE11" s="251"/>
      <c r="BF11" s="251"/>
      <c r="BG11" s="251"/>
      <c r="BH11" s="251"/>
      <c r="BI11" s="251"/>
      <c r="BJ11" s="251"/>
      <c r="BK11" s="251"/>
      <c r="BL11" s="251"/>
      <c r="BM11" s="251"/>
      <c r="BN11" s="251"/>
      <c r="BO11" s="251"/>
      <c r="BP11" s="251"/>
      <c r="BQ11" s="260">
        <v>5</v>
      </c>
      <c r="BR11" s="261"/>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2"/>
    </row>
    <row r="12" spans="1:131" s="253" customFormat="1" ht="26.25" customHeight="1" x14ac:dyDescent="0.15">
      <c r="A12" s="259">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0"/>
      <c r="BA12" s="250"/>
      <c r="BB12" s="250"/>
      <c r="BC12" s="250"/>
      <c r="BD12" s="250"/>
      <c r="BE12" s="251"/>
      <c r="BF12" s="251"/>
      <c r="BG12" s="251"/>
      <c r="BH12" s="251"/>
      <c r="BI12" s="251"/>
      <c r="BJ12" s="251"/>
      <c r="BK12" s="251"/>
      <c r="BL12" s="251"/>
      <c r="BM12" s="251"/>
      <c r="BN12" s="251"/>
      <c r="BO12" s="251"/>
      <c r="BP12" s="251"/>
      <c r="BQ12" s="260">
        <v>6</v>
      </c>
      <c r="BR12" s="261"/>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2"/>
    </row>
    <row r="13" spans="1:131" s="253" customFormat="1" ht="26.25" customHeight="1" x14ac:dyDescent="0.15">
      <c r="A13" s="259">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0"/>
      <c r="BA13" s="250"/>
      <c r="BB13" s="250"/>
      <c r="BC13" s="250"/>
      <c r="BD13" s="250"/>
      <c r="BE13" s="251"/>
      <c r="BF13" s="251"/>
      <c r="BG13" s="251"/>
      <c r="BH13" s="251"/>
      <c r="BI13" s="251"/>
      <c r="BJ13" s="251"/>
      <c r="BK13" s="251"/>
      <c r="BL13" s="251"/>
      <c r="BM13" s="251"/>
      <c r="BN13" s="251"/>
      <c r="BO13" s="251"/>
      <c r="BP13" s="251"/>
      <c r="BQ13" s="260">
        <v>7</v>
      </c>
      <c r="BR13" s="261"/>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2"/>
    </row>
    <row r="14" spans="1:131" s="253" customFormat="1" ht="26.25" customHeight="1" x14ac:dyDescent="0.15">
      <c r="A14" s="259">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0"/>
      <c r="BA14" s="250"/>
      <c r="BB14" s="250"/>
      <c r="BC14" s="250"/>
      <c r="BD14" s="250"/>
      <c r="BE14" s="251"/>
      <c r="BF14" s="251"/>
      <c r="BG14" s="251"/>
      <c r="BH14" s="251"/>
      <c r="BI14" s="251"/>
      <c r="BJ14" s="251"/>
      <c r="BK14" s="251"/>
      <c r="BL14" s="251"/>
      <c r="BM14" s="251"/>
      <c r="BN14" s="251"/>
      <c r="BO14" s="251"/>
      <c r="BP14" s="251"/>
      <c r="BQ14" s="260">
        <v>8</v>
      </c>
      <c r="BR14" s="261"/>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2"/>
    </row>
    <row r="15" spans="1:131" s="253" customFormat="1" ht="26.25" customHeight="1" x14ac:dyDescent="0.15">
      <c r="A15" s="259">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0"/>
      <c r="BA15" s="250"/>
      <c r="BB15" s="250"/>
      <c r="BC15" s="250"/>
      <c r="BD15" s="250"/>
      <c r="BE15" s="251"/>
      <c r="BF15" s="251"/>
      <c r="BG15" s="251"/>
      <c r="BH15" s="251"/>
      <c r="BI15" s="251"/>
      <c r="BJ15" s="251"/>
      <c r="BK15" s="251"/>
      <c r="BL15" s="251"/>
      <c r="BM15" s="251"/>
      <c r="BN15" s="251"/>
      <c r="BO15" s="251"/>
      <c r="BP15" s="251"/>
      <c r="BQ15" s="260">
        <v>9</v>
      </c>
      <c r="BR15" s="261"/>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2"/>
    </row>
    <row r="16" spans="1:131" s="253" customFormat="1" ht="26.25" customHeight="1" x14ac:dyDescent="0.15">
      <c r="A16" s="259">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0"/>
      <c r="BA16" s="250"/>
      <c r="BB16" s="250"/>
      <c r="BC16" s="250"/>
      <c r="BD16" s="250"/>
      <c r="BE16" s="251"/>
      <c r="BF16" s="251"/>
      <c r="BG16" s="251"/>
      <c r="BH16" s="251"/>
      <c r="BI16" s="251"/>
      <c r="BJ16" s="251"/>
      <c r="BK16" s="251"/>
      <c r="BL16" s="251"/>
      <c r="BM16" s="251"/>
      <c r="BN16" s="251"/>
      <c r="BO16" s="251"/>
      <c r="BP16" s="251"/>
      <c r="BQ16" s="260">
        <v>10</v>
      </c>
      <c r="BR16" s="261"/>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2"/>
    </row>
    <row r="17" spans="1:131" s="253" customFormat="1" ht="26.25" customHeight="1" x14ac:dyDescent="0.15">
      <c r="A17" s="259">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0"/>
      <c r="BA17" s="250"/>
      <c r="BB17" s="250"/>
      <c r="BC17" s="250"/>
      <c r="BD17" s="250"/>
      <c r="BE17" s="251"/>
      <c r="BF17" s="251"/>
      <c r="BG17" s="251"/>
      <c r="BH17" s="251"/>
      <c r="BI17" s="251"/>
      <c r="BJ17" s="251"/>
      <c r="BK17" s="251"/>
      <c r="BL17" s="251"/>
      <c r="BM17" s="251"/>
      <c r="BN17" s="251"/>
      <c r="BO17" s="251"/>
      <c r="BP17" s="251"/>
      <c r="BQ17" s="260">
        <v>11</v>
      </c>
      <c r="BR17" s="261"/>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2"/>
    </row>
    <row r="18" spans="1:131" s="253" customFormat="1" ht="26.25" customHeight="1" x14ac:dyDescent="0.15">
      <c r="A18" s="259">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0"/>
      <c r="BA18" s="250"/>
      <c r="BB18" s="250"/>
      <c r="BC18" s="250"/>
      <c r="BD18" s="250"/>
      <c r="BE18" s="251"/>
      <c r="BF18" s="251"/>
      <c r="BG18" s="251"/>
      <c r="BH18" s="251"/>
      <c r="BI18" s="251"/>
      <c r="BJ18" s="251"/>
      <c r="BK18" s="251"/>
      <c r="BL18" s="251"/>
      <c r="BM18" s="251"/>
      <c r="BN18" s="251"/>
      <c r="BO18" s="251"/>
      <c r="BP18" s="251"/>
      <c r="BQ18" s="260">
        <v>12</v>
      </c>
      <c r="BR18" s="261"/>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2"/>
    </row>
    <row r="19" spans="1:131" s="253" customFormat="1" ht="26.25" customHeight="1" x14ac:dyDescent="0.15">
      <c r="A19" s="259">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0"/>
      <c r="BA19" s="250"/>
      <c r="BB19" s="250"/>
      <c r="BC19" s="250"/>
      <c r="BD19" s="250"/>
      <c r="BE19" s="251"/>
      <c r="BF19" s="251"/>
      <c r="BG19" s="251"/>
      <c r="BH19" s="251"/>
      <c r="BI19" s="251"/>
      <c r="BJ19" s="251"/>
      <c r="BK19" s="251"/>
      <c r="BL19" s="251"/>
      <c r="BM19" s="251"/>
      <c r="BN19" s="251"/>
      <c r="BO19" s="251"/>
      <c r="BP19" s="251"/>
      <c r="BQ19" s="260">
        <v>13</v>
      </c>
      <c r="BR19" s="261"/>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2"/>
    </row>
    <row r="20" spans="1:131" s="253" customFormat="1" ht="26.25" customHeight="1" x14ac:dyDescent="0.15">
      <c r="A20" s="259">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0"/>
      <c r="BA20" s="250"/>
      <c r="BB20" s="250"/>
      <c r="BC20" s="250"/>
      <c r="BD20" s="250"/>
      <c r="BE20" s="251"/>
      <c r="BF20" s="251"/>
      <c r="BG20" s="251"/>
      <c r="BH20" s="251"/>
      <c r="BI20" s="251"/>
      <c r="BJ20" s="251"/>
      <c r="BK20" s="251"/>
      <c r="BL20" s="251"/>
      <c r="BM20" s="251"/>
      <c r="BN20" s="251"/>
      <c r="BO20" s="251"/>
      <c r="BP20" s="251"/>
      <c r="BQ20" s="260">
        <v>14</v>
      </c>
      <c r="BR20" s="261"/>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2"/>
    </row>
    <row r="21" spans="1:131" s="253" customFormat="1" ht="26.25" customHeight="1" thickBot="1" x14ac:dyDescent="0.2">
      <c r="A21" s="259">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0"/>
      <c r="BA21" s="250"/>
      <c r="BB21" s="250"/>
      <c r="BC21" s="250"/>
      <c r="BD21" s="250"/>
      <c r="BE21" s="251"/>
      <c r="BF21" s="251"/>
      <c r="BG21" s="251"/>
      <c r="BH21" s="251"/>
      <c r="BI21" s="251"/>
      <c r="BJ21" s="251"/>
      <c r="BK21" s="251"/>
      <c r="BL21" s="251"/>
      <c r="BM21" s="251"/>
      <c r="BN21" s="251"/>
      <c r="BO21" s="251"/>
      <c r="BP21" s="251"/>
      <c r="BQ21" s="260">
        <v>15</v>
      </c>
      <c r="BR21" s="261"/>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2"/>
    </row>
    <row r="22" spans="1:131" s="253" customFormat="1" ht="26.25" customHeight="1" x14ac:dyDescent="0.15">
      <c r="A22" s="259">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392</v>
      </c>
      <c r="BA22" s="1086"/>
      <c r="BB22" s="1086"/>
      <c r="BC22" s="1086"/>
      <c r="BD22" s="1087"/>
      <c r="BE22" s="251"/>
      <c r="BF22" s="251"/>
      <c r="BG22" s="251"/>
      <c r="BH22" s="251"/>
      <c r="BI22" s="251"/>
      <c r="BJ22" s="251"/>
      <c r="BK22" s="251"/>
      <c r="BL22" s="251"/>
      <c r="BM22" s="251"/>
      <c r="BN22" s="251"/>
      <c r="BO22" s="251"/>
      <c r="BP22" s="251"/>
      <c r="BQ22" s="260">
        <v>16</v>
      </c>
      <c r="BR22" s="261"/>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2"/>
    </row>
    <row r="23" spans="1:131" s="253" customFormat="1" ht="26.25" customHeight="1" thickBot="1" x14ac:dyDescent="0.2">
      <c r="A23" s="262" t="s">
        <v>393</v>
      </c>
      <c r="B23" s="1001" t="s">
        <v>394</v>
      </c>
      <c r="C23" s="1002"/>
      <c r="D23" s="1002"/>
      <c r="E23" s="1002"/>
      <c r="F23" s="1002"/>
      <c r="G23" s="1002"/>
      <c r="H23" s="1002"/>
      <c r="I23" s="1002"/>
      <c r="J23" s="1002"/>
      <c r="K23" s="1002"/>
      <c r="L23" s="1002"/>
      <c r="M23" s="1002"/>
      <c r="N23" s="1002"/>
      <c r="O23" s="1002"/>
      <c r="P23" s="1003"/>
      <c r="Q23" s="1125">
        <v>32233</v>
      </c>
      <c r="R23" s="1126"/>
      <c r="S23" s="1126"/>
      <c r="T23" s="1126"/>
      <c r="U23" s="1126"/>
      <c r="V23" s="1126">
        <v>30870</v>
      </c>
      <c r="W23" s="1126"/>
      <c r="X23" s="1126"/>
      <c r="Y23" s="1126"/>
      <c r="Z23" s="1126"/>
      <c r="AA23" s="1126">
        <v>1363</v>
      </c>
      <c r="AB23" s="1126"/>
      <c r="AC23" s="1126"/>
      <c r="AD23" s="1126"/>
      <c r="AE23" s="1127"/>
      <c r="AF23" s="1128">
        <v>909</v>
      </c>
      <c r="AG23" s="1126"/>
      <c r="AH23" s="1126"/>
      <c r="AI23" s="1126"/>
      <c r="AJ23" s="1129"/>
      <c r="AK23" s="1130"/>
      <c r="AL23" s="1131"/>
      <c r="AM23" s="1131"/>
      <c r="AN23" s="1131"/>
      <c r="AO23" s="1131"/>
      <c r="AP23" s="1126">
        <v>20452</v>
      </c>
      <c r="AQ23" s="1126"/>
      <c r="AR23" s="1126"/>
      <c r="AS23" s="1126"/>
      <c r="AT23" s="1126"/>
      <c r="AU23" s="1132"/>
      <c r="AV23" s="1132"/>
      <c r="AW23" s="1132"/>
      <c r="AX23" s="1132"/>
      <c r="AY23" s="1133"/>
      <c r="AZ23" s="1122" t="s">
        <v>172</v>
      </c>
      <c r="BA23" s="1123"/>
      <c r="BB23" s="1123"/>
      <c r="BC23" s="1123"/>
      <c r="BD23" s="1124"/>
      <c r="BE23" s="251"/>
      <c r="BF23" s="251"/>
      <c r="BG23" s="251"/>
      <c r="BH23" s="251"/>
      <c r="BI23" s="251"/>
      <c r="BJ23" s="251"/>
      <c r="BK23" s="251"/>
      <c r="BL23" s="251"/>
      <c r="BM23" s="251"/>
      <c r="BN23" s="251"/>
      <c r="BO23" s="251"/>
      <c r="BP23" s="251"/>
      <c r="BQ23" s="260">
        <v>17</v>
      </c>
      <c r="BR23" s="261"/>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2"/>
    </row>
    <row r="24" spans="1:131" s="253"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0"/>
      <c r="BA24" s="250"/>
      <c r="BB24" s="250"/>
      <c r="BC24" s="250"/>
      <c r="BD24" s="250"/>
      <c r="BE24" s="251"/>
      <c r="BF24" s="251"/>
      <c r="BG24" s="251"/>
      <c r="BH24" s="251"/>
      <c r="BI24" s="251"/>
      <c r="BJ24" s="251"/>
      <c r="BK24" s="251"/>
      <c r="BL24" s="251"/>
      <c r="BM24" s="251"/>
      <c r="BN24" s="251"/>
      <c r="BO24" s="251"/>
      <c r="BP24" s="251"/>
      <c r="BQ24" s="260">
        <v>18</v>
      </c>
      <c r="BR24" s="261"/>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2"/>
    </row>
    <row r="25" spans="1:131" s="245"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0"/>
      <c r="BK25" s="250"/>
      <c r="BL25" s="250"/>
      <c r="BM25" s="250"/>
      <c r="BN25" s="250"/>
      <c r="BO25" s="263"/>
      <c r="BP25" s="263"/>
      <c r="BQ25" s="260">
        <v>19</v>
      </c>
      <c r="BR25" s="261"/>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4"/>
    </row>
    <row r="26" spans="1:131" s="245"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378</v>
      </c>
      <c r="BF26" s="1059"/>
      <c r="BG26" s="1059"/>
      <c r="BH26" s="1059"/>
      <c r="BI26" s="1074"/>
      <c r="BJ26" s="250"/>
      <c r="BK26" s="250"/>
      <c r="BL26" s="250"/>
      <c r="BM26" s="250"/>
      <c r="BN26" s="250"/>
      <c r="BO26" s="263"/>
      <c r="BP26" s="263"/>
      <c r="BQ26" s="260">
        <v>20</v>
      </c>
      <c r="BR26" s="261"/>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4"/>
    </row>
    <row r="27" spans="1:131" s="245"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0"/>
      <c r="BK27" s="250"/>
      <c r="BL27" s="250"/>
      <c r="BM27" s="250"/>
      <c r="BN27" s="250"/>
      <c r="BO27" s="263"/>
      <c r="BP27" s="263"/>
      <c r="BQ27" s="260">
        <v>21</v>
      </c>
      <c r="BR27" s="261"/>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4"/>
    </row>
    <row r="28" spans="1:131" s="245" customFormat="1" ht="26.25" customHeight="1" thickTop="1" x14ac:dyDescent="0.15">
      <c r="A28" s="264">
        <v>1</v>
      </c>
      <c r="B28" s="1107" t="s">
        <v>405</v>
      </c>
      <c r="C28" s="1108"/>
      <c r="D28" s="1108"/>
      <c r="E28" s="1108"/>
      <c r="F28" s="1108"/>
      <c r="G28" s="1108"/>
      <c r="H28" s="1108"/>
      <c r="I28" s="1108"/>
      <c r="J28" s="1108"/>
      <c r="K28" s="1108"/>
      <c r="L28" s="1108"/>
      <c r="M28" s="1108"/>
      <c r="N28" s="1108"/>
      <c r="O28" s="1108"/>
      <c r="P28" s="1109"/>
      <c r="Q28" s="1110">
        <v>6378</v>
      </c>
      <c r="R28" s="1111"/>
      <c r="S28" s="1111"/>
      <c r="T28" s="1111"/>
      <c r="U28" s="1111"/>
      <c r="V28" s="1111">
        <v>6247</v>
      </c>
      <c r="W28" s="1111"/>
      <c r="X28" s="1111"/>
      <c r="Y28" s="1111"/>
      <c r="Z28" s="1111"/>
      <c r="AA28" s="1111">
        <v>131</v>
      </c>
      <c r="AB28" s="1111"/>
      <c r="AC28" s="1111"/>
      <c r="AD28" s="1111"/>
      <c r="AE28" s="1112"/>
      <c r="AF28" s="1113">
        <v>131</v>
      </c>
      <c r="AG28" s="1111"/>
      <c r="AH28" s="1111"/>
      <c r="AI28" s="1111"/>
      <c r="AJ28" s="1114"/>
      <c r="AK28" s="1115">
        <v>405</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0"/>
      <c r="BK28" s="250"/>
      <c r="BL28" s="250"/>
      <c r="BM28" s="250"/>
      <c r="BN28" s="250"/>
      <c r="BO28" s="263"/>
      <c r="BP28" s="263"/>
      <c r="BQ28" s="260">
        <v>22</v>
      </c>
      <c r="BR28" s="261"/>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4"/>
    </row>
    <row r="29" spans="1:131" s="245" customFormat="1" ht="26.25" customHeight="1" x14ac:dyDescent="0.15">
      <c r="A29" s="264">
        <v>2</v>
      </c>
      <c r="B29" s="1088" t="s">
        <v>406</v>
      </c>
      <c r="C29" s="1089"/>
      <c r="D29" s="1089"/>
      <c r="E29" s="1089"/>
      <c r="F29" s="1089"/>
      <c r="G29" s="1089"/>
      <c r="H29" s="1089"/>
      <c r="I29" s="1089"/>
      <c r="J29" s="1089"/>
      <c r="K29" s="1089"/>
      <c r="L29" s="1089"/>
      <c r="M29" s="1089"/>
      <c r="N29" s="1089"/>
      <c r="O29" s="1089"/>
      <c r="P29" s="1090"/>
      <c r="Q29" s="1100">
        <v>119</v>
      </c>
      <c r="R29" s="1101"/>
      <c r="S29" s="1101"/>
      <c r="T29" s="1101"/>
      <c r="U29" s="1101"/>
      <c r="V29" s="1101">
        <v>114</v>
      </c>
      <c r="W29" s="1101"/>
      <c r="X29" s="1101"/>
      <c r="Y29" s="1101"/>
      <c r="Z29" s="1101"/>
      <c r="AA29" s="1101">
        <v>5</v>
      </c>
      <c r="AB29" s="1101"/>
      <c r="AC29" s="1101"/>
      <c r="AD29" s="1101"/>
      <c r="AE29" s="1102"/>
      <c r="AF29" s="1094">
        <v>5</v>
      </c>
      <c r="AG29" s="1095"/>
      <c r="AH29" s="1095"/>
      <c r="AI29" s="1095"/>
      <c r="AJ29" s="1096"/>
      <c r="AK29" s="1037" t="s">
        <v>582</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3"/>
      <c r="BF29" s="1083"/>
      <c r="BG29" s="1083"/>
      <c r="BH29" s="1083"/>
      <c r="BI29" s="1084"/>
      <c r="BJ29" s="250"/>
      <c r="BK29" s="250"/>
      <c r="BL29" s="250"/>
      <c r="BM29" s="250"/>
      <c r="BN29" s="250"/>
      <c r="BO29" s="263"/>
      <c r="BP29" s="263"/>
      <c r="BQ29" s="260">
        <v>23</v>
      </c>
      <c r="BR29" s="261"/>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4"/>
    </row>
    <row r="30" spans="1:131" s="245" customFormat="1" ht="26.25" customHeight="1" x14ac:dyDescent="0.15">
      <c r="A30" s="264">
        <v>3</v>
      </c>
      <c r="B30" s="1088" t="s">
        <v>407</v>
      </c>
      <c r="C30" s="1089"/>
      <c r="D30" s="1089"/>
      <c r="E30" s="1089"/>
      <c r="F30" s="1089"/>
      <c r="G30" s="1089"/>
      <c r="H30" s="1089"/>
      <c r="I30" s="1089"/>
      <c r="J30" s="1089"/>
      <c r="K30" s="1089"/>
      <c r="L30" s="1089"/>
      <c r="M30" s="1089"/>
      <c r="N30" s="1089"/>
      <c r="O30" s="1089"/>
      <c r="P30" s="1090"/>
      <c r="Q30" s="1100">
        <v>4929</v>
      </c>
      <c r="R30" s="1101"/>
      <c r="S30" s="1101"/>
      <c r="T30" s="1101"/>
      <c r="U30" s="1101"/>
      <c r="V30" s="1101">
        <v>4830</v>
      </c>
      <c r="W30" s="1101"/>
      <c r="X30" s="1101"/>
      <c r="Y30" s="1101"/>
      <c r="Z30" s="1101"/>
      <c r="AA30" s="1101">
        <v>100</v>
      </c>
      <c r="AB30" s="1101"/>
      <c r="AC30" s="1101"/>
      <c r="AD30" s="1101"/>
      <c r="AE30" s="1102"/>
      <c r="AF30" s="1094">
        <v>100</v>
      </c>
      <c r="AG30" s="1095"/>
      <c r="AH30" s="1095"/>
      <c r="AI30" s="1095"/>
      <c r="AJ30" s="1096"/>
      <c r="AK30" s="1037">
        <v>720</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0"/>
      <c r="BK30" s="250"/>
      <c r="BL30" s="250"/>
      <c r="BM30" s="250"/>
      <c r="BN30" s="250"/>
      <c r="BO30" s="263"/>
      <c r="BP30" s="263"/>
      <c r="BQ30" s="260">
        <v>24</v>
      </c>
      <c r="BR30" s="261"/>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4"/>
    </row>
    <row r="31" spans="1:131" s="245" customFormat="1" ht="26.25" customHeight="1" x14ac:dyDescent="0.15">
      <c r="A31" s="264">
        <v>4</v>
      </c>
      <c r="B31" s="1088" t="s">
        <v>408</v>
      </c>
      <c r="C31" s="1089"/>
      <c r="D31" s="1089"/>
      <c r="E31" s="1089"/>
      <c r="F31" s="1089"/>
      <c r="G31" s="1089"/>
      <c r="H31" s="1089"/>
      <c r="I31" s="1089"/>
      <c r="J31" s="1089"/>
      <c r="K31" s="1089"/>
      <c r="L31" s="1089"/>
      <c r="M31" s="1089"/>
      <c r="N31" s="1089"/>
      <c r="O31" s="1089"/>
      <c r="P31" s="1090"/>
      <c r="Q31" s="1100">
        <v>603</v>
      </c>
      <c r="R31" s="1101"/>
      <c r="S31" s="1101"/>
      <c r="T31" s="1101"/>
      <c r="U31" s="1101"/>
      <c r="V31" s="1101">
        <v>602</v>
      </c>
      <c r="W31" s="1101"/>
      <c r="X31" s="1101"/>
      <c r="Y31" s="1101"/>
      <c r="Z31" s="1101"/>
      <c r="AA31" s="1101">
        <v>1</v>
      </c>
      <c r="AB31" s="1101"/>
      <c r="AC31" s="1101"/>
      <c r="AD31" s="1101"/>
      <c r="AE31" s="1102"/>
      <c r="AF31" s="1094">
        <v>1</v>
      </c>
      <c r="AG31" s="1095"/>
      <c r="AH31" s="1095"/>
      <c r="AI31" s="1095"/>
      <c r="AJ31" s="1096"/>
      <c r="AK31" s="1037">
        <v>158</v>
      </c>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c r="BF31" s="1083"/>
      <c r="BG31" s="1083"/>
      <c r="BH31" s="1083"/>
      <c r="BI31" s="1084"/>
      <c r="BJ31" s="250"/>
      <c r="BK31" s="250"/>
      <c r="BL31" s="250"/>
      <c r="BM31" s="250"/>
      <c r="BN31" s="250"/>
      <c r="BO31" s="263"/>
      <c r="BP31" s="263"/>
      <c r="BQ31" s="260">
        <v>25</v>
      </c>
      <c r="BR31" s="261"/>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4"/>
    </row>
    <row r="32" spans="1:131" s="245" customFormat="1" ht="26.25" customHeight="1" x14ac:dyDescent="0.15">
      <c r="A32" s="264">
        <v>5</v>
      </c>
      <c r="B32" s="1088" t="s">
        <v>409</v>
      </c>
      <c r="C32" s="1089"/>
      <c r="D32" s="1089"/>
      <c r="E32" s="1089"/>
      <c r="F32" s="1089"/>
      <c r="G32" s="1089"/>
      <c r="H32" s="1089"/>
      <c r="I32" s="1089"/>
      <c r="J32" s="1089"/>
      <c r="K32" s="1089"/>
      <c r="L32" s="1089"/>
      <c r="M32" s="1089"/>
      <c r="N32" s="1089"/>
      <c r="O32" s="1089"/>
      <c r="P32" s="1090"/>
      <c r="Q32" s="1100">
        <v>360</v>
      </c>
      <c r="R32" s="1101"/>
      <c r="S32" s="1101"/>
      <c r="T32" s="1101"/>
      <c r="U32" s="1101"/>
      <c r="V32" s="1101">
        <v>322</v>
      </c>
      <c r="W32" s="1101"/>
      <c r="X32" s="1101"/>
      <c r="Y32" s="1101"/>
      <c r="Z32" s="1101"/>
      <c r="AA32" s="1101">
        <v>38</v>
      </c>
      <c r="AB32" s="1101"/>
      <c r="AC32" s="1101"/>
      <c r="AD32" s="1101"/>
      <c r="AE32" s="1102"/>
      <c r="AF32" s="1094">
        <v>1329</v>
      </c>
      <c r="AG32" s="1095"/>
      <c r="AH32" s="1095"/>
      <c r="AI32" s="1095"/>
      <c r="AJ32" s="1096"/>
      <c r="AK32" s="1037">
        <v>83</v>
      </c>
      <c r="AL32" s="1028"/>
      <c r="AM32" s="1028"/>
      <c r="AN32" s="1028"/>
      <c r="AO32" s="1028"/>
      <c r="AP32" s="1028">
        <v>2174</v>
      </c>
      <c r="AQ32" s="1028"/>
      <c r="AR32" s="1028"/>
      <c r="AS32" s="1028"/>
      <c r="AT32" s="1028"/>
      <c r="AU32" s="1028">
        <v>2174</v>
      </c>
      <c r="AV32" s="1028"/>
      <c r="AW32" s="1028"/>
      <c r="AX32" s="1028"/>
      <c r="AY32" s="1028"/>
      <c r="AZ32" s="1099"/>
      <c r="BA32" s="1099"/>
      <c r="BB32" s="1099"/>
      <c r="BC32" s="1099"/>
      <c r="BD32" s="1099"/>
      <c r="BE32" s="1083" t="s">
        <v>410</v>
      </c>
      <c r="BF32" s="1083"/>
      <c r="BG32" s="1083"/>
      <c r="BH32" s="1083"/>
      <c r="BI32" s="1084"/>
      <c r="BJ32" s="250"/>
      <c r="BK32" s="250"/>
      <c r="BL32" s="250"/>
      <c r="BM32" s="250"/>
      <c r="BN32" s="250"/>
      <c r="BO32" s="263"/>
      <c r="BP32" s="263"/>
      <c r="BQ32" s="260">
        <v>26</v>
      </c>
      <c r="BR32" s="261"/>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4"/>
    </row>
    <row r="33" spans="1:131" s="245" customFormat="1" ht="26.25" customHeight="1" x14ac:dyDescent="0.15">
      <c r="A33" s="264">
        <v>6</v>
      </c>
      <c r="B33" s="1088" t="s">
        <v>411</v>
      </c>
      <c r="C33" s="1089"/>
      <c r="D33" s="1089"/>
      <c r="E33" s="1089"/>
      <c r="F33" s="1089"/>
      <c r="G33" s="1089"/>
      <c r="H33" s="1089"/>
      <c r="I33" s="1089"/>
      <c r="J33" s="1089"/>
      <c r="K33" s="1089"/>
      <c r="L33" s="1089"/>
      <c r="M33" s="1089"/>
      <c r="N33" s="1089"/>
      <c r="O33" s="1089"/>
      <c r="P33" s="1090"/>
      <c r="Q33" s="1100">
        <v>277</v>
      </c>
      <c r="R33" s="1101"/>
      <c r="S33" s="1101"/>
      <c r="T33" s="1101"/>
      <c r="U33" s="1101"/>
      <c r="V33" s="1101">
        <v>276</v>
      </c>
      <c r="W33" s="1101"/>
      <c r="X33" s="1101"/>
      <c r="Y33" s="1101"/>
      <c r="Z33" s="1101"/>
      <c r="AA33" s="1101">
        <v>1</v>
      </c>
      <c r="AB33" s="1101"/>
      <c r="AC33" s="1101"/>
      <c r="AD33" s="1101"/>
      <c r="AE33" s="1102"/>
      <c r="AF33" s="1094">
        <v>1</v>
      </c>
      <c r="AG33" s="1095"/>
      <c r="AH33" s="1095"/>
      <c r="AI33" s="1095"/>
      <c r="AJ33" s="1096"/>
      <c r="AK33" s="1037">
        <v>223</v>
      </c>
      <c r="AL33" s="1028"/>
      <c r="AM33" s="1028"/>
      <c r="AN33" s="1028"/>
      <c r="AO33" s="1028"/>
      <c r="AP33" s="1028">
        <v>1934</v>
      </c>
      <c r="AQ33" s="1028"/>
      <c r="AR33" s="1028"/>
      <c r="AS33" s="1028"/>
      <c r="AT33" s="1028"/>
      <c r="AU33" s="1028">
        <v>1934</v>
      </c>
      <c r="AV33" s="1028"/>
      <c r="AW33" s="1028"/>
      <c r="AX33" s="1028"/>
      <c r="AY33" s="1028"/>
      <c r="AZ33" s="1099"/>
      <c r="BA33" s="1099"/>
      <c r="BB33" s="1099"/>
      <c r="BC33" s="1099"/>
      <c r="BD33" s="1099"/>
      <c r="BE33" s="1083" t="s">
        <v>412</v>
      </c>
      <c r="BF33" s="1083"/>
      <c r="BG33" s="1083"/>
      <c r="BH33" s="1083"/>
      <c r="BI33" s="1084"/>
      <c r="BJ33" s="250"/>
      <c r="BK33" s="250"/>
      <c r="BL33" s="250"/>
      <c r="BM33" s="250"/>
      <c r="BN33" s="250"/>
      <c r="BO33" s="263"/>
      <c r="BP33" s="263"/>
      <c r="BQ33" s="260">
        <v>27</v>
      </c>
      <c r="BR33" s="261"/>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4"/>
    </row>
    <row r="34" spans="1:131" s="245" customFormat="1" ht="26.25" customHeight="1" x14ac:dyDescent="0.15">
      <c r="A34" s="264">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0"/>
      <c r="BK34" s="250"/>
      <c r="BL34" s="250"/>
      <c r="BM34" s="250"/>
      <c r="BN34" s="250"/>
      <c r="BO34" s="263"/>
      <c r="BP34" s="263"/>
      <c r="BQ34" s="260">
        <v>28</v>
      </c>
      <c r="BR34" s="261"/>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4"/>
    </row>
    <row r="35" spans="1:131" s="245" customFormat="1" ht="26.25" customHeight="1" x14ac:dyDescent="0.15">
      <c r="A35" s="264">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0"/>
      <c r="BK35" s="250"/>
      <c r="BL35" s="250"/>
      <c r="BM35" s="250"/>
      <c r="BN35" s="250"/>
      <c r="BO35" s="263"/>
      <c r="BP35" s="263"/>
      <c r="BQ35" s="260">
        <v>29</v>
      </c>
      <c r="BR35" s="261"/>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4"/>
    </row>
    <row r="36" spans="1:131" s="245" customFormat="1" ht="26.25" customHeight="1" x14ac:dyDescent="0.15">
      <c r="A36" s="264">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0"/>
      <c r="BK36" s="250"/>
      <c r="BL36" s="250"/>
      <c r="BM36" s="250"/>
      <c r="BN36" s="250"/>
      <c r="BO36" s="263"/>
      <c r="BP36" s="263"/>
      <c r="BQ36" s="260">
        <v>30</v>
      </c>
      <c r="BR36" s="261"/>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4"/>
    </row>
    <row r="37" spans="1:131" s="245" customFormat="1" ht="26.25" customHeight="1" x14ac:dyDescent="0.15">
      <c r="A37" s="264">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0"/>
      <c r="BK37" s="250"/>
      <c r="BL37" s="250"/>
      <c r="BM37" s="250"/>
      <c r="BN37" s="250"/>
      <c r="BO37" s="263"/>
      <c r="BP37" s="263"/>
      <c r="BQ37" s="260">
        <v>31</v>
      </c>
      <c r="BR37" s="261"/>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4"/>
    </row>
    <row r="38" spans="1:131" s="245" customFormat="1" ht="26.25" customHeight="1" x14ac:dyDescent="0.15">
      <c r="A38" s="264">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0"/>
      <c r="BK38" s="250"/>
      <c r="BL38" s="250"/>
      <c r="BM38" s="250"/>
      <c r="BN38" s="250"/>
      <c r="BO38" s="263"/>
      <c r="BP38" s="263"/>
      <c r="BQ38" s="260">
        <v>32</v>
      </c>
      <c r="BR38" s="261"/>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4"/>
    </row>
    <row r="39" spans="1:131" s="245" customFormat="1" ht="26.25" customHeight="1" x14ac:dyDescent="0.15">
      <c r="A39" s="264">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0"/>
      <c r="BK39" s="250"/>
      <c r="BL39" s="250"/>
      <c r="BM39" s="250"/>
      <c r="BN39" s="250"/>
      <c r="BO39" s="263"/>
      <c r="BP39" s="263"/>
      <c r="BQ39" s="260">
        <v>33</v>
      </c>
      <c r="BR39" s="261"/>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4"/>
    </row>
    <row r="40" spans="1:131" s="245" customFormat="1" ht="26.25" customHeight="1" x14ac:dyDescent="0.15">
      <c r="A40" s="259">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0"/>
      <c r="BK40" s="250"/>
      <c r="BL40" s="250"/>
      <c r="BM40" s="250"/>
      <c r="BN40" s="250"/>
      <c r="BO40" s="263"/>
      <c r="BP40" s="263"/>
      <c r="BQ40" s="260">
        <v>34</v>
      </c>
      <c r="BR40" s="261"/>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4"/>
    </row>
    <row r="41" spans="1:131" s="245" customFormat="1" ht="26.25" customHeight="1" x14ac:dyDescent="0.15">
      <c r="A41" s="259">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0"/>
      <c r="BK41" s="250"/>
      <c r="BL41" s="250"/>
      <c r="BM41" s="250"/>
      <c r="BN41" s="250"/>
      <c r="BO41" s="263"/>
      <c r="BP41" s="263"/>
      <c r="BQ41" s="260">
        <v>35</v>
      </c>
      <c r="BR41" s="261"/>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4"/>
    </row>
    <row r="42" spans="1:131" s="245" customFormat="1" ht="26.25" customHeight="1" x14ac:dyDescent="0.15">
      <c r="A42" s="259">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0"/>
      <c r="BK42" s="250"/>
      <c r="BL42" s="250"/>
      <c r="BM42" s="250"/>
      <c r="BN42" s="250"/>
      <c r="BO42" s="263"/>
      <c r="BP42" s="263"/>
      <c r="BQ42" s="260">
        <v>36</v>
      </c>
      <c r="BR42" s="261"/>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4"/>
    </row>
    <row r="43" spans="1:131" s="245" customFormat="1" ht="26.25" customHeight="1" x14ac:dyDescent="0.15">
      <c r="A43" s="259">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0"/>
      <c r="BK43" s="250"/>
      <c r="BL43" s="250"/>
      <c r="BM43" s="250"/>
      <c r="BN43" s="250"/>
      <c r="BO43" s="263"/>
      <c r="BP43" s="263"/>
      <c r="BQ43" s="260">
        <v>37</v>
      </c>
      <c r="BR43" s="261"/>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4"/>
    </row>
    <row r="44" spans="1:131" s="245" customFormat="1" ht="26.25" customHeight="1" x14ac:dyDescent="0.15">
      <c r="A44" s="259">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0"/>
      <c r="BK44" s="250"/>
      <c r="BL44" s="250"/>
      <c r="BM44" s="250"/>
      <c r="BN44" s="250"/>
      <c r="BO44" s="263"/>
      <c r="BP44" s="263"/>
      <c r="BQ44" s="260">
        <v>38</v>
      </c>
      <c r="BR44" s="261"/>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4"/>
    </row>
    <row r="45" spans="1:131" s="245" customFormat="1" ht="26.25" customHeight="1" x14ac:dyDescent="0.15">
      <c r="A45" s="259">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0"/>
      <c r="BK45" s="250"/>
      <c r="BL45" s="250"/>
      <c r="BM45" s="250"/>
      <c r="BN45" s="250"/>
      <c r="BO45" s="263"/>
      <c r="BP45" s="263"/>
      <c r="BQ45" s="260">
        <v>39</v>
      </c>
      <c r="BR45" s="261"/>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4"/>
    </row>
    <row r="46" spans="1:131" s="245" customFormat="1" ht="26.25" customHeight="1" x14ac:dyDescent="0.15">
      <c r="A46" s="259">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0"/>
      <c r="BK46" s="250"/>
      <c r="BL46" s="250"/>
      <c r="BM46" s="250"/>
      <c r="BN46" s="250"/>
      <c r="BO46" s="263"/>
      <c r="BP46" s="263"/>
      <c r="BQ46" s="260">
        <v>40</v>
      </c>
      <c r="BR46" s="261"/>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4"/>
    </row>
    <row r="47" spans="1:131" s="245" customFormat="1" ht="26.25" customHeight="1" x14ac:dyDescent="0.15">
      <c r="A47" s="259">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0"/>
      <c r="BK47" s="250"/>
      <c r="BL47" s="250"/>
      <c r="BM47" s="250"/>
      <c r="BN47" s="250"/>
      <c r="BO47" s="263"/>
      <c r="BP47" s="263"/>
      <c r="BQ47" s="260">
        <v>41</v>
      </c>
      <c r="BR47" s="261"/>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4"/>
    </row>
    <row r="48" spans="1:131" s="245" customFormat="1" ht="26.25" customHeight="1" x14ac:dyDescent="0.15">
      <c r="A48" s="259">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0"/>
      <c r="BK48" s="250"/>
      <c r="BL48" s="250"/>
      <c r="BM48" s="250"/>
      <c r="BN48" s="250"/>
      <c r="BO48" s="263"/>
      <c r="BP48" s="263"/>
      <c r="BQ48" s="260">
        <v>42</v>
      </c>
      <c r="BR48" s="261"/>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4"/>
    </row>
    <row r="49" spans="1:131" s="245" customFormat="1" ht="26.25" customHeight="1" x14ac:dyDescent="0.15">
      <c r="A49" s="259">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0"/>
      <c r="BK49" s="250"/>
      <c r="BL49" s="250"/>
      <c r="BM49" s="250"/>
      <c r="BN49" s="250"/>
      <c r="BO49" s="263"/>
      <c r="BP49" s="263"/>
      <c r="BQ49" s="260">
        <v>43</v>
      </c>
      <c r="BR49" s="261"/>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4"/>
    </row>
    <row r="50" spans="1:131" s="245" customFormat="1" ht="26.25" customHeight="1" x14ac:dyDescent="0.15">
      <c r="A50" s="259">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0"/>
      <c r="BK50" s="250"/>
      <c r="BL50" s="250"/>
      <c r="BM50" s="250"/>
      <c r="BN50" s="250"/>
      <c r="BO50" s="263"/>
      <c r="BP50" s="263"/>
      <c r="BQ50" s="260">
        <v>44</v>
      </c>
      <c r="BR50" s="261"/>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4"/>
    </row>
    <row r="51" spans="1:131" s="245" customFormat="1" ht="26.25" customHeight="1" x14ac:dyDescent="0.15">
      <c r="A51" s="259">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0"/>
      <c r="BK51" s="250"/>
      <c r="BL51" s="250"/>
      <c r="BM51" s="250"/>
      <c r="BN51" s="250"/>
      <c r="BO51" s="263"/>
      <c r="BP51" s="263"/>
      <c r="BQ51" s="260">
        <v>45</v>
      </c>
      <c r="BR51" s="261"/>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4"/>
    </row>
    <row r="52" spans="1:131" s="245" customFormat="1" ht="26.25" customHeight="1" x14ac:dyDescent="0.15">
      <c r="A52" s="259">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0"/>
      <c r="BK52" s="250"/>
      <c r="BL52" s="250"/>
      <c r="BM52" s="250"/>
      <c r="BN52" s="250"/>
      <c r="BO52" s="263"/>
      <c r="BP52" s="263"/>
      <c r="BQ52" s="260">
        <v>46</v>
      </c>
      <c r="BR52" s="261"/>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4"/>
    </row>
    <row r="53" spans="1:131" s="245" customFormat="1" ht="26.25" customHeight="1" x14ac:dyDescent="0.15">
      <c r="A53" s="259">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0"/>
      <c r="BK53" s="250"/>
      <c r="BL53" s="250"/>
      <c r="BM53" s="250"/>
      <c r="BN53" s="250"/>
      <c r="BO53" s="263"/>
      <c r="BP53" s="263"/>
      <c r="BQ53" s="260">
        <v>47</v>
      </c>
      <c r="BR53" s="261"/>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4"/>
    </row>
    <row r="54" spans="1:131" s="245" customFormat="1" ht="26.25" customHeight="1" x14ac:dyDescent="0.15">
      <c r="A54" s="259">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0"/>
      <c r="BK54" s="250"/>
      <c r="BL54" s="250"/>
      <c r="BM54" s="250"/>
      <c r="BN54" s="250"/>
      <c r="BO54" s="263"/>
      <c r="BP54" s="263"/>
      <c r="BQ54" s="260">
        <v>48</v>
      </c>
      <c r="BR54" s="261"/>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4"/>
    </row>
    <row r="55" spans="1:131" s="245" customFormat="1" ht="26.25" customHeight="1" x14ac:dyDescent="0.15">
      <c r="A55" s="259">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0"/>
      <c r="BK55" s="250"/>
      <c r="BL55" s="250"/>
      <c r="BM55" s="250"/>
      <c r="BN55" s="250"/>
      <c r="BO55" s="263"/>
      <c r="BP55" s="263"/>
      <c r="BQ55" s="260">
        <v>49</v>
      </c>
      <c r="BR55" s="261"/>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4"/>
    </row>
    <row r="56" spans="1:131" s="245" customFormat="1" ht="26.25" customHeight="1" x14ac:dyDescent="0.15">
      <c r="A56" s="259">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0"/>
      <c r="BK56" s="250"/>
      <c r="BL56" s="250"/>
      <c r="BM56" s="250"/>
      <c r="BN56" s="250"/>
      <c r="BO56" s="263"/>
      <c r="BP56" s="263"/>
      <c r="BQ56" s="260">
        <v>50</v>
      </c>
      <c r="BR56" s="261"/>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4"/>
    </row>
    <row r="57" spans="1:131" s="245" customFormat="1" ht="26.25" customHeight="1" x14ac:dyDescent="0.15">
      <c r="A57" s="259">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0"/>
      <c r="BK57" s="250"/>
      <c r="BL57" s="250"/>
      <c r="BM57" s="250"/>
      <c r="BN57" s="250"/>
      <c r="BO57" s="263"/>
      <c r="BP57" s="263"/>
      <c r="BQ57" s="260">
        <v>51</v>
      </c>
      <c r="BR57" s="261"/>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4"/>
    </row>
    <row r="58" spans="1:131" s="245" customFormat="1" ht="26.25" customHeight="1" x14ac:dyDescent="0.15">
      <c r="A58" s="259">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0"/>
      <c r="BK58" s="250"/>
      <c r="BL58" s="250"/>
      <c r="BM58" s="250"/>
      <c r="BN58" s="250"/>
      <c r="BO58" s="263"/>
      <c r="BP58" s="263"/>
      <c r="BQ58" s="260">
        <v>52</v>
      </c>
      <c r="BR58" s="261"/>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4"/>
    </row>
    <row r="59" spans="1:131" s="245" customFormat="1" ht="26.25" customHeight="1" x14ac:dyDescent="0.15">
      <c r="A59" s="259">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0"/>
      <c r="BK59" s="250"/>
      <c r="BL59" s="250"/>
      <c r="BM59" s="250"/>
      <c r="BN59" s="250"/>
      <c r="BO59" s="263"/>
      <c r="BP59" s="263"/>
      <c r="BQ59" s="260">
        <v>53</v>
      </c>
      <c r="BR59" s="261"/>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4"/>
    </row>
    <row r="60" spans="1:131" s="245" customFormat="1" ht="26.25" customHeight="1" x14ac:dyDescent="0.15">
      <c r="A60" s="259">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0"/>
      <c r="BK60" s="250"/>
      <c r="BL60" s="250"/>
      <c r="BM60" s="250"/>
      <c r="BN60" s="250"/>
      <c r="BO60" s="263"/>
      <c r="BP60" s="263"/>
      <c r="BQ60" s="260">
        <v>54</v>
      </c>
      <c r="BR60" s="261"/>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4"/>
    </row>
    <row r="61" spans="1:131" s="245" customFormat="1" ht="26.25" customHeight="1" thickBot="1" x14ac:dyDescent="0.2">
      <c r="A61" s="259">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0"/>
      <c r="BK61" s="250"/>
      <c r="BL61" s="250"/>
      <c r="BM61" s="250"/>
      <c r="BN61" s="250"/>
      <c r="BO61" s="263"/>
      <c r="BP61" s="263"/>
      <c r="BQ61" s="260">
        <v>55</v>
      </c>
      <c r="BR61" s="261"/>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4"/>
    </row>
    <row r="62" spans="1:131" s="245" customFormat="1" ht="26.25" customHeight="1" x14ac:dyDescent="0.15">
      <c r="A62" s="259">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413</v>
      </c>
      <c r="BK62" s="1086"/>
      <c r="BL62" s="1086"/>
      <c r="BM62" s="1086"/>
      <c r="BN62" s="1087"/>
      <c r="BO62" s="263"/>
      <c r="BP62" s="263"/>
      <c r="BQ62" s="260">
        <v>56</v>
      </c>
      <c r="BR62" s="261"/>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4"/>
    </row>
    <row r="63" spans="1:131" s="245" customFormat="1" ht="26.25" customHeight="1" thickBot="1" x14ac:dyDescent="0.2">
      <c r="A63" s="262" t="s">
        <v>393</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1566</v>
      </c>
      <c r="AG63" s="1016"/>
      <c r="AH63" s="1016"/>
      <c r="AI63" s="1016"/>
      <c r="AJ63" s="1081"/>
      <c r="AK63" s="1082"/>
      <c r="AL63" s="1020"/>
      <c r="AM63" s="1020"/>
      <c r="AN63" s="1020"/>
      <c r="AO63" s="1020"/>
      <c r="AP63" s="1016">
        <v>4108</v>
      </c>
      <c r="AQ63" s="1016"/>
      <c r="AR63" s="1016"/>
      <c r="AS63" s="1016"/>
      <c r="AT63" s="1016"/>
      <c r="AU63" s="1016">
        <v>4108</v>
      </c>
      <c r="AV63" s="1016"/>
      <c r="AW63" s="1016"/>
      <c r="AX63" s="1016"/>
      <c r="AY63" s="1016"/>
      <c r="AZ63" s="1076"/>
      <c r="BA63" s="1076"/>
      <c r="BB63" s="1076"/>
      <c r="BC63" s="1076"/>
      <c r="BD63" s="1076"/>
      <c r="BE63" s="1017"/>
      <c r="BF63" s="1017"/>
      <c r="BG63" s="1017"/>
      <c r="BH63" s="1017"/>
      <c r="BI63" s="1018"/>
      <c r="BJ63" s="1077" t="s">
        <v>415</v>
      </c>
      <c r="BK63" s="1008"/>
      <c r="BL63" s="1008"/>
      <c r="BM63" s="1008"/>
      <c r="BN63" s="1078"/>
      <c r="BO63" s="263"/>
      <c r="BP63" s="263"/>
      <c r="BQ63" s="260">
        <v>57</v>
      </c>
      <c r="BR63" s="261"/>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4"/>
    </row>
    <row r="65" spans="1:131" s="245" customFormat="1" ht="26.25" customHeight="1" thickBot="1" x14ac:dyDescent="0.2">
      <c r="A65" s="250" t="s">
        <v>416</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4"/>
    </row>
    <row r="66" spans="1:131" s="245"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398</v>
      </c>
      <c r="W66" s="1059"/>
      <c r="X66" s="1059"/>
      <c r="Y66" s="1059"/>
      <c r="Z66" s="1060"/>
      <c r="AA66" s="1058" t="s">
        <v>399</v>
      </c>
      <c r="AB66" s="1059"/>
      <c r="AC66" s="1059"/>
      <c r="AD66" s="1059"/>
      <c r="AE66" s="1060"/>
      <c r="AF66" s="1064" t="s">
        <v>400</v>
      </c>
      <c r="AG66" s="1065"/>
      <c r="AH66" s="1065"/>
      <c r="AI66" s="1065"/>
      <c r="AJ66" s="1066"/>
      <c r="AK66" s="1058" t="s">
        <v>419</v>
      </c>
      <c r="AL66" s="1053"/>
      <c r="AM66" s="1053"/>
      <c r="AN66" s="1053"/>
      <c r="AO66" s="1054"/>
      <c r="AP66" s="1058" t="s">
        <v>402</v>
      </c>
      <c r="AQ66" s="1059"/>
      <c r="AR66" s="1059"/>
      <c r="AS66" s="1059"/>
      <c r="AT66" s="1060"/>
      <c r="AU66" s="1058" t="s">
        <v>420</v>
      </c>
      <c r="AV66" s="1059"/>
      <c r="AW66" s="1059"/>
      <c r="AX66" s="1059"/>
      <c r="AY66" s="1060"/>
      <c r="AZ66" s="1058" t="s">
        <v>378</v>
      </c>
      <c r="BA66" s="1059"/>
      <c r="BB66" s="1059"/>
      <c r="BC66" s="1059"/>
      <c r="BD66" s="1074"/>
      <c r="BE66" s="263"/>
      <c r="BF66" s="263"/>
      <c r="BG66" s="263"/>
      <c r="BH66" s="263"/>
      <c r="BI66" s="263"/>
      <c r="BJ66" s="263"/>
      <c r="BK66" s="263"/>
      <c r="BL66" s="263"/>
      <c r="BM66" s="263"/>
      <c r="BN66" s="263"/>
      <c r="BO66" s="263"/>
      <c r="BP66" s="263"/>
      <c r="BQ66" s="260">
        <v>60</v>
      </c>
      <c r="BR66" s="265"/>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4"/>
    </row>
    <row r="67" spans="1:131" s="245"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3"/>
      <c r="BF67" s="263"/>
      <c r="BG67" s="263"/>
      <c r="BH67" s="263"/>
      <c r="BI67" s="263"/>
      <c r="BJ67" s="263"/>
      <c r="BK67" s="263"/>
      <c r="BL67" s="263"/>
      <c r="BM67" s="263"/>
      <c r="BN67" s="263"/>
      <c r="BO67" s="263"/>
      <c r="BP67" s="263"/>
      <c r="BQ67" s="260">
        <v>61</v>
      </c>
      <c r="BR67" s="265"/>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4"/>
    </row>
    <row r="68" spans="1:131" s="245" customFormat="1" ht="26.25" customHeight="1" thickTop="1" x14ac:dyDescent="0.15">
      <c r="A68" s="256">
        <v>1</v>
      </c>
      <c r="B68" s="1042" t="s">
        <v>584</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582</v>
      </c>
      <c r="AQ68" s="1039"/>
      <c r="AR68" s="1039"/>
      <c r="AS68" s="1039"/>
      <c r="AT68" s="1039"/>
      <c r="AU68" s="1039" t="s">
        <v>582</v>
      </c>
      <c r="AV68" s="1039"/>
      <c r="AW68" s="1039"/>
      <c r="AX68" s="1039"/>
      <c r="AY68" s="1039"/>
      <c r="AZ68" s="1040"/>
      <c r="BA68" s="1040"/>
      <c r="BB68" s="1040"/>
      <c r="BC68" s="1040"/>
      <c r="BD68" s="1041"/>
      <c r="BE68" s="263"/>
      <c r="BF68" s="263"/>
      <c r="BG68" s="263"/>
      <c r="BH68" s="263"/>
      <c r="BI68" s="263"/>
      <c r="BJ68" s="263"/>
      <c r="BK68" s="263"/>
      <c r="BL68" s="263"/>
      <c r="BM68" s="263"/>
      <c r="BN68" s="263"/>
      <c r="BO68" s="263"/>
      <c r="BP68" s="263"/>
      <c r="BQ68" s="260">
        <v>62</v>
      </c>
      <c r="BR68" s="265"/>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4"/>
    </row>
    <row r="69" spans="1:131" s="245" customFormat="1" ht="26.25" customHeight="1" x14ac:dyDescent="0.15">
      <c r="A69" s="259">
        <v>2</v>
      </c>
      <c r="B69" s="1031" t="s">
        <v>585</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582</v>
      </c>
      <c r="AL69" s="1028"/>
      <c r="AM69" s="1028"/>
      <c r="AN69" s="1028"/>
      <c r="AO69" s="1028"/>
      <c r="AP69" s="1028" t="s">
        <v>582</v>
      </c>
      <c r="AQ69" s="1028"/>
      <c r="AR69" s="1028"/>
      <c r="AS69" s="1028"/>
      <c r="AT69" s="1028"/>
      <c r="AU69" s="1028" t="s">
        <v>582</v>
      </c>
      <c r="AV69" s="1028"/>
      <c r="AW69" s="1028"/>
      <c r="AX69" s="1028"/>
      <c r="AY69" s="1028"/>
      <c r="AZ69" s="1029"/>
      <c r="BA69" s="1029"/>
      <c r="BB69" s="1029"/>
      <c r="BC69" s="1029"/>
      <c r="BD69" s="1030"/>
      <c r="BE69" s="263"/>
      <c r="BF69" s="263"/>
      <c r="BG69" s="263"/>
      <c r="BH69" s="263"/>
      <c r="BI69" s="263"/>
      <c r="BJ69" s="263"/>
      <c r="BK69" s="263"/>
      <c r="BL69" s="263"/>
      <c r="BM69" s="263"/>
      <c r="BN69" s="263"/>
      <c r="BO69" s="263"/>
      <c r="BP69" s="263"/>
      <c r="BQ69" s="260">
        <v>63</v>
      </c>
      <c r="BR69" s="265"/>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4"/>
    </row>
    <row r="70" spans="1:131" s="245" customFormat="1" ht="26.25" customHeight="1" x14ac:dyDescent="0.15">
      <c r="A70" s="259">
        <v>3</v>
      </c>
      <c r="B70" s="1031" t="s">
        <v>586</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582</v>
      </c>
      <c r="AQ70" s="1028"/>
      <c r="AR70" s="1028"/>
      <c r="AS70" s="1028"/>
      <c r="AT70" s="1028"/>
      <c r="AU70" s="1028" t="s">
        <v>582</v>
      </c>
      <c r="AV70" s="1028"/>
      <c r="AW70" s="1028"/>
      <c r="AX70" s="1028"/>
      <c r="AY70" s="1028"/>
      <c r="AZ70" s="1029"/>
      <c r="BA70" s="1029"/>
      <c r="BB70" s="1029"/>
      <c r="BC70" s="1029"/>
      <c r="BD70" s="1030"/>
      <c r="BE70" s="263"/>
      <c r="BF70" s="263"/>
      <c r="BG70" s="263"/>
      <c r="BH70" s="263"/>
      <c r="BI70" s="263"/>
      <c r="BJ70" s="263"/>
      <c r="BK70" s="263"/>
      <c r="BL70" s="263"/>
      <c r="BM70" s="263"/>
      <c r="BN70" s="263"/>
      <c r="BO70" s="263"/>
      <c r="BP70" s="263"/>
      <c r="BQ70" s="260">
        <v>64</v>
      </c>
      <c r="BR70" s="265"/>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4"/>
    </row>
    <row r="71" spans="1:131" s="245" customFormat="1" ht="26.25" customHeight="1" x14ac:dyDescent="0.15">
      <c r="A71" s="259">
        <v>4</v>
      </c>
      <c r="B71" s="1031" t="s">
        <v>587</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582</v>
      </c>
      <c r="AL71" s="1028"/>
      <c r="AM71" s="1028"/>
      <c r="AN71" s="1028"/>
      <c r="AO71" s="1028"/>
      <c r="AP71" s="1028" t="s">
        <v>582</v>
      </c>
      <c r="AQ71" s="1028"/>
      <c r="AR71" s="1028"/>
      <c r="AS71" s="1028"/>
      <c r="AT71" s="1028"/>
      <c r="AU71" s="1028" t="s">
        <v>582</v>
      </c>
      <c r="AV71" s="1028"/>
      <c r="AW71" s="1028"/>
      <c r="AX71" s="1028"/>
      <c r="AY71" s="1028"/>
      <c r="AZ71" s="1029"/>
      <c r="BA71" s="1029"/>
      <c r="BB71" s="1029"/>
      <c r="BC71" s="1029"/>
      <c r="BD71" s="1030"/>
      <c r="BE71" s="263"/>
      <c r="BF71" s="263"/>
      <c r="BG71" s="263"/>
      <c r="BH71" s="263"/>
      <c r="BI71" s="263"/>
      <c r="BJ71" s="263"/>
      <c r="BK71" s="263"/>
      <c r="BL71" s="263"/>
      <c r="BM71" s="263"/>
      <c r="BN71" s="263"/>
      <c r="BO71" s="263"/>
      <c r="BP71" s="263"/>
      <c r="BQ71" s="260">
        <v>65</v>
      </c>
      <c r="BR71" s="265"/>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4"/>
    </row>
    <row r="72" spans="1:131" s="245" customFormat="1" ht="26.25" customHeight="1" x14ac:dyDescent="0.15">
      <c r="A72" s="259">
        <v>5</v>
      </c>
      <c r="B72" s="1031" t="s">
        <v>588</v>
      </c>
      <c r="C72" s="1032"/>
      <c r="D72" s="1032"/>
      <c r="E72" s="1032"/>
      <c r="F72" s="1032"/>
      <c r="G72" s="1032"/>
      <c r="H72" s="1032"/>
      <c r="I72" s="1032"/>
      <c r="J72" s="1032"/>
      <c r="K72" s="1032"/>
      <c r="L72" s="1032"/>
      <c r="M72" s="1032"/>
      <c r="N72" s="1032"/>
      <c r="O72" s="1032"/>
      <c r="P72" s="1033"/>
      <c r="Q72" s="1034">
        <v>6335</v>
      </c>
      <c r="R72" s="1028"/>
      <c r="S72" s="1028"/>
      <c r="T72" s="1028"/>
      <c r="U72" s="1028"/>
      <c r="V72" s="1028">
        <v>7962</v>
      </c>
      <c r="W72" s="1028"/>
      <c r="X72" s="1028"/>
      <c r="Y72" s="1028"/>
      <c r="Z72" s="1028"/>
      <c r="AA72" s="1028">
        <v>-1626</v>
      </c>
      <c r="AB72" s="1028"/>
      <c r="AC72" s="1028"/>
      <c r="AD72" s="1028"/>
      <c r="AE72" s="1028"/>
      <c r="AF72" s="1028">
        <v>5591</v>
      </c>
      <c r="AG72" s="1028"/>
      <c r="AH72" s="1028"/>
      <c r="AI72" s="1028"/>
      <c r="AJ72" s="1028"/>
      <c r="AK72" s="1028" t="s">
        <v>582</v>
      </c>
      <c r="AL72" s="1028"/>
      <c r="AM72" s="1028"/>
      <c r="AN72" s="1028"/>
      <c r="AO72" s="1028"/>
      <c r="AP72" s="1028">
        <v>4257</v>
      </c>
      <c r="AQ72" s="1028"/>
      <c r="AR72" s="1028"/>
      <c r="AS72" s="1028"/>
      <c r="AT72" s="1028"/>
      <c r="AU72" s="1028" t="s">
        <v>582</v>
      </c>
      <c r="AV72" s="1028"/>
      <c r="AW72" s="1028"/>
      <c r="AX72" s="1028"/>
      <c r="AY72" s="1028"/>
      <c r="AZ72" s="1029"/>
      <c r="BA72" s="1029"/>
      <c r="BB72" s="1029"/>
      <c r="BC72" s="1029"/>
      <c r="BD72" s="1030"/>
      <c r="BE72" s="263"/>
      <c r="BF72" s="263"/>
      <c r="BG72" s="263"/>
      <c r="BH72" s="263"/>
      <c r="BI72" s="263"/>
      <c r="BJ72" s="263"/>
      <c r="BK72" s="263"/>
      <c r="BL72" s="263"/>
      <c r="BM72" s="263"/>
      <c r="BN72" s="263"/>
      <c r="BO72" s="263"/>
      <c r="BP72" s="263"/>
      <c r="BQ72" s="260">
        <v>66</v>
      </c>
      <c r="BR72" s="265"/>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4"/>
    </row>
    <row r="73" spans="1:131" s="245" customFormat="1" ht="26.25" customHeight="1" x14ac:dyDescent="0.15">
      <c r="A73" s="259">
        <v>6</v>
      </c>
      <c r="B73" s="1031" t="s">
        <v>589</v>
      </c>
      <c r="C73" s="1032"/>
      <c r="D73" s="1032"/>
      <c r="E73" s="1032"/>
      <c r="F73" s="1032"/>
      <c r="G73" s="1032"/>
      <c r="H73" s="1032"/>
      <c r="I73" s="1032"/>
      <c r="J73" s="1032"/>
      <c r="K73" s="1032"/>
      <c r="L73" s="1032"/>
      <c r="M73" s="1032"/>
      <c r="N73" s="1032"/>
      <c r="O73" s="1032"/>
      <c r="P73" s="1033"/>
      <c r="Q73" s="1034">
        <v>4562</v>
      </c>
      <c r="R73" s="1028"/>
      <c r="S73" s="1028"/>
      <c r="T73" s="1028"/>
      <c r="U73" s="1028"/>
      <c r="V73" s="1028">
        <v>4301</v>
      </c>
      <c r="W73" s="1028"/>
      <c r="X73" s="1028"/>
      <c r="Y73" s="1028"/>
      <c r="Z73" s="1028"/>
      <c r="AA73" s="1028">
        <v>261</v>
      </c>
      <c r="AB73" s="1028"/>
      <c r="AC73" s="1028"/>
      <c r="AD73" s="1028"/>
      <c r="AE73" s="1028"/>
      <c r="AF73" s="1028">
        <v>206</v>
      </c>
      <c r="AG73" s="1028"/>
      <c r="AH73" s="1028"/>
      <c r="AI73" s="1028"/>
      <c r="AJ73" s="1028"/>
      <c r="AK73" s="1028" t="s">
        <v>582</v>
      </c>
      <c r="AL73" s="1028"/>
      <c r="AM73" s="1028"/>
      <c r="AN73" s="1028"/>
      <c r="AO73" s="1028"/>
      <c r="AP73" s="1028">
        <v>2576</v>
      </c>
      <c r="AQ73" s="1028"/>
      <c r="AR73" s="1028"/>
      <c r="AS73" s="1028"/>
      <c r="AT73" s="1028"/>
      <c r="AU73" s="1028">
        <v>2576</v>
      </c>
      <c r="AV73" s="1028"/>
      <c r="AW73" s="1028"/>
      <c r="AX73" s="1028"/>
      <c r="AY73" s="1028"/>
      <c r="AZ73" s="1029"/>
      <c r="BA73" s="1029"/>
      <c r="BB73" s="1029"/>
      <c r="BC73" s="1029"/>
      <c r="BD73" s="1030"/>
      <c r="BE73" s="263"/>
      <c r="BF73" s="263"/>
      <c r="BG73" s="263"/>
      <c r="BH73" s="263"/>
      <c r="BI73" s="263"/>
      <c r="BJ73" s="263"/>
      <c r="BK73" s="263"/>
      <c r="BL73" s="263"/>
      <c r="BM73" s="263"/>
      <c r="BN73" s="263"/>
      <c r="BO73" s="263"/>
      <c r="BP73" s="263"/>
      <c r="BQ73" s="260">
        <v>67</v>
      </c>
      <c r="BR73" s="265"/>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4"/>
    </row>
    <row r="74" spans="1:131" s="245" customFormat="1" ht="26.25" customHeight="1" x14ac:dyDescent="0.15">
      <c r="A74" s="259">
        <v>7</v>
      </c>
      <c r="B74" s="1031" t="s">
        <v>590</v>
      </c>
      <c r="C74" s="1032"/>
      <c r="D74" s="1032"/>
      <c r="E74" s="1032"/>
      <c r="F74" s="1032"/>
      <c r="G74" s="1032"/>
      <c r="H74" s="1032"/>
      <c r="I74" s="1032"/>
      <c r="J74" s="1032"/>
      <c r="K74" s="1032"/>
      <c r="L74" s="1032"/>
      <c r="M74" s="1032"/>
      <c r="N74" s="1032"/>
      <c r="O74" s="1032"/>
      <c r="P74" s="1033"/>
      <c r="Q74" s="1034">
        <v>952</v>
      </c>
      <c r="R74" s="1028"/>
      <c r="S74" s="1028"/>
      <c r="T74" s="1028"/>
      <c r="U74" s="1028"/>
      <c r="V74" s="1028">
        <v>913</v>
      </c>
      <c r="W74" s="1028"/>
      <c r="X74" s="1028"/>
      <c r="Y74" s="1028"/>
      <c r="Z74" s="1028"/>
      <c r="AA74" s="1028">
        <v>39</v>
      </c>
      <c r="AB74" s="1028"/>
      <c r="AC74" s="1028"/>
      <c r="AD74" s="1028"/>
      <c r="AE74" s="1028"/>
      <c r="AF74" s="1028">
        <v>39</v>
      </c>
      <c r="AG74" s="1028"/>
      <c r="AH74" s="1028"/>
      <c r="AI74" s="1028"/>
      <c r="AJ74" s="1028"/>
      <c r="AK74" s="1028" t="s">
        <v>582</v>
      </c>
      <c r="AL74" s="1028"/>
      <c r="AM74" s="1028"/>
      <c r="AN74" s="1028"/>
      <c r="AO74" s="1028"/>
      <c r="AP74" s="1028">
        <v>118</v>
      </c>
      <c r="AQ74" s="1028"/>
      <c r="AR74" s="1028"/>
      <c r="AS74" s="1028"/>
      <c r="AT74" s="1028"/>
      <c r="AU74" s="1028">
        <v>62</v>
      </c>
      <c r="AV74" s="1028"/>
      <c r="AW74" s="1028"/>
      <c r="AX74" s="1028"/>
      <c r="AY74" s="1028"/>
      <c r="AZ74" s="1029"/>
      <c r="BA74" s="1029"/>
      <c r="BB74" s="1029"/>
      <c r="BC74" s="1029"/>
      <c r="BD74" s="1030"/>
      <c r="BE74" s="263"/>
      <c r="BF74" s="263"/>
      <c r="BG74" s="263"/>
      <c r="BH74" s="263"/>
      <c r="BI74" s="263"/>
      <c r="BJ74" s="263"/>
      <c r="BK74" s="263"/>
      <c r="BL74" s="263"/>
      <c r="BM74" s="263"/>
      <c r="BN74" s="263"/>
      <c r="BO74" s="263"/>
      <c r="BP74" s="263"/>
      <c r="BQ74" s="260">
        <v>68</v>
      </c>
      <c r="BR74" s="265"/>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4"/>
    </row>
    <row r="75" spans="1:131" s="245" customFormat="1" ht="26.25" customHeight="1" x14ac:dyDescent="0.15">
      <c r="A75" s="259">
        <v>8</v>
      </c>
      <c r="B75" s="1031" t="s">
        <v>591</v>
      </c>
      <c r="C75" s="1032"/>
      <c r="D75" s="1032"/>
      <c r="E75" s="1032"/>
      <c r="F75" s="1032"/>
      <c r="G75" s="1032"/>
      <c r="H75" s="1032"/>
      <c r="I75" s="1032"/>
      <c r="J75" s="1032"/>
      <c r="K75" s="1032"/>
      <c r="L75" s="1032"/>
      <c r="M75" s="1032"/>
      <c r="N75" s="1032"/>
      <c r="O75" s="1032"/>
      <c r="P75" s="1033"/>
      <c r="Q75" s="1035">
        <v>4958</v>
      </c>
      <c r="R75" s="1036"/>
      <c r="S75" s="1036"/>
      <c r="T75" s="1036"/>
      <c r="U75" s="1037"/>
      <c r="V75" s="1038">
        <v>4463</v>
      </c>
      <c r="W75" s="1036"/>
      <c r="X75" s="1036"/>
      <c r="Y75" s="1036"/>
      <c r="Z75" s="1037"/>
      <c r="AA75" s="1038">
        <v>495</v>
      </c>
      <c r="AB75" s="1036"/>
      <c r="AC75" s="1036"/>
      <c r="AD75" s="1036"/>
      <c r="AE75" s="1037"/>
      <c r="AF75" s="1038">
        <v>5043</v>
      </c>
      <c r="AG75" s="1036"/>
      <c r="AH75" s="1036"/>
      <c r="AI75" s="1036"/>
      <c r="AJ75" s="1037"/>
      <c r="AK75" s="1038" t="s">
        <v>582</v>
      </c>
      <c r="AL75" s="1036"/>
      <c r="AM75" s="1036"/>
      <c r="AN75" s="1036"/>
      <c r="AO75" s="1037"/>
      <c r="AP75" s="1038">
        <v>1096</v>
      </c>
      <c r="AQ75" s="1036"/>
      <c r="AR75" s="1036"/>
      <c r="AS75" s="1036"/>
      <c r="AT75" s="1037"/>
      <c r="AU75" s="1038" t="s">
        <v>582</v>
      </c>
      <c r="AV75" s="1036"/>
      <c r="AW75" s="1036"/>
      <c r="AX75" s="1036"/>
      <c r="AY75" s="1037"/>
      <c r="AZ75" s="1029"/>
      <c r="BA75" s="1029"/>
      <c r="BB75" s="1029"/>
      <c r="BC75" s="1029"/>
      <c r="BD75" s="1030"/>
      <c r="BE75" s="263"/>
      <c r="BF75" s="263"/>
      <c r="BG75" s="263"/>
      <c r="BH75" s="263"/>
      <c r="BI75" s="263"/>
      <c r="BJ75" s="263"/>
      <c r="BK75" s="263"/>
      <c r="BL75" s="263"/>
      <c r="BM75" s="263"/>
      <c r="BN75" s="263"/>
      <c r="BO75" s="263"/>
      <c r="BP75" s="263"/>
      <c r="BQ75" s="260">
        <v>69</v>
      </c>
      <c r="BR75" s="265"/>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4"/>
    </row>
    <row r="76" spans="1:131" s="245" customFormat="1" ht="26.25" customHeight="1" x14ac:dyDescent="0.15">
      <c r="A76" s="259">
        <v>9</v>
      </c>
      <c r="B76" s="1031" t="s">
        <v>592</v>
      </c>
      <c r="C76" s="1032"/>
      <c r="D76" s="1032"/>
      <c r="E76" s="1032"/>
      <c r="F76" s="1032"/>
      <c r="G76" s="1032"/>
      <c r="H76" s="1032"/>
      <c r="I76" s="1032"/>
      <c r="J76" s="1032"/>
      <c r="K76" s="1032"/>
      <c r="L76" s="1032"/>
      <c r="M76" s="1032"/>
      <c r="N76" s="1032"/>
      <c r="O76" s="1032"/>
      <c r="P76" s="1033"/>
      <c r="Q76" s="1035">
        <v>2548</v>
      </c>
      <c r="R76" s="1036"/>
      <c r="S76" s="1036"/>
      <c r="T76" s="1036"/>
      <c r="U76" s="1037"/>
      <c r="V76" s="1038">
        <v>2213</v>
      </c>
      <c r="W76" s="1036"/>
      <c r="X76" s="1036"/>
      <c r="Y76" s="1036"/>
      <c r="Z76" s="1037"/>
      <c r="AA76" s="1038">
        <v>335</v>
      </c>
      <c r="AB76" s="1036"/>
      <c r="AC76" s="1036"/>
      <c r="AD76" s="1036"/>
      <c r="AE76" s="1037"/>
      <c r="AF76" s="1038">
        <v>335</v>
      </c>
      <c r="AG76" s="1036"/>
      <c r="AH76" s="1036"/>
      <c r="AI76" s="1036"/>
      <c r="AJ76" s="1037"/>
      <c r="AK76" s="1038">
        <v>138</v>
      </c>
      <c r="AL76" s="1036"/>
      <c r="AM76" s="1036"/>
      <c r="AN76" s="1036"/>
      <c r="AO76" s="1037"/>
      <c r="AP76" s="1038" t="s">
        <v>582</v>
      </c>
      <c r="AQ76" s="1036"/>
      <c r="AR76" s="1036"/>
      <c r="AS76" s="1036"/>
      <c r="AT76" s="1037"/>
      <c r="AU76" s="1038" t="s">
        <v>582</v>
      </c>
      <c r="AV76" s="1036"/>
      <c r="AW76" s="1036"/>
      <c r="AX76" s="1036"/>
      <c r="AY76" s="1037"/>
      <c r="AZ76" s="1029"/>
      <c r="BA76" s="1029"/>
      <c r="BB76" s="1029"/>
      <c r="BC76" s="1029"/>
      <c r="BD76" s="1030"/>
      <c r="BE76" s="263"/>
      <c r="BF76" s="263"/>
      <c r="BG76" s="263"/>
      <c r="BH76" s="263"/>
      <c r="BI76" s="263"/>
      <c r="BJ76" s="263"/>
      <c r="BK76" s="263"/>
      <c r="BL76" s="263"/>
      <c r="BM76" s="263"/>
      <c r="BN76" s="263"/>
      <c r="BO76" s="263"/>
      <c r="BP76" s="263"/>
      <c r="BQ76" s="260">
        <v>70</v>
      </c>
      <c r="BR76" s="265"/>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4"/>
    </row>
    <row r="77" spans="1:131" s="245" customFormat="1" ht="26.25" customHeight="1" x14ac:dyDescent="0.15">
      <c r="A77" s="259">
        <v>10</v>
      </c>
      <c r="B77" s="1031" t="s">
        <v>593</v>
      </c>
      <c r="C77" s="1032"/>
      <c r="D77" s="1032"/>
      <c r="E77" s="1032"/>
      <c r="F77" s="1032"/>
      <c r="G77" s="1032"/>
      <c r="H77" s="1032"/>
      <c r="I77" s="1032"/>
      <c r="J77" s="1032"/>
      <c r="K77" s="1032"/>
      <c r="L77" s="1032"/>
      <c r="M77" s="1032"/>
      <c r="N77" s="1032"/>
      <c r="O77" s="1032"/>
      <c r="P77" s="1033"/>
      <c r="Q77" s="1035">
        <v>659115</v>
      </c>
      <c r="R77" s="1036"/>
      <c r="S77" s="1036"/>
      <c r="T77" s="1036"/>
      <c r="U77" s="1037"/>
      <c r="V77" s="1038">
        <v>635247</v>
      </c>
      <c r="W77" s="1036"/>
      <c r="X77" s="1036"/>
      <c r="Y77" s="1036"/>
      <c r="Z77" s="1037"/>
      <c r="AA77" s="1038">
        <v>23868</v>
      </c>
      <c r="AB77" s="1036"/>
      <c r="AC77" s="1036"/>
      <c r="AD77" s="1036"/>
      <c r="AE77" s="1037"/>
      <c r="AF77" s="1038">
        <v>23868</v>
      </c>
      <c r="AG77" s="1036"/>
      <c r="AH77" s="1036"/>
      <c r="AI77" s="1036"/>
      <c r="AJ77" s="1037"/>
      <c r="AK77" s="1038">
        <v>3257</v>
      </c>
      <c r="AL77" s="1036"/>
      <c r="AM77" s="1036"/>
      <c r="AN77" s="1036"/>
      <c r="AO77" s="1037"/>
      <c r="AP77" s="1038" t="s">
        <v>582</v>
      </c>
      <c r="AQ77" s="1036"/>
      <c r="AR77" s="1036"/>
      <c r="AS77" s="1036"/>
      <c r="AT77" s="1037"/>
      <c r="AU77" s="1038" t="s">
        <v>582</v>
      </c>
      <c r="AV77" s="1036"/>
      <c r="AW77" s="1036"/>
      <c r="AX77" s="1036"/>
      <c r="AY77" s="1037"/>
      <c r="AZ77" s="1029"/>
      <c r="BA77" s="1029"/>
      <c r="BB77" s="1029"/>
      <c r="BC77" s="1029"/>
      <c r="BD77" s="1030"/>
      <c r="BE77" s="263"/>
      <c r="BF77" s="263"/>
      <c r="BG77" s="263"/>
      <c r="BH77" s="263"/>
      <c r="BI77" s="263"/>
      <c r="BJ77" s="263"/>
      <c r="BK77" s="263"/>
      <c r="BL77" s="263"/>
      <c r="BM77" s="263"/>
      <c r="BN77" s="263"/>
      <c r="BO77" s="263"/>
      <c r="BP77" s="263"/>
      <c r="BQ77" s="260">
        <v>71</v>
      </c>
      <c r="BR77" s="265"/>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4"/>
    </row>
    <row r="78" spans="1:131" s="245" customFormat="1" ht="26.25" customHeight="1" x14ac:dyDescent="0.15">
      <c r="A78" s="259">
        <v>11</v>
      </c>
      <c r="B78" s="1031" t="s">
        <v>594</v>
      </c>
      <c r="C78" s="1032"/>
      <c r="D78" s="1032"/>
      <c r="E78" s="1032"/>
      <c r="F78" s="1032"/>
      <c r="G78" s="1032"/>
      <c r="H78" s="1032"/>
      <c r="I78" s="1032"/>
      <c r="J78" s="1032"/>
      <c r="K78" s="1032"/>
      <c r="L78" s="1032"/>
      <c r="M78" s="1032"/>
      <c r="N78" s="1032"/>
      <c r="O78" s="1032"/>
      <c r="P78" s="1033"/>
      <c r="Q78" s="1034">
        <v>1258</v>
      </c>
      <c r="R78" s="1028"/>
      <c r="S78" s="1028"/>
      <c r="T78" s="1028"/>
      <c r="U78" s="1028"/>
      <c r="V78" s="1028">
        <v>1201</v>
      </c>
      <c r="W78" s="1028"/>
      <c r="X78" s="1028"/>
      <c r="Y78" s="1028"/>
      <c r="Z78" s="1028"/>
      <c r="AA78" s="1028">
        <v>58</v>
      </c>
      <c r="AB78" s="1028"/>
      <c r="AC78" s="1028"/>
      <c r="AD78" s="1028"/>
      <c r="AE78" s="1028"/>
      <c r="AF78" s="1028">
        <v>45</v>
      </c>
      <c r="AG78" s="1028"/>
      <c r="AH78" s="1028"/>
      <c r="AI78" s="1028"/>
      <c r="AJ78" s="1028"/>
      <c r="AK78" s="1028" t="s">
        <v>582</v>
      </c>
      <c r="AL78" s="1028"/>
      <c r="AM78" s="1028"/>
      <c r="AN78" s="1028"/>
      <c r="AO78" s="1028"/>
      <c r="AP78" s="1028">
        <v>14</v>
      </c>
      <c r="AQ78" s="1028"/>
      <c r="AR78" s="1028"/>
      <c r="AS78" s="1028"/>
      <c r="AT78" s="1028"/>
      <c r="AU78" s="1028" t="s">
        <v>582</v>
      </c>
      <c r="AV78" s="1028"/>
      <c r="AW78" s="1028"/>
      <c r="AX78" s="1028"/>
      <c r="AY78" s="1028"/>
      <c r="AZ78" s="1029"/>
      <c r="BA78" s="1029"/>
      <c r="BB78" s="1029"/>
      <c r="BC78" s="1029"/>
      <c r="BD78" s="1030"/>
      <c r="BE78" s="263"/>
      <c r="BF78" s="263"/>
      <c r="BG78" s="263"/>
      <c r="BH78" s="263"/>
      <c r="BI78" s="263"/>
      <c r="BJ78" s="266"/>
      <c r="BK78" s="266"/>
      <c r="BL78" s="266"/>
      <c r="BM78" s="266"/>
      <c r="BN78" s="266"/>
      <c r="BO78" s="263"/>
      <c r="BP78" s="263"/>
      <c r="BQ78" s="260">
        <v>72</v>
      </c>
      <c r="BR78" s="265"/>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4"/>
    </row>
    <row r="79" spans="1:131" s="245" customFormat="1" ht="26.25" customHeight="1" x14ac:dyDescent="0.15">
      <c r="A79" s="259">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3"/>
      <c r="BF79" s="263"/>
      <c r="BG79" s="263"/>
      <c r="BH79" s="263"/>
      <c r="BI79" s="263"/>
      <c r="BJ79" s="266"/>
      <c r="BK79" s="266"/>
      <c r="BL79" s="266"/>
      <c r="BM79" s="266"/>
      <c r="BN79" s="266"/>
      <c r="BO79" s="263"/>
      <c r="BP79" s="263"/>
      <c r="BQ79" s="260">
        <v>73</v>
      </c>
      <c r="BR79" s="265"/>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4"/>
    </row>
    <row r="80" spans="1:131" s="245" customFormat="1" ht="26.25" customHeight="1" x14ac:dyDescent="0.15">
      <c r="A80" s="259">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3"/>
      <c r="BF80" s="263"/>
      <c r="BG80" s="263"/>
      <c r="BH80" s="263"/>
      <c r="BI80" s="263"/>
      <c r="BJ80" s="263"/>
      <c r="BK80" s="263"/>
      <c r="BL80" s="263"/>
      <c r="BM80" s="263"/>
      <c r="BN80" s="263"/>
      <c r="BO80" s="263"/>
      <c r="BP80" s="263"/>
      <c r="BQ80" s="260">
        <v>74</v>
      </c>
      <c r="BR80" s="265"/>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4"/>
    </row>
    <row r="81" spans="1:131" s="245" customFormat="1" ht="26.25" customHeight="1" x14ac:dyDescent="0.15">
      <c r="A81" s="259">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3"/>
      <c r="BF81" s="263"/>
      <c r="BG81" s="263"/>
      <c r="BH81" s="263"/>
      <c r="BI81" s="263"/>
      <c r="BJ81" s="263"/>
      <c r="BK81" s="263"/>
      <c r="BL81" s="263"/>
      <c r="BM81" s="263"/>
      <c r="BN81" s="263"/>
      <c r="BO81" s="263"/>
      <c r="BP81" s="263"/>
      <c r="BQ81" s="260">
        <v>75</v>
      </c>
      <c r="BR81" s="265"/>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4"/>
    </row>
    <row r="82" spans="1:131" s="245" customFormat="1" ht="26.25" customHeight="1" x14ac:dyDescent="0.15">
      <c r="A82" s="259">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3"/>
      <c r="BF82" s="263"/>
      <c r="BG82" s="263"/>
      <c r="BH82" s="263"/>
      <c r="BI82" s="263"/>
      <c r="BJ82" s="263"/>
      <c r="BK82" s="263"/>
      <c r="BL82" s="263"/>
      <c r="BM82" s="263"/>
      <c r="BN82" s="263"/>
      <c r="BO82" s="263"/>
      <c r="BP82" s="263"/>
      <c r="BQ82" s="260">
        <v>76</v>
      </c>
      <c r="BR82" s="265"/>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4"/>
    </row>
    <row r="83" spans="1:131" s="245" customFormat="1" ht="26.25" customHeight="1" x14ac:dyDescent="0.15">
      <c r="A83" s="259">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3"/>
      <c r="BF83" s="263"/>
      <c r="BG83" s="263"/>
      <c r="BH83" s="263"/>
      <c r="BI83" s="263"/>
      <c r="BJ83" s="263"/>
      <c r="BK83" s="263"/>
      <c r="BL83" s="263"/>
      <c r="BM83" s="263"/>
      <c r="BN83" s="263"/>
      <c r="BO83" s="263"/>
      <c r="BP83" s="263"/>
      <c r="BQ83" s="260">
        <v>77</v>
      </c>
      <c r="BR83" s="265"/>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4"/>
    </row>
    <row r="84" spans="1:131" s="245" customFormat="1" ht="26.25" customHeight="1" x14ac:dyDescent="0.15">
      <c r="A84" s="259">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3"/>
      <c r="BF84" s="263"/>
      <c r="BG84" s="263"/>
      <c r="BH84" s="263"/>
      <c r="BI84" s="263"/>
      <c r="BJ84" s="263"/>
      <c r="BK84" s="263"/>
      <c r="BL84" s="263"/>
      <c r="BM84" s="263"/>
      <c r="BN84" s="263"/>
      <c r="BO84" s="263"/>
      <c r="BP84" s="263"/>
      <c r="BQ84" s="260">
        <v>78</v>
      </c>
      <c r="BR84" s="265"/>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4"/>
    </row>
    <row r="85" spans="1:131" s="245" customFormat="1" ht="26.25" customHeight="1" x14ac:dyDescent="0.15">
      <c r="A85" s="259">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3"/>
      <c r="BF85" s="263"/>
      <c r="BG85" s="263"/>
      <c r="BH85" s="263"/>
      <c r="BI85" s="263"/>
      <c r="BJ85" s="263"/>
      <c r="BK85" s="263"/>
      <c r="BL85" s="263"/>
      <c r="BM85" s="263"/>
      <c r="BN85" s="263"/>
      <c r="BO85" s="263"/>
      <c r="BP85" s="263"/>
      <c r="BQ85" s="260">
        <v>79</v>
      </c>
      <c r="BR85" s="265"/>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4"/>
    </row>
    <row r="86" spans="1:131" s="245" customFormat="1" ht="26.25" customHeight="1" x14ac:dyDescent="0.15">
      <c r="A86" s="259">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3"/>
      <c r="BF86" s="263"/>
      <c r="BG86" s="263"/>
      <c r="BH86" s="263"/>
      <c r="BI86" s="263"/>
      <c r="BJ86" s="263"/>
      <c r="BK86" s="263"/>
      <c r="BL86" s="263"/>
      <c r="BM86" s="263"/>
      <c r="BN86" s="263"/>
      <c r="BO86" s="263"/>
      <c r="BP86" s="263"/>
      <c r="BQ86" s="260">
        <v>80</v>
      </c>
      <c r="BR86" s="265"/>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4"/>
    </row>
    <row r="87" spans="1:131" s="245" customFormat="1" ht="26.25" customHeight="1" x14ac:dyDescent="0.15">
      <c r="A87" s="267">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3"/>
      <c r="BF87" s="263"/>
      <c r="BG87" s="263"/>
      <c r="BH87" s="263"/>
      <c r="BI87" s="263"/>
      <c r="BJ87" s="263"/>
      <c r="BK87" s="263"/>
      <c r="BL87" s="263"/>
      <c r="BM87" s="263"/>
      <c r="BN87" s="263"/>
      <c r="BO87" s="263"/>
      <c r="BP87" s="263"/>
      <c r="BQ87" s="260">
        <v>81</v>
      </c>
      <c r="BR87" s="265"/>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4"/>
    </row>
    <row r="88" spans="1:131" s="245" customFormat="1" ht="26.25" customHeight="1" thickBot="1" x14ac:dyDescent="0.2">
      <c r="A88" s="262" t="s">
        <v>393</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35383</v>
      </c>
      <c r="AG88" s="1016"/>
      <c r="AH88" s="1016"/>
      <c r="AI88" s="1016"/>
      <c r="AJ88" s="1016"/>
      <c r="AK88" s="1020"/>
      <c r="AL88" s="1020"/>
      <c r="AM88" s="1020"/>
      <c r="AN88" s="1020"/>
      <c r="AO88" s="1020"/>
      <c r="AP88" s="1016">
        <v>8061</v>
      </c>
      <c r="AQ88" s="1016"/>
      <c r="AR88" s="1016"/>
      <c r="AS88" s="1016"/>
      <c r="AT88" s="1016"/>
      <c r="AU88" s="1016">
        <v>2638</v>
      </c>
      <c r="AV88" s="1016"/>
      <c r="AW88" s="1016"/>
      <c r="AX88" s="1016"/>
      <c r="AY88" s="1016"/>
      <c r="AZ88" s="1017"/>
      <c r="BA88" s="1017"/>
      <c r="BB88" s="1017"/>
      <c r="BC88" s="1017"/>
      <c r="BD88" s="1018"/>
      <c r="BE88" s="263"/>
      <c r="BF88" s="263"/>
      <c r="BG88" s="263"/>
      <c r="BH88" s="263"/>
      <c r="BI88" s="263"/>
      <c r="BJ88" s="263"/>
      <c r="BK88" s="263"/>
      <c r="BL88" s="263"/>
      <c r="BM88" s="263"/>
      <c r="BN88" s="263"/>
      <c r="BO88" s="263"/>
      <c r="BP88" s="263"/>
      <c r="BQ88" s="260">
        <v>82</v>
      </c>
      <c r="BR88" s="265"/>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393</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1403</v>
      </c>
      <c r="CS102" s="1008"/>
      <c r="CT102" s="1008"/>
      <c r="CU102" s="1008"/>
      <c r="CV102" s="1009"/>
      <c r="CW102" s="1007">
        <v>399</v>
      </c>
      <c r="CX102" s="1008"/>
      <c r="CY102" s="1008"/>
      <c r="CZ102" s="1008"/>
      <c r="DA102" s="1009"/>
      <c r="DB102" s="1007">
        <v>150</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425</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426</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4"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306</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306</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306</v>
      </c>
      <c r="DR109" s="951"/>
      <c r="DS109" s="951"/>
      <c r="DT109" s="951"/>
      <c r="DU109" s="952"/>
      <c r="DV109" s="953" t="s">
        <v>432</v>
      </c>
      <c r="DW109" s="951"/>
      <c r="DX109" s="951"/>
      <c r="DY109" s="951"/>
      <c r="DZ109" s="982"/>
    </row>
    <row r="110" spans="1:131" s="244"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2694800</v>
      </c>
      <c r="AB110" s="944"/>
      <c r="AC110" s="944"/>
      <c r="AD110" s="944"/>
      <c r="AE110" s="945"/>
      <c r="AF110" s="946">
        <v>2644830</v>
      </c>
      <c r="AG110" s="944"/>
      <c r="AH110" s="944"/>
      <c r="AI110" s="944"/>
      <c r="AJ110" s="945"/>
      <c r="AK110" s="946">
        <v>2343824</v>
      </c>
      <c r="AL110" s="944"/>
      <c r="AM110" s="944"/>
      <c r="AN110" s="944"/>
      <c r="AO110" s="945"/>
      <c r="AP110" s="947">
        <v>19.2</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19716121</v>
      </c>
      <c r="BR110" s="891"/>
      <c r="BS110" s="891"/>
      <c r="BT110" s="891"/>
      <c r="BU110" s="891"/>
      <c r="BV110" s="891">
        <v>19510067</v>
      </c>
      <c r="BW110" s="891"/>
      <c r="BX110" s="891"/>
      <c r="BY110" s="891"/>
      <c r="BZ110" s="891"/>
      <c r="CA110" s="891">
        <v>20452215</v>
      </c>
      <c r="CB110" s="891"/>
      <c r="CC110" s="891"/>
      <c r="CD110" s="891"/>
      <c r="CE110" s="891"/>
      <c r="CF110" s="915">
        <v>167.9</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439</v>
      </c>
      <c r="DM110" s="891"/>
      <c r="DN110" s="891"/>
      <c r="DO110" s="891"/>
      <c r="DP110" s="891"/>
      <c r="DQ110" s="891" t="s">
        <v>438</v>
      </c>
      <c r="DR110" s="891"/>
      <c r="DS110" s="891"/>
      <c r="DT110" s="891"/>
      <c r="DU110" s="891"/>
      <c r="DV110" s="892" t="s">
        <v>438</v>
      </c>
      <c r="DW110" s="892"/>
      <c r="DX110" s="892"/>
      <c r="DY110" s="892"/>
      <c r="DZ110" s="893"/>
    </row>
    <row r="111" spans="1:131" s="244"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438</v>
      </c>
      <c r="AG111" s="972"/>
      <c r="AH111" s="972"/>
      <c r="AI111" s="972"/>
      <c r="AJ111" s="973"/>
      <c r="AK111" s="974" t="s">
        <v>438</v>
      </c>
      <c r="AL111" s="972"/>
      <c r="AM111" s="972"/>
      <c r="AN111" s="972"/>
      <c r="AO111" s="973"/>
      <c r="AP111" s="975" t="s">
        <v>439</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438</v>
      </c>
      <c r="BR111" s="863"/>
      <c r="BS111" s="863"/>
      <c r="BT111" s="863"/>
      <c r="BU111" s="863"/>
      <c r="BV111" s="863" t="s">
        <v>438</v>
      </c>
      <c r="BW111" s="863"/>
      <c r="BX111" s="863"/>
      <c r="BY111" s="863"/>
      <c r="BZ111" s="863"/>
      <c r="CA111" s="863" t="s">
        <v>438</v>
      </c>
      <c r="CB111" s="863"/>
      <c r="CC111" s="863"/>
      <c r="CD111" s="863"/>
      <c r="CE111" s="863"/>
      <c r="CF111" s="924" t="s">
        <v>438</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172</v>
      </c>
      <c r="DH111" s="863"/>
      <c r="DI111" s="863"/>
      <c r="DJ111" s="863"/>
      <c r="DK111" s="863"/>
      <c r="DL111" s="863" t="s">
        <v>439</v>
      </c>
      <c r="DM111" s="863"/>
      <c r="DN111" s="863"/>
      <c r="DO111" s="863"/>
      <c r="DP111" s="863"/>
      <c r="DQ111" s="863" t="s">
        <v>172</v>
      </c>
      <c r="DR111" s="863"/>
      <c r="DS111" s="863"/>
      <c r="DT111" s="863"/>
      <c r="DU111" s="863"/>
      <c r="DV111" s="840" t="s">
        <v>438</v>
      </c>
      <c r="DW111" s="840"/>
      <c r="DX111" s="840"/>
      <c r="DY111" s="840"/>
      <c r="DZ111" s="841"/>
    </row>
    <row r="112" spans="1:131" s="244"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439</v>
      </c>
      <c r="AB112" s="826"/>
      <c r="AC112" s="826"/>
      <c r="AD112" s="826"/>
      <c r="AE112" s="827"/>
      <c r="AF112" s="828" t="s">
        <v>172</v>
      </c>
      <c r="AG112" s="826"/>
      <c r="AH112" s="826"/>
      <c r="AI112" s="826"/>
      <c r="AJ112" s="827"/>
      <c r="AK112" s="828" t="s">
        <v>439</v>
      </c>
      <c r="AL112" s="826"/>
      <c r="AM112" s="826"/>
      <c r="AN112" s="826"/>
      <c r="AO112" s="827"/>
      <c r="AP112" s="873" t="s">
        <v>172</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4760782</v>
      </c>
      <c r="BR112" s="863"/>
      <c r="BS112" s="863"/>
      <c r="BT112" s="863"/>
      <c r="BU112" s="863"/>
      <c r="BV112" s="863">
        <v>4435506</v>
      </c>
      <c r="BW112" s="863"/>
      <c r="BX112" s="863"/>
      <c r="BY112" s="863"/>
      <c r="BZ112" s="863"/>
      <c r="CA112" s="863">
        <v>4107341</v>
      </c>
      <c r="CB112" s="863"/>
      <c r="CC112" s="863"/>
      <c r="CD112" s="863"/>
      <c r="CE112" s="863"/>
      <c r="CF112" s="924">
        <v>33.700000000000003</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439</v>
      </c>
      <c r="DH112" s="863"/>
      <c r="DI112" s="863"/>
      <c r="DJ112" s="863"/>
      <c r="DK112" s="863"/>
      <c r="DL112" s="863" t="s">
        <v>439</v>
      </c>
      <c r="DM112" s="863"/>
      <c r="DN112" s="863"/>
      <c r="DO112" s="863"/>
      <c r="DP112" s="863"/>
      <c r="DQ112" s="863" t="s">
        <v>172</v>
      </c>
      <c r="DR112" s="863"/>
      <c r="DS112" s="863"/>
      <c r="DT112" s="863"/>
      <c r="DU112" s="863"/>
      <c r="DV112" s="840" t="s">
        <v>172</v>
      </c>
      <c r="DW112" s="840"/>
      <c r="DX112" s="840"/>
      <c r="DY112" s="840"/>
      <c r="DZ112" s="841"/>
    </row>
    <row r="113" spans="1:130" s="244"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307233</v>
      </c>
      <c r="AB113" s="972"/>
      <c r="AC113" s="972"/>
      <c r="AD113" s="972"/>
      <c r="AE113" s="973"/>
      <c r="AF113" s="974">
        <v>301918</v>
      </c>
      <c r="AG113" s="972"/>
      <c r="AH113" s="972"/>
      <c r="AI113" s="972"/>
      <c r="AJ113" s="973"/>
      <c r="AK113" s="974">
        <v>267354</v>
      </c>
      <c r="AL113" s="972"/>
      <c r="AM113" s="972"/>
      <c r="AN113" s="972"/>
      <c r="AO113" s="973"/>
      <c r="AP113" s="975">
        <v>2.2000000000000002</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814490</v>
      </c>
      <c r="BR113" s="863"/>
      <c r="BS113" s="863"/>
      <c r="BT113" s="863"/>
      <c r="BU113" s="863"/>
      <c r="BV113" s="863">
        <v>967346</v>
      </c>
      <c r="BW113" s="863"/>
      <c r="BX113" s="863"/>
      <c r="BY113" s="863"/>
      <c r="BZ113" s="863"/>
      <c r="CA113" s="863">
        <v>862151</v>
      </c>
      <c r="CB113" s="863"/>
      <c r="CC113" s="863"/>
      <c r="CD113" s="863"/>
      <c r="CE113" s="863"/>
      <c r="CF113" s="924">
        <v>7.1</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172</v>
      </c>
      <c r="DM113" s="826"/>
      <c r="DN113" s="826"/>
      <c r="DO113" s="826"/>
      <c r="DP113" s="827"/>
      <c r="DQ113" s="828" t="s">
        <v>172</v>
      </c>
      <c r="DR113" s="826"/>
      <c r="DS113" s="826"/>
      <c r="DT113" s="826"/>
      <c r="DU113" s="827"/>
      <c r="DV113" s="873" t="s">
        <v>172</v>
      </c>
      <c r="DW113" s="874"/>
      <c r="DX113" s="874"/>
      <c r="DY113" s="874"/>
      <c r="DZ113" s="875"/>
    </row>
    <row r="114" spans="1:130" s="244"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82671</v>
      </c>
      <c r="AB114" s="826"/>
      <c r="AC114" s="826"/>
      <c r="AD114" s="826"/>
      <c r="AE114" s="827"/>
      <c r="AF114" s="828">
        <v>98134</v>
      </c>
      <c r="AG114" s="826"/>
      <c r="AH114" s="826"/>
      <c r="AI114" s="826"/>
      <c r="AJ114" s="827"/>
      <c r="AK114" s="828">
        <v>113653</v>
      </c>
      <c r="AL114" s="826"/>
      <c r="AM114" s="826"/>
      <c r="AN114" s="826"/>
      <c r="AO114" s="827"/>
      <c r="AP114" s="873">
        <v>0.9</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3935903</v>
      </c>
      <c r="BR114" s="863"/>
      <c r="BS114" s="863"/>
      <c r="BT114" s="863"/>
      <c r="BU114" s="863"/>
      <c r="BV114" s="863">
        <v>3605692</v>
      </c>
      <c r="BW114" s="863"/>
      <c r="BX114" s="863"/>
      <c r="BY114" s="863"/>
      <c r="BZ114" s="863"/>
      <c r="CA114" s="863">
        <v>3327853</v>
      </c>
      <c r="CB114" s="863"/>
      <c r="CC114" s="863"/>
      <c r="CD114" s="863"/>
      <c r="CE114" s="863"/>
      <c r="CF114" s="924">
        <v>27.3</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172</v>
      </c>
      <c r="DH114" s="826"/>
      <c r="DI114" s="826"/>
      <c r="DJ114" s="826"/>
      <c r="DK114" s="827"/>
      <c r="DL114" s="828" t="s">
        <v>438</v>
      </c>
      <c r="DM114" s="826"/>
      <c r="DN114" s="826"/>
      <c r="DO114" s="826"/>
      <c r="DP114" s="827"/>
      <c r="DQ114" s="828" t="s">
        <v>438</v>
      </c>
      <c r="DR114" s="826"/>
      <c r="DS114" s="826"/>
      <c r="DT114" s="826"/>
      <c r="DU114" s="827"/>
      <c r="DV114" s="873" t="s">
        <v>438</v>
      </c>
      <c r="DW114" s="874"/>
      <c r="DX114" s="874"/>
      <c r="DY114" s="874"/>
      <c r="DZ114" s="875"/>
    </row>
    <row r="115" spans="1:130" s="244"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172</v>
      </c>
      <c r="AB115" s="972"/>
      <c r="AC115" s="972"/>
      <c r="AD115" s="972"/>
      <c r="AE115" s="973"/>
      <c r="AF115" s="974" t="s">
        <v>439</v>
      </c>
      <c r="AG115" s="972"/>
      <c r="AH115" s="972"/>
      <c r="AI115" s="972"/>
      <c r="AJ115" s="973"/>
      <c r="AK115" s="974" t="s">
        <v>172</v>
      </c>
      <c r="AL115" s="972"/>
      <c r="AM115" s="972"/>
      <c r="AN115" s="972"/>
      <c r="AO115" s="973"/>
      <c r="AP115" s="975" t="s">
        <v>172</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439</v>
      </c>
      <c r="BR115" s="863"/>
      <c r="BS115" s="863"/>
      <c r="BT115" s="863"/>
      <c r="BU115" s="863"/>
      <c r="BV115" s="863" t="s">
        <v>439</v>
      </c>
      <c r="BW115" s="863"/>
      <c r="BX115" s="863"/>
      <c r="BY115" s="863"/>
      <c r="BZ115" s="863"/>
      <c r="CA115" s="863" t="s">
        <v>172</v>
      </c>
      <c r="CB115" s="863"/>
      <c r="CC115" s="863"/>
      <c r="CD115" s="863"/>
      <c r="CE115" s="863"/>
      <c r="CF115" s="924" t="s">
        <v>172</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172</v>
      </c>
      <c r="DM115" s="826"/>
      <c r="DN115" s="826"/>
      <c r="DO115" s="826"/>
      <c r="DP115" s="827"/>
      <c r="DQ115" s="828" t="s">
        <v>172</v>
      </c>
      <c r="DR115" s="826"/>
      <c r="DS115" s="826"/>
      <c r="DT115" s="826"/>
      <c r="DU115" s="827"/>
      <c r="DV115" s="873" t="s">
        <v>172</v>
      </c>
      <c r="DW115" s="874"/>
      <c r="DX115" s="874"/>
      <c r="DY115" s="874"/>
      <c r="DZ115" s="875"/>
    </row>
    <row r="116" spans="1:130" s="244"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172</v>
      </c>
      <c r="AB116" s="826"/>
      <c r="AC116" s="826"/>
      <c r="AD116" s="826"/>
      <c r="AE116" s="827"/>
      <c r="AF116" s="828" t="s">
        <v>439</v>
      </c>
      <c r="AG116" s="826"/>
      <c r="AH116" s="826"/>
      <c r="AI116" s="826"/>
      <c r="AJ116" s="827"/>
      <c r="AK116" s="828" t="s">
        <v>172</v>
      </c>
      <c r="AL116" s="826"/>
      <c r="AM116" s="826"/>
      <c r="AN116" s="826"/>
      <c r="AO116" s="827"/>
      <c r="AP116" s="873" t="s">
        <v>172</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172</v>
      </c>
      <c r="BW116" s="863"/>
      <c r="BX116" s="863"/>
      <c r="BY116" s="863"/>
      <c r="BZ116" s="863"/>
      <c r="CA116" s="863" t="s">
        <v>172</v>
      </c>
      <c r="CB116" s="863"/>
      <c r="CC116" s="863"/>
      <c r="CD116" s="863"/>
      <c r="CE116" s="863"/>
      <c r="CF116" s="924" t="s">
        <v>439</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172</v>
      </c>
      <c r="DH116" s="826"/>
      <c r="DI116" s="826"/>
      <c r="DJ116" s="826"/>
      <c r="DK116" s="827"/>
      <c r="DL116" s="828" t="s">
        <v>439</v>
      </c>
      <c r="DM116" s="826"/>
      <c r="DN116" s="826"/>
      <c r="DO116" s="826"/>
      <c r="DP116" s="827"/>
      <c r="DQ116" s="828" t="s">
        <v>172</v>
      </c>
      <c r="DR116" s="826"/>
      <c r="DS116" s="826"/>
      <c r="DT116" s="826"/>
      <c r="DU116" s="827"/>
      <c r="DV116" s="873" t="s">
        <v>439</v>
      </c>
      <c r="DW116" s="874"/>
      <c r="DX116" s="874"/>
      <c r="DY116" s="874"/>
      <c r="DZ116" s="875"/>
    </row>
    <row r="117" spans="1:130" s="244"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3084704</v>
      </c>
      <c r="AB117" s="958"/>
      <c r="AC117" s="958"/>
      <c r="AD117" s="958"/>
      <c r="AE117" s="959"/>
      <c r="AF117" s="960">
        <v>3044882</v>
      </c>
      <c r="AG117" s="958"/>
      <c r="AH117" s="958"/>
      <c r="AI117" s="958"/>
      <c r="AJ117" s="959"/>
      <c r="AK117" s="960">
        <v>2724831</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172</v>
      </c>
      <c r="BR117" s="863"/>
      <c r="BS117" s="863"/>
      <c r="BT117" s="863"/>
      <c r="BU117" s="863"/>
      <c r="BV117" s="863" t="s">
        <v>172</v>
      </c>
      <c r="BW117" s="863"/>
      <c r="BX117" s="863"/>
      <c r="BY117" s="863"/>
      <c r="BZ117" s="863"/>
      <c r="CA117" s="863" t="s">
        <v>172</v>
      </c>
      <c r="CB117" s="863"/>
      <c r="CC117" s="863"/>
      <c r="CD117" s="863"/>
      <c r="CE117" s="863"/>
      <c r="CF117" s="924" t="s">
        <v>172</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172</v>
      </c>
      <c r="DH117" s="826"/>
      <c r="DI117" s="826"/>
      <c r="DJ117" s="826"/>
      <c r="DK117" s="827"/>
      <c r="DL117" s="828" t="s">
        <v>462</v>
      </c>
      <c r="DM117" s="826"/>
      <c r="DN117" s="826"/>
      <c r="DO117" s="826"/>
      <c r="DP117" s="827"/>
      <c r="DQ117" s="828" t="s">
        <v>172</v>
      </c>
      <c r="DR117" s="826"/>
      <c r="DS117" s="826"/>
      <c r="DT117" s="826"/>
      <c r="DU117" s="827"/>
      <c r="DV117" s="873" t="s">
        <v>172</v>
      </c>
      <c r="DW117" s="874"/>
      <c r="DX117" s="874"/>
      <c r="DY117" s="874"/>
      <c r="DZ117" s="875"/>
    </row>
    <row r="118" spans="1:130" s="244"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306</v>
      </c>
      <c r="AL118" s="951"/>
      <c r="AM118" s="951"/>
      <c r="AN118" s="951"/>
      <c r="AO118" s="952"/>
      <c r="AP118" s="954" t="s">
        <v>432</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172</v>
      </c>
      <c r="BR118" s="894"/>
      <c r="BS118" s="894"/>
      <c r="BT118" s="894"/>
      <c r="BU118" s="894"/>
      <c r="BV118" s="894" t="s">
        <v>172</v>
      </c>
      <c r="BW118" s="894"/>
      <c r="BX118" s="894"/>
      <c r="BY118" s="894"/>
      <c r="BZ118" s="894"/>
      <c r="CA118" s="894" t="s">
        <v>172</v>
      </c>
      <c r="CB118" s="894"/>
      <c r="CC118" s="894"/>
      <c r="CD118" s="894"/>
      <c r="CE118" s="894"/>
      <c r="CF118" s="924" t="s">
        <v>172</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172</v>
      </c>
      <c r="DH118" s="826"/>
      <c r="DI118" s="826"/>
      <c r="DJ118" s="826"/>
      <c r="DK118" s="827"/>
      <c r="DL118" s="828" t="s">
        <v>172</v>
      </c>
      <c r="DM118" s="826"/>
      <c r="DN118" s="826"/>
      <c r="DO118" s="826"/>
      <c r="DP118" s="827"/>
      <c r="DQ118" s="828" t="s">
        <v>172</v>
      </c>
      <c r="DR118" s="826"/>
      <c r="DS118" s="826"/>
      <c r="DT118" s="826"/>
      <c r="DU118" s="827"/>
      <c r="DV118" s="873" t="s">
        <v>172</v>
      </c>
      <c r="DW118" s="874"/>
      <c r="DX118" s="874"/>
      <c r="DY118" s="874"/>
      <c r="DZ118" s="875"/>
    </row>
    <row r="119" spans="1:130" s="244"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172</v>
      </c>
      <c r="AB119" s="944"/>
      <c r="AC119" s="944"/>
      <c r="AD119" s="944"/>
      <c r="AE119" s="945"/>
      <c r="AF119" s="946" t="s">
        <v>172</v>
      </c>
      <c r="AG119" s="944"/>
      <c r="AH119" s="944"/>
      <c r="AI119" s="944"/>
      <c r="AJ119" s="945"/>
      <c r="AK119" s="946" t="s">
        <v>172</v>
      </c>
      <c r="AL119" s="944"/>
      <c r="AM119" s="944"/>
      <c r="AN119" s="944"/>
      <c r="AO119" s="945"/>
      <c r="AP119" s="947" t="s">
        <v>172</v>
      </c>
      <c r="AQ119" s="948"/>
      <c r="AR119" s="948"/>
      <c r="AS119" s="948"/>
      <c r="AT119" s="949"/>
      <c r="AU119" s="987"/>
      <c r="AV119" s="988"/>
      <c r="AW119" s="988"/>
      <c r="AX119" s="988"/>
      <c r="AY119" s="988"/>
      <c r="AZ119" s="275" t="s">
        <v>187</v>
      </c>
      <c r="BA119" s="275"/>
      <c r="BB119" s="275"/>
      <c r="BC119" s="275"/>
      <c r="BD119" s="275"/>
      <c r="BE119" s="275"/>
      <c r="BF119" s="275"/>
      <c r="BG119" s="275"/>
      <c r="BH119" s="275"/>
      <c r="BI119" s="275"/>
      <c r="BJ119" s="275"/>
      <c r="BK119" s="275"/>
      <c r="BL119" s="275"/>
      <c r="BM119" s="275"/>
      <c r="BN119" s="275"/>
      <c r="BO119" s="926" t="s">
        <v>465</v>
      </c>
      <c r="BP119" s="927"/>
      <c r="BQ119" s="931">
        <v>29227296</v>
      </c>
      <c r="BR119" s="894"/>
      <c r="BS119" s="894"/>
      <c r="BT119" s="894"/>
      <c r="BU119" s="894"/>
      <c r="BV119" s="894">
        <v>28518611</v>
      </c>
      <c r="BW119" s="894"/>
      <c r="BX119" s="894"/>
      <c r="BY119" s="894"/>
      <c r="BZ119" s="894"/>
      <c r="CA119" s="894">
        <v>28749560</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467</v>
      </c>
      <c r="DH119" s="809"/>
      <c r="DI119" s="809"/>
      <c r="DJ119" s="809"/>
      <c r="DK119" s="810"/>
      <c r="DL119" s="811" t="s">
        <v>172</v>
      </c>
      <c r="DM119" s="809"/>
      <c r="DN119" s="809"/>
      <c r="DO119" s="809"/>
      <c r="DP119" s="810"/>
      <c r="DQ119" s="811" t="s">
        <v>467</v>
      </c>
      <c r="DR119" s="809"/>
      <c r="DS119" s="809"/>
      <c r="DT119" s="809"/>
      <c r="DU119" s="810"/>
      <c r="DV119" s="897" t="s">
        <v>172</v>
      </c>
      <c r="DW119" s="898"/>
      <c r="DX119" s="898"/>
      <c r="DY119" s="898"/>
      <c r="DZ119" s="899"/>
    </row>
    <row r="120" spans="1:130" s="244"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172</v>
      </c>
      <c r="AB120" s="826"/>
      <c r="AC120" s="826"/>
      <c r="AD120" s="826"/>
      <c r="AE120" s="827"/>
      <c r="AF120" s="828" t="s">
        <v>172</v>
      </c>
      <c r="AG120" s="826"/>
      <c r="AH120" s="826"/>
      <c r="AI120" s="826"/>
      <c r="AJ120" s="827"/>
      <c r="AK120" s="828" t="s">
        <v>172</v>
      </c>
      <c r="AL120" s="826"/>
      <c r="AM120" s="826"/>
      <c r="AN120" s="826"/>
      <c r="AO120" s="827"/>
      <c r="AP120" s="873" t="s">
        <v>468</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16164334</v>
      </c>
      <c r="BR120" s="891"/>
      <c r="BS120" s="891"/>
      <c r="BT120" s="891"/>
      <c r="BU120" s="891"/>
      <c r="BV120" s="891">
        <v>15476811</v>
      </c>
      <c r="BW120" s="891"/>
      <c r="BX120" s="891"/>
      <c r="BY120" s="891"/>
      <c r="BZ120" s="891"/>
      <c r="CA120" s="891">
        <v>15611488</v>
      </c>
      <c r="CB120" s="891"/>
      <c r="CC120" s="891"/>
      <c r="CD120" s="891"/>
      <c r="CE120" s="891"/>
      <c r="CF120" s="915">
        <v>128.19999999999999</v>
      </c>
      <c r="CG120" s="916"/>
      <c r="CH120" s="916"/>
      <c r="CI120" s="916"/>
      <c r="CJ120" s="916"/>
      <c r="CK120" s="917" t="s">
        <v>471</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2548930</v>
      </c>
      <c r="DH120" s="891"/>
      <c r="DI120" s="891"/>
      <c r="DJ120" s="891"/>
      <c r="DK120" s="891"/>
      <c r="DL120" s="891">
        <v>2363072</v>
      </c>
      <c r="DM120" s="891"/>
      <c r="DN120" s="891"/>
      <c r="DO120" s="891"/>
      <c r="DP120" s="891"/>
      <c r="DQ120" s="891">
        <v>2173712</v>
      </c>
      <c r="DR120" s="891"/>
      <c r="DS120" s="891"/>
      <c r="DT120" s="891"/>
      <c r="DU120" s="891"/>
      <c r="DV120" s="892">
        <v>17.8</v>
      </c>
      <c r="DW120" s="892"/>
      <c r="DX120" s="892"/>
      <c r="DY120" s="892"/>
      <c r="DZ120" s="893"/>
    </row>
    <row r="121" spans="1:130" s="244"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172</v>
      </c>
      <c r="AB121" s="826"/>
      <c r="AC121" s="826"/>
      <c r="AD121" s="826"/>
      <c r="AE121" s="827"/>
      <c r="AF121" s="828" t="s">
        <v>172</v>
      </c>
      <c r="AG121" s="826"/>
      <c r="AH121" s="826"/>
      <c r="AI121" s="826"/>
      <c r="AJ121" s="827"/>
      <c r="AK121" s="828" t="s">
        <v>473</v>
      </c>
      <c r="AL121" s="826"/>
      <c r="AM121" s="826"/>
      <c r="AN121" s="826"/>
      <c r="AO121" s="827"/>
      <c r="AP121" s="873" t="s">
        <v>172</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450419</v>
      </c>
      <c r="BR121" s="863"/>
      <c r="BS121" s="863"/>
      <c r="BT121" s="863"/>
      <c r="BU121" s="863"/>
      <c r="BV121" s="863">
        <v>353779</v>
      </c>
      <c r="BW121" s="863"/>
      <c r="BX121" s="863"/>
      <c r="BY121" s="863"/>
      <c r="BZ121" s="863"/>
      <c r="CA121" s="863">
        <v>268009</v>
      </c>
      <c r="CB121" s="863"/>
      <c r="CC121" s="863"/>
      <c r="CD121" s="863"/>
      <c r="CE121" s="863"/>
      <c r="CF121" s="924">
        <v>2.2000000000000002</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v>2211852</v>
      </c>
      <c r="DH121" s="863"/>
      <c r="DI121" s="863"/>
      <c r="DJ121" s="863"/>
      <c r="DK121" s="863"/>
      <c r="DL121" s="863">
        <v>2072434</v>
      </c>
      <c r="DM121" s="863"/>
      <c r="DN121" s="863"/>
      <c r="DO121" s="863"/>
      <c r="DP121" s="863"/>
      <c r="DQ121" s="863">
        <v>1933629</v>
      </c>
      <c r="DR121" s="863"/>
      <c r="DS121" s="863"/>
      <c r="DT121" s="863"/>
      <c r="DU121" s="863"/>
      <c r="DV121" s="840">
        <v>15.9</v>
      </c>
      <c r="DW121" s="840"/>
      <c r="DX121" s="840"/>
      <c r="DY121" s="840"/>
      <c r="DZ121" s="841"/>
    </row>
    <row r="122" spans="1:130" s="244"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172</v>
      </c>
      <c r="AB122" s="826"/>
      <c r="AC122" s="826"/>
      <c r="AD122" s="826"/>
      <c r="AE122" s="827"/>
      <c r="AF122" s="828" t="s">
        <v>172</v>
      </c>
      <c r="AG122" s="826"/>
      <c r="AH122" s="826"/>
      <c r="AI122" s="826"/>
      <c r="AJ122" s="827"/>
      <c r="AK122" s="828" t="s">
        <v>462</v>
      </c>
      <c r="AL122" s="826"/>
      <c r="AM122" s="826"/>
      <c r="AN122" s="826"/>
      <c r="AO122" s="827"/>
      <c r="AP122" s="873" t="s">
        <v>172</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19668011</v>
      </c>
      <c r="BR122" s="894"/>
      <c r="BS122" s="894"/>
      <c r="BT122" s="894"/>
      <c r="BU122" s="894"/>
      <c r="BV122" s="894">
        <v>19073927</v>
      </c>
      <c r="BW122" s="894"/>
      <c r="BX122" s="894"/>
      <c r="BY122" s="894"/>
      <c r="BZ122" s="894"/>
      <c r="CA122" s="894">
        <v>19352045</v>
      </c>
      <c r="CB122" s="894"/>
      <c r="CC122" s="894"/>
      <c r="CD122" s="894"/>
      <c r="CE122" s="894"/>
      <c r="CF122" s="895">
        <v>158.9</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4"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172</v>
      </c>
      <c r="AB123" s="826"/>
      <c r="AC123" s="826"/>
      <c r="AD123" s="826"/>
      <c r="AE123" s="827"/>
      <c r="AF123" s="828" t="s">
        <v>172</v>
      </c>
      <c r="AG123" s="826"/>
      <c r="AH123" s="826"/>
      <c r="AI123" s="826"/>
      <c r="AJ123" s="827"/>
      <c r="AK123" s="828" t="s">
        <v>172</v>
      </c>
      <c r="AL123" s="826"/>
      <c r="AM123" s="826"/>
      <c r="AN123" s="826"/>
      <c r="AO123" s="827"/>
      <c r="AP123" s="873" t="s">
        <v>172</v>
      </c>
      <c r="AQ123" s="874"/>
      <c r="AR123" s="874"/>
      <c r="AS123" s="874"/>
      <c r="AT123" s="875"/>
      <c r="AU123" s="938"/>
      <c r="AV123" s="939"/>
      <c r="AW123" s="939"/>
      <c r="AX123" s="939"/>
      <c r="AY123" s="939"/>
      <c r="AZ123" s="275" t="s">
        <v>187</v>
      </c>
      <c r="BA123" s="275"/>
      <c r="BB123" s="275"/>
      <c r="BC123" s="275"/>
      <c r="BD123" s="275"/>
      <c r="BE123" s="275"/>
      <c r="BF123" s="275"/>
      <c r="BG123" s="275"/>
      <c r="BH123" s="275"/>
      <c r="BI123" s="275"/>
      <c r="BJ123" s="275"/>
      <c r="BK123" s="275"/>
      <c r="BL123" s="275"/>
      <c r="BM123" s="275"/>
      <c r="BN123" s="275"/>
      <c r="BO123" s="926" t="s">
        <v>477</v>
      </c>
      <c r="BP123" s="927"/>
      <c r="BQ123" s="881">
        <v>36282764</v>
      </c>
      <c r="BR123" s="882"/>
      <c r="BS123" s="882"/>
      <c r="BT123" s="882"/>
      <c r="BU123" s="882"/>
      <c r="BV123" s="882">
        <v>34904517</v>
      </c>
      <c r="BW123" s="882"/>
      <c r="BX123" s="882"/>
      <c r="BY123" s="882"/>
      <c r="BZ123" s="882"/>
      <c r="CA123" s="882">
        <v>35231542</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4"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172</v>
      </c>
      <c r="AB124" s="826"/>
      <c r="AC124" s="826"/>
      <c r="AD124" s="826"/>
      <c r="AE124" s="827"/>
      <c r="AF124" s="828" t="s">
        <v>172</v>
      </c>
      <c r="AG124" s="826"/>
      <c r="AH124" s="826"/>
      <c r="AI124" s="826"/>
      <c r="AJ124" s="827"/>
      <c r="AK124" s="828" t="s">
        <v>172</v>
      </c>
      <c r="AL124" s="826"/>
      <c r="AM124" s="826"/>
      <c r="AN124" s="826"/>
      <c r="AO124" s="827"/>
      <c r="AP124" s="873" t="s">
        <v>467</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172</v>
      </c>
      <c r="BR124" s="880"/>
      <c r="BS124" s="880"/>
      <c r="BT124" s="880"/>
      <c r="BU124" s="880"/>
      <c r="BV124" s="880" t="s">
        <v>172</v>
      </c>
      <c r="BW124" s="880"/>
      <c r="BX124" s="880"/>
      <c r="BY124" s="880"/>
      <c r="BZ124" s="880"/>
      <c r="CA124" s="880" t="s">
        <v>172</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172</v>
      </c>
      <c r="DH124" s="809"/>
      <c r="DI124" s="809"/>
      <c r="DJ124" s="809"/>
      <c r="DK124" s="810"/>
      <c r="DL124" s="811" t="s">
        <v>172</v>
      </c>
      <c r="DM124" s="809"/>
      <c r="DN124" s="809"/>
      <c r="DO124" s="809"/>
      <c r="DP124" s="810"/>
      <c r="DQ124" s="811" t="s">
        <v>172</v>
      </c>
      <c r="DR124" s="809"/>
      <c r="DS124" s="809"/>
      <c r="DT124" s="809"/>
      <c r="DU124" s="810"/>
      <c r="DV124" s="897" t="s">
        <v>172</v>
      </c>
      <c r="DW124" s="898"/>
      <c r="DX124" s="898"/>
      <c r="DY124" s="898"/>
      <c r="DZ124" s="899"/>
    </row>
    <row r="125" spans="1:130" s="244"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462</v>
      </c>
      <c r="AB125" s="826"/>
      <c r="AC125" s="826"/>
      <c r="AD125" s="826"/>
      <c r="AE125" s="827"/>
      <c r="AF125" s="828" t="s">
        <v>172</v>
      </c>
      <c r="AG125" s="826"/>
      <c r="AH125" s="826"/>
      <c r="AI125" s="826"/>
      <c r="AJ125" s="827"/>
      <c r="AK125" s="828" t="s">
        <v>172</v>
      </c>
      <c r="AL125" s="826"/>
      <c r="AM125" s="826"/>
      <c r="AN125" s="826"/>
      <c r="AO125" s="827"/>
      <c r="AP125" s="873" t="s">
        <v>172</v>
      </c>
      <c r="AQ125" s="874"/>
      <c r="AR125" s="874"/>
      <c r="AS125" s="874"/>
      <c r="AT125" s="87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172</v>
      </c>
      <c r="DH125" s="891"/>
      <c r="DI125" s="891"/>
      <c r="DJ125" s="891"/>
      <c r="DK125" s="891"/>
      <c r="DL125" s="891" t="s">
        <v>172</v>
      </c>
      <c r="DM125" s="891"/>
      <c r="DN125" s="891"/>
      <c r="DO125" s="891"/>
      <c r="DP125" s="891"/>
      <c r="DQ125" s="891" t="s">
        <v>172</v>
      </c>
      <c r="DR125" s="891"/>
      <c r="DS125" s="891"/>
      <c r="DT125" s="891"/>
      <c r="DU125" s="891"/>
      <c r="DV125" s="892" t="s">
        <v>172</v>
      </c>
      <c r="DW125" s="892"/>
      <c r="DX125" s="892"/>
      <c r="DY125" s="892"/>
      <c r="DZ125" s="893"/>
    </row>
    <row r="126" spans="1:130" s="244"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172</v>
      </c>
      <c r="AB126" s="826"/>
      <c r="AC126" s="826"/>
      <c r="AD126" s="826"/>
      <c r="AE126" s="827"/>
      <c r="AF126" s="828" t="s">
        <v>172</v>
      </c>
      <c r="AG126" s="826"/>
      <c r="AH126" s="826"/>
      <c r="AI126" s="826"/>
      <c r="AJ126" s="827"/>
      <c r="AK126" s="828" t="s">
        <v>172</v>
      </c>
      <c r="AL126" s="826"/>
      <c r="AM126" s="826"/>
      <c r="AN126" s="826"/>
      <c r="AO126" s="827"/>
      <c r="AP126" s="873" t="s">
        <v>172</v>
      </c>
      <c r="AQ126" s="874"/>
      <c r="AR126" s="874"/>
      <c r="AS126" s="874"/>
      <c r="AT126" s="87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172</v>
      </c>
      <c r="DH126" s="863"/>
      <c r="DI126" s="863"/>
      <c r="DJ126" s="863"/>
      <c r="DK126" s="863"/>
      <c r="DL126" s="863" t="s">
        <v>172</v>
      </c>
      <c r="DM126" s="863"/>
      <c r="DN126" s="863"/>
      <c r="DO126" s="863"/>
      <c r="DP126" s="863"/>
      <c r="DQ126" s="863" t="s">
        <v>172</v>
      </c>
      <c r="DR126" s="863"/>
      <c r="DS126" s="863"/>
      <c r="DT126" s="863"/>
      <c r="DU126" s="863"/>
      <c r="DV126" s="840" t="s">
        <v>172</v>
      </c>
      <c r="DW126" s="840"/>
      <c r="DX126" s="840"/>
      <c r="DY126" s="840"/>
      <c r="DZ126" s="841"/>
    </row>
    <row r="127" spans="1:130" s="244"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172</v>
      </c>
      <c r="AB127" s="826"/>
      <c r="AC127" s="826"/>
      <c r="AD127" s="826"/>
      <c r="AE127" s="827"/>
      <c r="AF127" s="828" t="s">
        <v>172</v>
      </c>
      <c r="AG127" s="826"/>
      <c r="AH127" s="826"/>
      <c r="AI127" s="826"/>
      <c r="AJ127" s="827"/>
      <c r="AK127" s="828" t="s">
        <v>172</v>
      </c>
      <c r="AL127" s="826"/>
      <c r="AM127" s="826"/>
      <c r="AN127" s="826"/>
      <c r="AO127" s="827"/>
      <c r="AP127" s="873" t="s">
        <v>172</v>
      </c>
      <c r="AQ127" s="874"/>
      <c r="AR127" s="874"/>
      <c r="AS127" s="874"/>
      <c r="AT127" s="875"/>
      <c r="AU127" s="280"/>
      <c r="AV127" s="280"/>
      <c r="AW127" s="280"/>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0"/>
      <c r="CB127" s="280"/>
      <c r="CC127" s="280"/>
      <c r="CD127" s="281"/>
      <c r="CE127" s="281"/>
      <c r="CF127" s="281"/>
      <c r="CG127" s="278"/>
      <c r="CH127" s="278"/>
      <c r="CI127" s="278"/>
      <c r="CJ127" s="279"/>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172</v>
      </c>
      <c r="DH127" s="863"/>
      <c r="DI127" s="863"/>
      <c r="DJ127" s="863"/>
      <c r="DK127" s="863"/>
      <c r="DL127" s="863" t="s">
        <v>462</v>
      </c>
      <c r="DM127" s="863"/>
      <c r="DN127" s="863"/>
      <c r="DO127" s="863"/>
      <c r="DP127" s="863"/>
      <c r="DQ127" s="863" t="s">
        <v>172</v>
      </c>
      <c r="DR127" s="863"/>
      <c r="DS127" s="863"/>
      <c r="DT127" s="863"/>
      <c r="DU127" s="863"/>
      <c r="DV127" s="840" t="s">
        <v>172</v>
      </c>
      <c r="DW127" s="840"/>
      <c r="DX127" s="840"/>
      <c r="DY127" s="840"/>
      <c r="DZ127" s="841"/>
    </row>
    <row r="128" spans="1:130" s="244"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104006</v>
      </c>
      <c r="AB128" s="847"/>
      <c r="AC128" s="847"/>
      <c r="AD128" s="847"/>
      <c r="AE128" s="848"/>
      <c r="AF128" s="849">
        <v>98376</v>
      </c>
      <c r="AG128" s="847"/>
      <c r="AH128" s="847"/>
      <c r="AI128" s="847"/>
      <c r="AJ128" s="848"/>
      <c r="AK128" s="849">
        <v>82089</v>
      </c>
      <c r="AL128" s="847"/>
      <c r="AM128" s="847"/>
      <c r="AN128" s="847"/>
      <c r="AO128" s="848"/>
      <c r="AP128" s="850"/>
      <c r="AQ128" s="851"/>
      <c r="AR128" s="851"/>
      <c r="AS128" s="851"/>
      <c r="AT128" s="852"/>
      <c r="AU128" s="280"/>
      <c r="AV128" s="280"/>
      <c r="AW128" s="280"/>
      <c r="AX128" s="853" t="s">
        <v>491</v>
      </c>
      <c r="AY128" s="854"/>
      <c r="AZ128" s="854"/>
      <c r="BA128" s="854"/>
      <c r="BB128" s="854"/>
      <c r="BC128" s="854"/>
      <c r="BD128" s="854"/>
      <c r="BE128" s="855"/>
      <c r="BF128" s="832" t="s">
        <v>172</v>
      </c>
      <c r="BG128" s="833"/>
      <c r="BH128" s="833"/>
      <c r="BI128" s="833"/>
      <c r="BJ128" s="833"/>
      <c r="BK128" s="833"/>
      <c r="BL128" s="856"/>
      <c r="BM128" s="832">
        <v>12.86</v>
      </c>
      <c r="BN128" s="833"/>
      <c r="BO128" s="833"/>
      <c r="BP128" s="833"/>
      <c r="BQ128" s="833"/>
      <c r="BR128" s="833"/>
      <c r="BS128" s="856"/>
      <c r="BT128" s="832">
        <v>20</v>
      </c>
      <c r="BU128" s="833"/>
      <c r="BV128" s="833"/>
      <c r="BW128" s="833"/>
      <c r="BX128" s="833"/>
      <c r="BY128" s="833"/>
      <c r="BZ128" s="834"/>
      <c r="CA128" s="281"/>
      <c r="CB128" s="281"/>
      <c r="CC128" s="281"/>
      <c r="CD128" s="281"/>
      <c r="CE128" s="281"/>
      <c r="CF128" s="281"/>
      <c r="CG128" s="278"/>
      <c r="CH128" s="278"/>
      <c r="CI128" s="278"/>
      <c r="CJ128" s="279"/>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172</v>
      </c>
      <c r="DH128" s="837"/>
      <c r="DI128" s="837"/>
      <c r="DJ128" s="837"/>
      <c r="DK128" s="837"/>
      <c r="DL128" s="837" t="s">
        <v>172</v>
      </c>
      <c r="DM128" s="837"/>
      <c r="DN128" s="837"/>
      <c r="DO128" s="837"/>
      <c r="DP128" s="837"/>
      <c r="DQ128" s="837" t="s">
        <v>172</v>
      </c>
      <c r="DR128" s="837"/>
      <c r="DS128" s="837"/>
      <c r="DT128" s="837"/>
      <c r="DU128" s="837"/>
      <c r="DV128" s="838" t="s">
        <v>172</v>
      </c>
      <c r="DW128" s="838"/>
      <c r="DX128" s="838"/>
      <c r="DY128" s="838"/>
      <c r="DZ128" s="839"/>
    </row>
    <row r="129" spans="1:131" s="244"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13900261</v>
      </c>
      <c r="AB129" s="826"/>
      <c r="AC129" s="826"/>
      <c r="AD129" s="826"/>
      <c r="AE129" s="827"/>
      <c r="AF129" s="828">
        <v>13825597</v>
      </c>
      <c r="AG129" s="826"/>
      <c r="AH129" s="826"/>
      <c r="AI129" s="826"/>
      <c r="AJ129" s="827"/>
      <c r="AK129" s="828">
        <v>14024965</v>
      </c>
      <c r="AL129" s="826"/>
      <c r="AM129" s="826"/>
      <c r="AN129" s="826"/>
      <c r="AO129" s="827"/>
      <c r="AP129" s="829"/>
      <c r="AQ129" s="830"/>
      <c r="AR129" s="830"/>
      <c r="AS129" s="830"/>
      <c r="AT129" s="831"/>
      <c r="AU129" s="282"/>
      <c r="AV129" s="282"/>
      <c r="AW129" s="282"/>
      <c r="AX129" s="795" t="s">
        <v>494</v>
      </c>
      <c r="AY129" s="796"/>
      <c r="AZ129" s="796"/>
      <c r="BA129" s="796"/>
      <c r="BB129" s="796"/>
      <c r="BC129" s="796"/>
      <c r="BD129" s="796"/>
      <c r="BE129" s="797"/>
      <c r="BF129" s="815" t="s">
        <v>172</v>
      </c>
      <c r="BG129" s="816"/>
      <c r="BH129" s="816"/>
      <c r="BI129" s="816"/>
      <c r="BJ129" s="816"/>
      <c r="BK129" s="816"/>
      <c r="BL129" s="817"/>
      <c r="BM129" s="815">
        <v>17.86</v>
      </c>
      <c r="BN129" s="816"/>
      <c r="BO129" s="816"/>
      <c r="BP129" s="816"/>
      <c r="BQ129" s="816"/>
      <c r="BR129" s="816"/>
      <c r="BS129" s="817"/>
      <c r="BT129" s="815">
        <v>30</v>
      </c>
      <c r="BU129" s="818"/>
      <c r="BV129" s="818"/>
      <c r="BW129" s="818"/>
      <c r="BX129" s="818"/>
      <c r="BY129" s="818"/>
      <c r="BZ129" s="81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1945977</v>
      </c>
      <c r="AB130" s="826"/>
      <c r="AC130" s="826"/>
      <c r="AD130" s="826"/>
      <c r="AE130" s="827"/>
      <c r="AF130" s="828">
        <v>1934217</v>
      </c>
      <c r="AG130" s="826"/>
      <c r="AH130" s="826"/>
      <c r="AI130" s="826"/>
      <c r="AJ130" s="827"/>
      <c r="AK130" s="828">
        <v>1845390</v>
      </c>
      <c r="AL130" s="826"/>
      <c r="AM130" s="826"/>
      <c r="AN130" s="826"/>
      <c r="AO130" s="827"/>
      <c r="AP130" s="829"/>
      <c r="AQ130" s="830"/>
      <c r="AR130" s="830"/>
      <c r="AS130" s="830"/>
      <c r="AT130" s="831"/>
      <c r="AU130" s="282"/>
      <c r="AV130" s="282"/>
      <c r="AW130" s="282"/>
      <c r="AX130" s="795" t="s">
        <v>497</v>
      </c>
      <c r="AY130" s="796"/>
      <c r="AZ130" s="796"/>
      <c r="BA130" s="796"/>
      <c r="BB130" s="796"/>
      <c r="BC130" s="796"/>
      <c r="BD130" s="796"/>
      <c r="BE130" s="797"/>
      <c r="BF130" s="798">
        <v>7.9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11954284</v>
      </c>
      <c r="AB131" s="809"/>
      <c r="AC131" s="809"/>
      <c r="AD131" s="809"/>
      <c r="AE131" s="810"/>
      <c r="AF131" s="811">
        <v>11891380</v>
      </c>
      <c r="AG131" s="809"/>
      <c r="AH131" s="809"/>
      <c r="AI131" s="809"/>
      <c r="AJ131" s="810"/>
      <c r="AK131" s="811">
        <v>12179575</v>
      </c>
      <c r="AL131" s="809"/>
      <c r="AM131" s="809"/>
      <c r="AN131" s="809"/>
      <c r="AO131" s="810"/>
      <c r="AP131" s="812"/>
      <c r="AQ131" s="813"/>
      <c r="AR131" s="813"/>
      <c r="AS131" s="813"/>
      <c r="AT131" s="814"/>
      <c r="AU131" s="282"/>
      <c r="AV131" s="282"/>
      <c r="AW131" s="282"/>
      <c r="AX131" s="773" t="s">
        <v>499</v>
      </c>
      <c r="AY131" s="774"/>
      <c r="AZ131" s="774"/>
      <c r="BA131" s="774"/>
      <c r="BB131" s="774"/>
      <c r="BC131" s="774"/>
      <c r="BD131" s="774"/>
      <c r="BE131" s="775"/>
      <c r="BF131" s="776" t="s">
        <v>172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8.6556501420000007</v>
      </c>
      <c r="AB132" s="789"/>
      <c r="AC132" s="789"/>
      <c r="AD132" s="789"/>
      <c r="AE132" s="790"/>
      <c r="AF132" s="791">
        <v>8.5127966639999997</v>
      </c>
      <c r="AG132" s="789"/>
      <c r="AH132" s="789"/>
      <c r="AI132" s="789"/>
      <c r="AJ132" s="790"/>
      <c r="AK132" s="791">
        <v>6.5466323739999996</v>
      </c>
      <c r="AL132" s="789"/>
      <c r="AM132" s="789"/>
      <c r="AN132" s="789"/>
      <c r="AO132" s="790"/>
      <c r="AP132" s="792"/>
      <c r="AQ132" s="793"/>
      <c r="AR132" s="793"/>
      <c r="AS132" s="793"/>
      <c r="AT132" s="79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9.1</v>
      </c>
      <c r="AB133" s="768"/>
      <c r="AC133" s="768"/>
      <c r="AD133" s="768"/>
      <c r="AE133" s="769"/>
      <c r="AF133" s="767">
        <v>8.6999999999999993</v>
      </c>
      <c r="AG133" s="768"/>
      <c r="AH133" s="768"/>
      <c r="AI133" s="768"/>
      <c r="AJ133" s="769"/>
      <c r="AK133" s="767">
        <v>7.9</v>
      </c>
      <c r="AL133" s="768"/>
      <c r="AM133" s="768"/>
      <c r="AN133" s="768"/>
      <c r="AO133" s="769"/>
      <c r="AP133" s="770"/>
      <c r="AQ133" s="771"/>
      <c r="AR133" s="771"/>
      <c r="AS133" s="771"/>
      <c r="AT133" s="77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wlCMORutKAOG2QeFtVeU/gGunoY1G+LixNos5ENRyhF64limcE7BAWfpaAgeEFqW11KMCUeIlwJAz/F+7J5nqw==" saltValue="UaqzmkkL9/CxkC6h+NQj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M31" zoomScaleNormal="85" zoomScaleSheetLayoutView="100" workbookViewId="0">
      <selection activeCell="DJ53" sqref="DJ53"/>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503</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nID0C8yBihaKjWv1L+XzYd9ZWmndwzBUU129Dw30PcpcwB9W1C5cmoaJm8SKMEa4CYiudeHHdbDEM8dDBwPlZQ==" saltValue="QZXLmZgxvUM1701EUUxn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ca231YgWz77Rdt+ToI+IfHQN8WBn6KyMFEJ3nPVAD0RPm2Y360EkVriQJI28Jp2DEtM9PIgLEKTRMbBYvy2Sw==" saltValue="aRlvWfl1sD/PL7T0IFwM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504</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505</v>
      </c>
      <c r="AL6" s="296"/>
      <c r="AM6" s="296"/>
      <c r="AN6" s="296"/>
      <c r="AO6" s="291"/>
      <c r="AP6" s="291"/>
      <c r="AQ6" s="291"/>
      <c r="AR6" s="291"/>
    </row>
    <row r="7" spans="1:46" ht="13.5" customHeight="1"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98" t="s">
        <v>506</v>
      </c>
      <c r="AP7" s="301"/>
      <c r="AQ7" s="302" t="s">
        <v>507</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99"/>
      <c r="AP8" s="307" t="s">
        <v>508</v>
      </c>
      <c r="AQ8" s="308" t="s">
        <v>509</v>
      </c>
      <c r="AR8" s="309" t="s">
        <v>510</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89" t="s">
        <v>511</v>
      </c>
      <c r="AL9" s="1190"/>
      <c r="AM9" s="1190"/>
      <c r="AN9" s="1191"/>
      <c r="AO9" s="310">
        <v>3994018</v>
      </c>
      <c r="AP9" s="310">
        <v>79347</v>
      </c>
      <c r="AQ9" s="311">
        <v>100177</v>
      </c>
      <c r="AR9" s="312">
        <v>-20.8</v>
      </c>
    </row>
    <row r="10" spans="1:46" ht="13.5" customHeight="1"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89" t="s">
        <v>512</v>
      </c>
      <c r="AL10" s="1190"/>
      <c r="AM10" s="1190"/>
      <c r="AN10" s="1191"/>
      <c r="AO10" s="313">
        <v>786112</v>
      </c>
      <c r="AP10" s="313">
        <v>15617</v>
      </c>
      <c r="AQ10" s="314">
        <v>9943</v>
      </c>
      <c r="AR10" s="315">
        <v>57.1</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89" t="s">
        <v>513</v>
      </c>
      <c r="AL11" s="1190"/>
      <c r="AM11" s="1190"/>
      <c r="AN11" s="1191"/>
      <c r="AO11" s="313" t="s">
        <v>514</v>
      </c>
      <c r="AP11" s="313" t="s">
        <v>514</v>
      </c>
      <c r="AQ11" s="314">
        <v>1487</v>
      </c>
      <c r="AR11" s="315" t="s">
        <v>514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89" t="s">
        <v>515</v>
      </c>
      <c r="AL12" s="1190"/>
      <c r="AM12" s="1190"/>
      <c r="AN12" s="1191"/>
      <c r="AO12" s="313" t="s">
        <v>514</v>
      </c>
      <c r="AP12" s="313" t="s">
        <v>514</v>
      </c>
      <c r="AQ12" s="314">
        <v>23</v>
      </c>
      <c r="AR12" s="315" t="s">
        <v>514</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89" t="s">
        <v>516</v>
      </c>
      <c r="AL13" s="1190"/>
      <c r="AM13" s="1190"/>
      <c r="AN13" s="1191"/>
      <c r="AO13" s="313" t="s">
        <v>514</v>
      </c>
      <c r="AP13" s="313" t="s">
        <v>514</v>
      </c>
      <c r="AQ13" s="314">
        <v>4025</v>
      </c>
      <c r="AR13" s="315" t="s">
        <v>514</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89" t="s">
        <v>517</v>
      </c>
      <c r="AL14" s="1190"/>
      <c r="AM14" s="1190"/>
      <c r="AN14" s="1191"/>
      <c r="AO14" s="313">
        <v>241860</v>
      </c>
      <c r="AP14" s="313">
        <v>4805</v>
      </c>
      <c r="AQ14" s="314">
        <v>2366</v>
      </c>
      <c r="AR14" s="315">
        <v>103.1</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92" t="s">
        <v>518</v>
      </c>
      <c r="AL15" s="1193"/>
      <c r="AM15" s="1193"/>
      <c r="AN15" s="1194"/>
      <c r="AO15" s="313">
        <v>-393317</v>
      </c>
      <c r="AP15" s="313">
        <v>-7814</v>
      </c>
      <c r="AQ15" s="314">
        <v>-7732</v>
      </c>
      <c r="AR15" s="315">
        <v>1.1000000000000001</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92" t="s">
        <v>187</v>
      </c>
      <c r="AL16" s="1193"/>
      <c r="AM16" s="1193"/>
      <c r="AN16" s="1194"/>
      <c r="AO16" s="313">
        <v>4628673</v>
      </c>
      <c r="AP16" s="313">
        <v>91956</v>
      </c>
      <c r="AQ16" s="314">
        <v>110288</v>
      </c>
      <c r="AR16" s="315">
        <v>-16.600000000000001</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519</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520</v>
      </c>
      <c r="AP20" s="322" t="s">
        <v>521</v>
      </c>
      <c r="AQ20" s="323" t="s">
        <v>522</v>
      </c>
      <c r="AR20" s="324"/>
    </row>
    <row r="21" spans="1:46" s="330" customFormat="1" x14ac:dyDescent="0.15">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95" t="s">
        <v>523</v>
      </c>
      <c r="AL21" s="1196"/>
      <c r="AM21" s="1196"/>
      <c r="AN21" s="1197"/>
      <c r="AO21" s="326">
        <v>8.17</v>
      </c>
      <c r="AP21" s="327">
        <v>10.26</v>
      </c>
      <c r="AQ21" s="328">
        <v>-2.09</v>
      </c>
      <c r="AR21" s="296"/>
      <c r="AS21" s="329"/>
      <c r="AT21" s="325"/>
    </row>
    <row r="22" spans="1:46" s="330" customFormat="1" x14ac:dyDescent="0.15">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95" t="s">
        <v>524</v>
      </c>
      <c r="AL22" s="1196"/>
      <c r="AM22" s="1196"/>
      <c r="AN22" s="1197"/>
      <c r="AO22" s="331">
        <v>102</v>
      </c>
      <c r="AP22" s="332">
        <v>97.6</v>
      </c>
      <c r="AQ22" s="333">
        <v>4.4000000000000004</v>
      </c>
      <c r="AR22" s="317"/>
      <c r="AS22" s="329"/>
      <c r="AT22" s="325"/>
    </row>
    <row r="23" spans="1:46" s="330" customFormat="1" x14ac:dyDescent="0.15">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x14ac:dyDescent="0.15">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6" t="s">
        <v>525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x14ac:dyDescent="0.15">
      <c r="A27" s="338"/>
      <c r="AO27" s="291"/>
      <c r="AP27" s="291"/>
      <c r="AQ27" s="291"/>
      <c r="AR27" s="291"/>
      <c r="AS27" s="291"/>
      <c r="AT27" s="291"/>
    </row>
    <row r="28" spans="1:46" ht="17.25" x14ac:dyDescent="0.15">
      <c r="A28" s="292" t="s">
        <v>526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527</v>
      </c>
      <c r="AL29" s="296"/>
      <c r="AM29" s="296"/>
      <c r="AN29" s="296"/>
      <c r="AO29" s="291"/>
      <c r="AP29" s="291"/>
      <c r="AQ29" s="291"/>
      <c r="AR29" s="291"/>
      <c r="AS29" s="340"/>
    </row>
    <row r="30" spans="1:46" ht="13.5" customHeight="1"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98" t="s">
        <v>506</v>
      </c>
      <c r="AP30" s="301"/>
      <c r="AQ30" s="302" t="s">
        <v>507</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99"/>
      <c r="AP31" s="307" t="s">
        <v>508</v>
      </c>
      <c r="AQ31" s="308" t="s">
        <v>509</v>
      </c>
      <c r="AR31" s="309" t="s">
        <v>510</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78" t="s">
        <v>528</v>
      </c>
      <c r="AL32" s="1179"/>
      <c r="AM32" s="1179"/>
      <c r="AN32" s="1180"/>
      <c r="AO32" s="341">
        <v>2343824</v>
      </c>
      <c r="AP32" s="341">
        <v>46564</v>
      </c>
      <c r="AQ32" s="342">
        <v>68741</v>
      </c>
      <c r="AR32" s="343">
        <v>-32.299999999999997</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78" t="s">
        <v>529</v>
      </c>
      <c r="AL33" s="1179"/>
      <c r="AM33" s="1179"/>
      <c r="AN33" s="1180"/>
      <c r="AO33" s="341" t="s">
        <v>514</v>
      </c>
      <c r="AP33" s="341" t="s">
        <v>514</v>
      </c>
      <c r="AQ33" s="342" t="s">
        <v>514</v>
      </c>
      <c r="AR33" s="343" t="s">
        <v>514</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78" t="s">
        <v>530</v>
      </c>
      <c r="AL34" s="1179"/>
      <c r="AM34" s="1179"/>
      <c r="AN34" s="1180"/>
      <c r="AO34" s="341" t="s">
        <v>514</v>
      </c>
      <c r="AP34" s="341" t="s">
        <v>514</v>
      </c>
      <c r="AQ34" s="342">
        <v>1</v>
      </c>
      <c r="AR34" s="343" t="s">
        <v>514</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78" t="s">
        <v>531</v>
      </c>
      <c r="AL35" s="1179"/>
      <c r="AM35" s="1179"/>
      <c r="AN35" s="1180"/>
      <c r="AO35" s="341">
        <v>267354</v>
      </c>
      <c r="AP35" s="341">
        <v>5311</v>
      </c>
      <c r="AQ35" s="342">
        <v>17075</v>
      </c>
      <c r="AR35" s="343">
        <v>-68.900000000000006</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78" t="s">
        <v>532</v>
      </c>
      <c r="AL36" s="1179"/>
      <c r="AM36" s="1179"/>
      <c r="AN36" s="1180"/>
      <c r="AO36" s="341">
        <v>113653</v>
      </c>
      <c r="AP36" s="341">
        <v>2258</v>
      </c>
      <c r="AQ36" s="342">
        <v>2445</v>
      </c>
      <c r="AR36" s="343">
        <v>-7.6</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78" t="s">
        <v>533</v>
      </c>
      <c r="AL37" s="1179"/>
      <c r="AM37" s="1179"/>
      <c r="AN37" s="1180"/>
      <c r="AO37" s="341" t="s">
        <v>514</v>
      </c>
      <c r="AP37" s="341" t="s">
        <v>514</v>
      </c>
      <c r="AQ37" s="342">
        <v>621</v>
      </c>
      <c r="AR37" s="343" t="s">
        <v>514</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75" t="s">
        <v>534</v>
      </c>
      <c r="AL38" s="1176"/>
      <c r="AM38" s="1176"/>
      <c r="AN38" s="1177"/>
      <c r="AO38" s="344" t="s">
        <v>514</v>
      </c>
      <c r="AP38" s="344" t="s">
        <v>514</v>
      </c>
      <c r="AQ38" s="345">
        <v>4</v>
      </c>
      <c r="AR38" s="333" t="s">
        <v>514</v>
      </c>
      <c r="AS38" s="340"/>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75" t="s">
        <v>535</v>
      </c>
      <c r="AL39" s="1176"/>
      <c r="AM39" s="1176"/>
      <c r="AN39" s="1177"/>
      <c r="AO39" s="341">
        <v>-82089</v>
      </c>
      <c r="AP39" s="341">
        <v>-1631</v>
      </c>
      <c r="AQ39" s="342">
        <v>-4161</v>
      </c>
      <c r="AR39" s="343">
        <v>-60.8</v>
      </c>
      <c r="AS39" s="340"/>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78" t="s">
        <v>536</v>
      </c>
      <c r="AL40" s="1179"/>
      <c r="AM40" s="1179"/>
      <c r="AN40" s="1180"/>
      <c r="AO40" s="341">
        <v>-1845390</v>
      </c>
      <c r="AP40" s="341">
        <v>-36661</v>
      </c>
      <c r="AQ40" s="342">
        <v>-59663</v>
      </c>
      <c r="AR40" s="343">
        <v>-38.6</v>
      </c>
      <c r="AS40" s="340"/>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1" t="s">
        <v>298</v>
      </c>
      <c r="AL41" s="1182"/>
      <c r="AM41" s="1182"/>
      <c r="AN41" s="1183"/>
      <c r="AO41" s="341">
        <v>797352</v>
      </c>
      <c r="AP41" s="341">
        <v>15841</v>
      </c>
      <c r="AQ41" s="342">
        <v>25063</v>
      </c>
      <c r="AR41" s="343">
        <v>-36.799999999999997</v>
      </c>
      <c r="AS41" s="340"/>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537</v>
      </c>
      <c r="AL42" s="291"/>
      <c r="AM42" s="291"/>
      <c r="AN42" s="291"/>
      <c r="AO42" s="291"/>
      <c r="AP42" s="291"/>
      <c r="AQ42" s="317"/>
      <c r="AR42" s="317"/>
      <c r="AS42" s="340"/>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x14ac:dyDescent="0.15">
      <c r="A47" s="350" t="s">
        <v>538</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539</v>
      </c>
      <c r="AL48" s="351"/>
      <c r="AM48" s="351"/>
      <c r="AN48" s="351"/>
      <c r="AO48" s="351"/>
      <c r="AP48" s="351"/>
      <c r="AQ48" s="352"/>
      <c r="AR48" s="351"/>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184" t="s">
        <v>506</v>
      </c>
      <c r="AN49" s="1186" t="s">
        <v>540</v>
      </c>
      <c r="AO49" s="1187"/>
      <c r="AP49" s="1187"/>
      <c r="AQ49" s="1187"/>
      <c r="AR49" s="1188"/>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185"/>
      <c r="AN50" s="357" t="s">
        <v>541</v>
      </c>
      <c r="AO50" s="358" t="s">
        <v>542</v>
      </c>
      <c r="AP50" s="359" t="s">
        <v>543</v>
      </c>
      <c r="AQ50" s="360" t="s">
        <v>544</v>
      </c>
      <c r="AR50" s="361" t="s">
        <v>545</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546</v>
      </c>
      <c r="AL51" s="354"/>
      <c r="AM51" s="362">
        <v>2056005</v>
      </c>
      <c r="AN51" s="363">
        <v>38477</v>
      </c>
      <c r="AO51" s="364">
        <v>-25.9</v>
      </c>
      <c r="AP51" s="365">
        <v>67319</v>
      </c>
      <c r="AQ51" s="366">
        <v>-27</v>
      </c>
      <c r="AR51" s="367">
        <v>1.1000000000000001</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547</v>
      </c>
      <c r="AM52" s="370">
        <v>1329276</v>
      </c>
      <c r="AN52" s="371">
        <v>24877</v>
      </c>
      <c r="AO52" s="372">
        <v>-36.700000000000003</v>
      </c>
      <c r="AP52" s="373">
        <v>38101</v>
      </c>
      <c r="AQ52" s="374">
        <v>2.4</v>
      </c>
      <c r="AR52" s="375">
        <v>-39.1</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548</v>
      </c>
      <c r="AL53" s="354"/>
      <c r="AM53" s="362">
        <v>3786408</v>
      </c>
      <c r="AN53" s="363">
        <v>71847</v>
      </c>
      <c r="AO53" s="364">
        <v>86.7</v>
      </c>
      <c r="AP53" s="365">
        <v>70615</v>
      </c>
      <c r="AQ53" s="366">
        <v>4.9000000000000004</v>
      </c>
      <c r="AR53" s="367">
        <v>81.8</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547</v>
      </c>
      <c r="AM54" s="370">
        <v>2465416</v>
      </c>
      <c r="AN54" s="371">
        <v>46781</v>
      </c>
      <c r="AO54" s="372">
        <v>88</v>
      </c>
      <c r="AP54" s="373">
        <v>37382</v>
      </c>
      <c r="AQ54" s="374">
        <v>-1.9</v>
      </c>
      <c r="AR54" s="375">
        <v>89.9</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549</v>
      </c>
      <c r="AL55" s="354"/>
      <c r="AM55" s="362">
        <v>2286915</v>
      </c>
      <c r="AN55" s="363">
        <v>44034</v>
      </c>
      <c r="AO55" s="364">
        <v>-38.700000000000003</v>
      </c>
      <c r="AP55" s="365">
        <v>69185</v>
      </c>
      <c r="AQ55" s="366">
        <v>-2</v>
      </c>
      <c r="AR55" s="367">
        <v>-36.700000000000003</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547</v>
      </c>
      <c r="AM56" s="370">
        <v>1677201</v>
      </c>
      <c r="AN56" s="371">
        <v>32294</v>
      </c>
      <c r="AO56" s="372">
        <v>-31</v>
      </c>
      <c r="AP56" s="373">
        <v>38519</v>
      </c>
      <c r="AQ56" s="374">
        <v>3</v>
      </c>
      <c r="AR56" s="375">
        <v>-34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550</v>
      </c>
      <c r="AL57" s="354"/>
      <c r="AM57" s="362">
        <v>3481816</v>
      </c>
      <c r="AN57" s="363">
        <v>68036</v>
      </c>
      <c r="AO57" s="364">
        <v>54.5</v>
      </c>
      <c r="AP57" s="365">
        <v>70166</v>
      </c>
      <c r="AQ57" s="366">
        <v>1.4</v>
      </c>
      <c r="AR57" s="367">
        <v>53.1</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547</v>
      </c>
      <c r="AM58" s="370">
        <v>2302174</v>
      </c>
      <c r="AN58" s="371">
        <v>44985</v>
      </c>
      <c r="AO58" s="372">
        <v>39.299999999999997</v>
      </c>
      <c r="AP58" s="373">
        <v>36115</v>
      </c>
      <c r="AQ58" s="374">
        <v>-6.2</v>
      </c>
      <c r="AR58" s="375">
        <v>45.5</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551</v>
      </c>
      <c r="AL59" s="354"/>
      <c r="AM59" s="362">
        <v>4874989</v>
      </c>
      <c r="AN59" s="363">
        <v>96849</v>
      </c>
      <c r="AO59" s="364">
        <v>42.3</v>
      </c>
      <c r="AP59" s="365">
        <v>92632</v>
      </c>
      <c r="AQ59" s="366">
        <v>32</v>
      </c>
      <c r="AR59" s="367">
        <v>10.3</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547</v>
      </c>
      <c r="AM60" s="370">
        <v>3599977</v>
      </c>
      <c r="AN60" s="371">
        <v>71519</v>
      </c>
      <c r="AO60" s="372">
        <v>59</v>
      </c>
      <c r="AP60" s="373">
        <v>47978</v>
      </c>
      <c r="AQ60" s="374">
        <v>32.799999999999997</v>
      </c>
      <c r="AR60" s="375">
        <v>26.2</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552</v>
      </c>
      <c r="AL61" s="376"/>
      <c r="AM61" s="377">
        <v>3297227</v>
      </c>
      <c r="AN61" s="378">
        <v>63849</v>
      </c>
      <c r="AO61" s="379">
        <v>23.8</v>
      </c>
      <c r="AP61" s="380">
        <v>73983</v>
      </c>
      <c r="AQ61" s="381">
        <v>1.9</v>
      </c>
      <c r="AR61" s="367">
        <v>21.9</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547</v>
      </c>
      <c r="AM62" s="370">
        <v>2274809</v>
      </c>
      <c r="AN62" s="371">
        <v>44091</v>
      </c>
      <c r="AO62" s="372">
        <v>23.7</v>
      </c>
      <c r="AP62" s="373">
        <v>39619</v>
      </c>
      <c r="AQ62" s="374">
        <v>6</v>
      </c>
      <c r="AR62" s="375">
        <v>17.7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sheetData>
  <sheetProtection algorithmName="SHA-512" hashValue="0GwkeaKxkOOuW+K1CreXpZeel4PEEPUY7yefKrsEhCWhlArP1eXx8CtpdUnnq++ysjoN3QJBjnpI7kHAZijQow==" saltValue="eGLqeb2bGvHVK5vOxPWJl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554</v>
      </c>
    </row>
    <row r="121" spans="125:125" ht="13.5" hidden="1" customHeight="1" x14ac:dyDescent="0.15">
      <c r="DU121" s="288"/>
    </row>
  </sheetData>
  <sheetProtection algorithmName="SHA-512" hashValue="SiESbjVk3PvgtTStYsEUiptkTVxzr0ZASMi11wJvzeHMWYj4IOYbyCWw8EuvjdDiJ/oh80BacfVhXf9a/xWVSg==" saltValue="6hkN3Ja2OZGr/hHaGmU3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103"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555</v>
      </c>
    </row>
  </sheetData>
  <sheetProtection algorithmName="SHA-512" hashValue="gbvcrFHd0MiUtQOKDJk7E5IdbPU20vsX3n1Ih9ExpSGx+chOx36C7qncFKgMVljsz0UAtcakrnbSvFZRyL9Pow==" saltValue="TVIjfLuBvnWYUJVTHZuN2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4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53.39</v>
      </c>
      <c r="G47" s="12">
        <v>40.99</v>
      </c>
      <c r="H47" s="12">
        <v>41.74</v>
      </c>
      <c r="I47" s="12">
        <v>38.15</v>
      </c>
      <c r="J47" s="13">
        <v>41.65</v>
      </c>
    </row>
    <row r="48" spans="2:10" ht="57.75" customHeight="1" x14ac:dyDescent="0.15">
      <c r="B48" s="14"/>
      <c r="C48" s="1202" t="s">
        <v>4</v>
      </c>
      <c r="D48" s="1202"/>
      <c r="E48" s="1203"/>
      <c r="F48" s="15">
        <v>3.85</v>
      </c>
      <c r="G48" s="16">
        <v>4.67</v>
      </c>
      <c r="H48" s="16">
        <v>4.9800000000000004</v>
      </c>
      <c r="I48" s="16">
        <v>8.0399999999999991</v>
      </c>
      <c r="J48" s="17">
        <v>6.41</v>
      </c>
    </row>
    <row r="49" spans="2:10" ht="57.75" customHeight="1" thickBot="1" x14ac:dyDescent="0.2">
      <c r="B49" s="18"/>
      <c r="C49" s="1204" t="s">
        <v>5</v>
      </c>
      <c r="D49" s="1204"/>
      <c r="E49" s="1205"/>
      <c r="F49" s="19" t="s">
        <v>561</v>
      </c>
      <c r="G49" s="20" t="s">
        <v>562</v>
      </c>
      <c r="H49" s="20" t="s">
        <v>563</v>
      </c>
      <c r="I49" s="20" t="s">
        <v>564</v>
      </c>
      <c r="J49" s="21" t="s">
        <v>565</v>
      </c>
    </row>
    <row r="50" spans="2:10" ht="13.5" customHeight="1" x14ac:dyDescent="0.15"/>
  </sheetData>
  <sheetProtection algorithmName="SHA-512" hashValue="YHZrQiMneuNJPyB5D2Gddw6bE+6YlahSxzOVknRExzsT6pfnFdjRKt7Sc1iPqA1yAmzF90Owi+Ok9n3gcus8TQ==" saltValue="J5DssVqRH65NXR2SNr3q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dcterms:created xsi:type="dcterms:W3CDTF">2022-02-02T04:25:33Z</dcterms:created>
  <dcterms:modified xsi:type="dcterms:W3CDTF">2022-09-29T05:35:10Z</dcterms:modified>
  <cp:category/>
</cp:coreProperties>
</file>