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cazfsv\鎌ケ谷市役所\E.総務企画部\企画財政課\財政室\財政課\財政係\財政状況資料集\R5(R04決算)\20240306令和４年度財政状況資料集の作成・公表について（依頼）\県修正依頼\"/>
    </mc:Choice>
  </mc:AlternateContent>
  <bookViews>
    <workbookView xWindow="2895" yWindow="165" windowWidth="21450" windowHeight="108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U34" i="10"/>
  <c r="C34" i="10"/>
  <c r="AM34" i="10" l="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alcChain>
</file>

<file path=xl/sharedStrings.xml><?xml version="1.0" encoding="utf-8"?>
<sst xmlns="http://schemas.openxmlformats.org/spreadsheetml/2006/main" count="1062" uniqueCount="607">
  <si>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</si>
  <si>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</si>
  <si>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</si>
  <si>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</si>
  <si>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</si>
  <si>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</si>
  <si>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</si>
  <si>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</si>
  <si>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</si>
  <si>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</si>
  <si>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</si>
  <si>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</si>
  <si>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</si>
  <si>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</si>
  <si>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</si>
  <si>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</si>
  <si>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</si>
  <si>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</si>
  <si>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</si>
  <si>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</si>
  <si>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</si>
  <si>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</si>
  <si>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</si>
  <si>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</si>
  <si>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</si>
  <si>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</si>
  <si>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</si>
  <si>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</si>
  <si>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</si>
  <si>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</si>
  <si>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</si>
  <si>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</si>
  <si>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</si>
  <si>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</si>
  <si>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</si>
  <si>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</si>
  <si>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</si>
  <si>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</si>
  <si>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</si>
  <si>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</si>
  <si>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</si>
  <si>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</si>
  <si>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</si>
  <si>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</si>
  <si>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</si>
  <si>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</si>
  <si>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</si>
  <si>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</si>
  <si>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</si>
  <si>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</si>
  <si>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</si>
  <si>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</si>
  <si>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</si>
  <si>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</si>
  <si>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</si>
  <si>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</si>
  <si>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</si>
  <si>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</si>
  <si>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</si>
  <si>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</si>
  <si>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</si>
  <si>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</si>
  <si>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</si>
  <si>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</si>
  <si>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</si>
  <si>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</si>
  <si>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</si>
  <si>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</si>
  <si>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</si>
  <si>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</si>
  <si>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</si>
  <si>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</si>
  <si>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</si>
  <si>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</si>
  <si>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</si>
  <si>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</si>
  <si>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</si>
  <si>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</si>
  <si>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</si>
  <si>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</si>
  <si>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</si>
  <si>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</si>
  <si>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</si>
  <si>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</si>
  <si>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</si>
  <si>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</si>
  <si>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</si>
  <si>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</si>
  <si>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</si>
  <si>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</si>
  <si>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</si>
  <si>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</si>
  <si>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</si>
  <si>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</si>
  <si>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</si>
  <si>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</si>
  <si>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</si>
  <si>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</si>
  <si>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</si>
  <si>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</si>
  <si>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鎌ケ谷市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</si>
  <si>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</si>
  <si>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</si>
  <si>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</si>
  <si>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</si>
  <si>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</si>
  <si>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</si>
  <si>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</si>
  <si>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</si>
  <si>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</si>
  <si>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</si>
  <si>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</si>
  <si>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</si>
  <si>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</si>
  <si>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</si>
  <si>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</si>
  <si>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</si>
  <si>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</si>
  <si>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</si>
  <si>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</si>
  <si>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</si>
  <si>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</si>
  <si>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</si>
  <si>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</si>
  <si>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</si>
  <si>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</si>
  <si>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</si>
  <si>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</si>
  <si>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</si>
  <si>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</si>
  <si>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</si>
  <si>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</si>
  <si>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</si>
  <si>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</si>
  <si>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</si>
  <si>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</si>
  <si>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</si>
  <si>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</si>
  <si>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</si>
  <si>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</si>
  <si>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</si>
  <si>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</si>
  <si>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</si>
  <si>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</si>
  <si>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</si>
  <si>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</si>
  <si>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</si>
  <si>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</si>
  <si>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</si>
  <si>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</si>
  <si>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</si>
  <si>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</si>
  <si>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</si>
  <si>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</si>
  <si>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</si>
  <si>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</si>
  <si>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</si>
  <si>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</si>
  <si>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</si>
  <si>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</si>
  <si>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</si>
  <si>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</si>
  <si>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</si>
  <si>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</si>
  <si>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</si>
  <si>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</si>
  <si>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</si>
  <si>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</si>
  <si>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</si>
  <si>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</si>
  <si>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</si>
  <si>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</si>
  <si>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</si>
  <si>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</si>
  <si>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</si>
  <si>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</si>
  <si>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</si>
  <si>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</si>
  <si>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</si>
  <si>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</si>
  <si>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</si>
  <si>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</si>
  <si>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</si>
  <si>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</si>
  <si>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</si>
  <si>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</si>
  <si>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</si>
  <si>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</si>
  <si>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</si>
  <si>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</si>
  <si>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</si>
  <si>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</si>
  <si>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</si>
  <si>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</si>
  <si>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</si>
  <si>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</si>
  <si>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</si>
  <si>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</si>
  <si>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</si>
  <si>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</si>
  <si>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</si>
  <si>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</si>
  <si>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</si>
  <si>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</si>
  <si>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</si>
  <si>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</si>
  <si>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</si>
  <si>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</si>
  <si>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</si>
  <si>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</si>
  <si>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</si>
  <si>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</si>
  <si>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</si>
  <si>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</si>
  <si>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</si>
  <si>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</si>
  <si>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</si>
  <si>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</si>
  <si>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</si>
  <si>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千葉県鎌ケ谷市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</si>
  <si>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</si>
  <si>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</si>
  <si>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</si>
  <si>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</si>
  <si>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</si>
  <si>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</si>
  <si>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</si>
  <si>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</si>
  <si>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</si>
  <si>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</si>
  <si>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</si>
  <si>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</si>
  <si>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</si>
  <si>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</si>
  <si>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</si>
  <si>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</si>
  <si>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</si>
  <si>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</si>
  <si>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</si>
  <si>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</si>
  <si>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</si>
  <si>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</si>
  <si>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</si>
  <si>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</si>
  <si>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</si>
  <si>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</si>
  <si>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</si>
  <si>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</si>
  <si>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</si>
  <si>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</si>
  <si>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</si>
  <si>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</si>
  <si>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</si>
  <si>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</si>
  <si>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</si>
  <si>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</si>
  <si>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</si>
  <si>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</si>
  <si>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</si>
  <si>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</si>
  <si>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</si>
  <si>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</si>
  <si>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</si>
  <si>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</si>
  <si>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</si>
  <si>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</si>
  <si>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</si>
  <si>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</si>
  <si>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</si>
  <si>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</si>
  <si>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</si>
  <si>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</si>
  <si>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</si>
  <si>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</si>
  <si>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</si>
  <si>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</si>
  <si>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</si>
  <si>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</si>
  <si>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</si>
  <si>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</si>
  <si>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</si>
  <si>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</si>
  <si>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</si>
  <si>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</si>
  <si>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</si>
  <si>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</si>
  <si>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</si>
  <si>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</si>
  <si>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</si>
  <si>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</si>
  <si>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</si>
  <si>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</si>
  <si>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</si>
  <si>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</si>
  <si>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</si>
  <si>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</si>
  <si>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</si>
  <si>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</si>
  <si>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</si>
  <si>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</si>
  <si>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</si>
  <si>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</si>
  <si>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</si>
  <si>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</si>
  <si>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</si>
  <si>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</si>
  <si>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</si>
  <si>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</si>
  <si>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</si>
  <si>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</si>
  <si>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</si>
  <si>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</si>
  <si>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</si>
  <si>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</si>
  <si>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</si>
  <si>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</si>
  <si>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</si>
  <si>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</si>
  <si>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</si>
  <si>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</si>
  <si>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</si>
  <si>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</si>
  <si>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</si>
  <si>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</si>
  <si>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</si>
  <si>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</si>
  <si>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</si>
  <si>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</si>
  <si>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</si>
  <si>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</si>
  <si>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</si>
  <si>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</si>
  <si>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</si>
  <si>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</si>
  <si>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</si>
  <si>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</si>
  <si>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</si>
  <si>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</si>
  <si>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</si>
  <si>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</si>
  <si>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</si>
  <si>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</si>
  <si>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</si>
  <si>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</si>
  <si>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</si>
  <si>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</si>
  <si>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</si>
  <si>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</si>
  <si>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</si>
  <si>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</si>
  <si>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</si>
  <si>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</si>
  <si>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</si>
  <si>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</si>
  <si>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</si>
  <si>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</si>
  <si>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</si>
  <si>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</si>
  <si>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</si>
  <si>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</si>
  <si>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</si>
  <si>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</si>
  <si>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</si>
  <si>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</si>
  <si>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</si>
  <si>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</si>
  <si>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</si>
  <si>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</si>
  <si>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</si>
  <si>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</si>
  <si>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</si>
  <si>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</si>
  <si>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千葉県鎌ケ谷市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</si>
  <si>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</si>
  <si>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</si>
  <si>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</si>
  <si>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</si>
  <si>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</si>
  <si>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</si>
  <si>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</si>
  <si>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</si>
  <si>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</si>
  <si>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</si>
  <si>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</si>
  <si>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</si>
  <si>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</si>
  <si>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</si>
  <si>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</si>
  <si>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</si>
  <si>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</si>
  <si>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</si>
  <si>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</si>
  <si>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</si>
  <si>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</si>
  <si>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</si>
  <si>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</si>
  <si>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</si>
  <si>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</si>
  <si>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</si>
  <si>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</si>
  <si>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</si>
  <si>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</si>
  <si>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</si>
  <si>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</si>
  <si>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</si>
  <si>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</si>
  <si>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</si>
  <si>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</si>
  <si>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</si>
  <si>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</si>
  <si>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</si>
  <si>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</si>
  <si>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</si>
  <si>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</si>
  <si>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</si>
  <si>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</si>
  <si>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</si>
  <si>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</si>
  <si>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</si>
  <si>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</si>
  <si>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</si>
  <si>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</si>
  <si>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</si>
  <si>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</si>
  <si>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</si>
  <si>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</si>
  <si>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</si>
  <si>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</si>
  <si>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</si>
  <si>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</si>
  <si>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</si>
  <si>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</si>
  <si>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</si>
  <si>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</si>
  <si>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</si>
  <si>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</si>
  <si>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</si>
  <si>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</si>
  <si>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</si>
  <si>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</si>
  <si>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</si>
  <si>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</si>
  <si>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</si>
  <si>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</si>
  <si>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</si>
  <si>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</si>
  <si>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</si>
  <si>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</si>
  <si>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</si>
  <si>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</si>
  <si>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</si>
  <si>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</si>
  <si>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</si>
  <si>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</si>
  <si>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</si>
  <si>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</si>
  <si>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</si>
  <si>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</si>
  <si>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</si>
  <si>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</si>
  <si>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</si>
  <si>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</si>
  <si>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</si>
  <si>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</si>
  <si>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</si>
  <si>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</si>
  <si>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</si>
  <si>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</si>
  <si>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</si>
  <si>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</si>
  <si>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</si>
  <si>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</si>
  <si>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</si>
  <si>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</si>
  <si>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</si>
  <si>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</si>
  <si>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</si>
  <si>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</si>
  <si>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</si>
  <si>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</si>
  <si>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</si>
  <si>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</si>
  <si>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</si>
  <si>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</si>
  <si>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</si>
  <si>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</si>
  <si>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</si>
  <si>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</si>
  <si>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</si>
  <si>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</si>
  <si>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</si>
  <si>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</si>
  <si>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</si>
  <si>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</si>
  <si>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</si>
  <si>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</si>
  <si>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</si>
  <si>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</si>
  <si>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</si>
  <si>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</si>
  <si>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</si>
  <si>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</si>
  <si>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</si>
  <si>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</si>
  <si>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</si>
  <si>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</si>
  <si>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</si>
  <si>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</si>
  <si>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</si>
  <si>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</si>
  <si>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</si>
  <si>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</si>
  <si>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</si>
  <si>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</si>
  <si>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</si>
  <si>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</si>
  <si>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</si>
  <si>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</si>
  <si>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</si>
  <si>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</si>
  <si>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</si>
  <si>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</si>
  <si>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</si>
  <si>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</si>
  <si>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</si>
  <si>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</si>
  <si>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</si>
  <si>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</si>
  <si>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</si>
  <si>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</si>
  <si>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</si>
  <si>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</si>
  <si>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</si>
  <si>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</si>
  <si>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</si>
  <si>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</si>
  <si>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</si>
  <si>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</si>
  <si>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</si>
  <si>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</si>
  <si>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</si>
  <si>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</si>
  <si>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</si>
  <si>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</si>
  <si>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</si>
  <si>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</si>
  <si>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</si>
  <si>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</si>
  <si>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</si>
  <si>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</si>
  <si>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</si>
  <si>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</si>
  <si>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</si>
  <si>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</si>
  <si>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</si>
  <si>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</si>
  <si>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</si>
  <si>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</si>
  <si>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</si>
  <si>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</si>
  <si>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</si>
  <si>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</si>
  <si>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</si>
  <si>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</si>
  <si>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</si>
  <si>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</si>
  <si>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</si>
  <si>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</si>
  <si>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</si>
  <si>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</si>
  <si>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</si>
  <si>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</si>
  <si>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</si>
  <si>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</si>
  <si>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</si>
  <si>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</si>
  <si>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</si>
  <si>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1.90</t>
  </si>
  <si>
    <t>▲ 4.91</t>
  </si>
  <si>
    <t>▲ 0.41</t>
  </si>
  <si>
    <t>一般会計</t>
  </si>
  <si>
    <t>介護保険特別会計</t>
  </si>
  <si>
    <t>下水道事業会計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</si>
  <si>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</si>
  <si>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</si>
  <si>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</si>
  <si>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</si>
  <si>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</si>
  <si>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</si>
  <si>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</si>
  <si>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</si>
  <si>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</si>
  <si>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</si>
  <si>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千葉県市町村総合事務組合（一般会計）</t>
    <rPh sb="0" eb="12">
      <t>チバケンシチョウソンソウゴウジムクミアイ</t>
    </rPh>
    <rPh sb="13" eb="17">
      <t>イッパンカイケイ</t>
    </rPh>
    <phoneticPr fontId="2"/>
  </si>
  <si>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</si>
  <si>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</si>
  <si>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</si>
  <si>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rPh sb="0" eb="14">
      <t>チバケンコウキコウレイシャイリョウコウイキレンゴウ</t>
    </rPh>
    <rPh sb="15" eb="19">
      <t>イッパンカイケイ</t>
    </rPh>
    <phoneticPr fontId="2"/>
  </si>
  <si>
    <t>千葉県後期高齢者医療広域連合（後期高齢者医療特別会計）</t>
    <rPh sb="0" eb="14">
      <t>チバケンコウキコウレイシャイリョウコウイキレンゴウ</t>
    </rPh>
    <rPh sb="15" eb="26">
      <t>コウキコウレイシャイリョウトクベツカイケイ</t>
    </rPh>
    <phoneticPr fontId="2"/>
  </si>
  <si>
    <t>柏・白井・鎌ケ谷環境衛生組合（一般会計）</t>
    <rPh sb="0" eb="1">
      <t>カシワ</t>
    </rPh>
    <rPh sb="2" eb="4">
      <t>シロイ</t>
    </rPh>
    <rPh sb="5" eb="8">
      <t>カマガヤ</t>
    </rPh>
    <rPh sb="8" eb="10">
      <t>カンキョウ</t>
    </rPh>
    <rPh sb="10" eb="12">
      <t>エイセイ</t>
    </rPh>
    <rPh sb="12" eb="14">
      <t>クミアイ</t>
    </rPh>
    <rPh sb="15" eb="19">
      <t>イッパンカイケイ</t>
    </rPh>
    <phoneticPr fontId="2"/>
  </si>
  <si>
    <t>四市複合事務組合（一般会計）</t>
    <rPh sb="0" eb="8">
      <t>ヨンシフクゴウジムクミアイ</t>
    </rPh>
    <rPh sb="9" eb="11">
      <t>イッパン</t>
    </rPh>
    <rPh sb="11" eb="13">
      <t>カイケイ</t>
    </rPh>
    <phoneticPr fontId="2"/>
  </si>
  <si>
    <t>-</t>
    <phoneticPr fontId="2"/>
  </si>
  <si>
    <t>公共施設整備基金</t>
    <phoneticPr fontId="5"/>
  </si>
  <si>
    <t>軽井沢地区公共施設等整備基金</t>
    <phoneticPr fontId="2"/>
  </si>
  <si>
    <t>保健福祉資金</t>
    <phoneticPr fontId="2"/>
  </si>
  <si>
    <t>みどりの基金</t>
    <phoneticPr fontId="2"/>
  </si>
  <si>
    <t>ふるさと基金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</si>
</sst>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1E2A-4A3F-A575-E204A1EDD2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31025</c:v>
                </c:pt>
                <c:pt idx="1">
                  <c:v>28682</c:v>
                </c:pt>
                <c:pt idx="2">
                  <c:v>35303</c:v>
                </c:pt>
                <c:pt idx="3">
                  <c:v>43047</c:v>
                </c:pt>
                <c:pt idx="4">
                  <c:v>26404</c:v>
                </c:pt>
              </c:numCache>
            </c:numRef>
          </c:val>
          <c:smooth val="0"/>
          <c:extLst>
            <c:ext xmlns:c16="http://schemas.microsoft.com/office/drawing/2014/chart" uri="{C3380CC4-5D6E-409C-BE32-E72D297353CC}">
              <c16:uniqueId val="{00000001-1E2A-4A3F-A575-E204A1EDD2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10.14</c:v>
                </c:pt>
                <c:pt idx="1">
                  <c:v>5.3</c:v>
                </c:pt>
                <c:pt idx="2">
                  <c:v>8.41</c:v>
                </c:pt>
                <c:pt idx="3">
                  <c:v>13.24</c:v>
                </c:pt>
                <c:pt idx="4">
                  <c:v>11.84</c:v>
                </c:pt>
              </c:numCache>
            </c:numRef>
          </c:val>
          <c:extLst>
            <c:ext xmlns:c16="http://schemas.microsoft.com/office/drawing/2014/chart" uri="{C3380CC4-5D6E-409C-BE32-E72D297353CC}">
              <c16:uniqueId val="{00000000-0315-473E-ABDF-91E6CB2F7B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13.04</c:v>
                </c:pt>
                <c:pt idx="1">
                  <c:v>12.83</c:v>
                </c:pt>
                <c:pt idx="2">
                  <c:v>8.66</c:v>
                </c:pt>
                <c:pt idx="3">
                  <c:v>8.68</c:v>
                </c:pt>
                <c:pt idx="4">
                  <c:v>12.33</c:v>
                </c:pt>
              </c:numCache>
            </c:numRef>
          </c:val>
          <c:extLst>
            <c:ext xmlns:c16="http://schemas.microsoft.com/office/drawing/2014/chart" uri="{C3380CC4-5D6E-409C-BE32-E72D297353CC}">
              <c16:uniqueId val="{00000001-0315-473E-ABDF-91E6CB2F7B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c:v>
                </c:pt>
                <c:pt idx="1">
                  <c:v>-4.91</c:v>
                </c:pt>
                <c:pt idx="2">
                  <c:v>-0.41</c:v>
                </c:pt>
                <c:pt idx="3">
                  <c:v>5.88</c:v>
                </c:pt>
                <c:pt idx="4">
                  <c:v>1.86</c:v>
                </c:pt>
              </c:numCache>
            </c:numRef>
          </c:val>
          <c:smooth val="0"/>
          <c:extLst>
            <c:ext xmlns:c16="http://schemas.microsoft.com/office/drawing/2014/chart" uri="{C3380CC4-5D6E-409C-BE32-E72D297353CC}">
              <c16:uniqueId val="{00000002-0315-473E-ABDF-91E6CB2F7B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C2B-4316-99D5-620E6FBB04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2B-4316-99D5-620E6FBB04F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C2B-4316-99D5-620E6FBB04F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C2B-4316-99D5-620E6FBB04F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C2B-4316-99D5-620E6FBB04F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0.06</c:v>
                </c:pt>
                <c:pt idx="4">
                  <c:v>#N/A</c:v>
                </c:pt>
                <c:pt idx="5">
                  <c:v>0.04</c:v>
                </c:pt>
                <c:pt idx="6">
                  <c:v>#N/A</c:v>
                </c:pt>
                <c:pt idx="7">
                  <c:v>0.05</c:v>
                </c:pt>
                <c:pt idx="8">
                  <c:v>#N/A</c:v>
                </c:pt>
                <c:pt idx="9">
                  <c:v>0.06</c:v>
                </c:pt>
              </c:numCache>
            </c:numRef>
          </c:val>
          <c:extLst>
            <c:ext xmlns:c16="http://schemas.microsoft.com/office/drawing/2014/chart" uri="{C3380CC4-5D6E-409C-BE32-E72D297353CC}">
              <c16:uniqueId val="{00000005-5C2B-4316-99D5-620E6FBB04F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1.1200000000000001</c:v>
                </c:pt>
                <c:pt idx="2">
                  <c:v>#N/A</c:v>
                </c:pt>
                <c:pt idx="3">
                  <c:v>1.3</c:v>
                </c:pt>
                <c:pt idx="4">
                  <c:v>#N/A</c:v>
                </c:pt>
                <c:pt idx="5">
                  <c:v>1.21</c:v>
                </c:pt>
                <c:pt idx="6">
                  <c:v>#N/A</c:v>
                </c:pt>
                <c:pt idx="7">
                  <c:v>1.19</c:v>
                </c:pt>
                <c:pt idx="8">
                  <c:v>#N/A</c:v>
                </c:pt>
                <c:pt idx="9">
                  <c:v>0.28999999999999998</c:v>
                </c:pt>
              </c:numCache>
            </c:numRef>
          </c:val>
          <c:extLst>
            <c:ext xmlns:c16="http://schemas.microsoft.com/office/drawing/2014/chart" uri="{C3380CC4-5D6E-409C-BE32-E72D297353CC}">
              <c16:uniqueId val="{00000006-5C2B-4316-99D5-620E6FBB04F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0.95</c:v>
                </c:pt>
                <c:pt idx="2">
                  <c:v>#N/A</c:v>
                </c:pt>
                <c:pt idx="3">
                  <c:v>0.28999999999999998</c:v>
                </c:pt>
                <c:pt idx="4">
                  <c:v>#N/A</c:v>
                </c:pt>
                <c:pt idx="5">
                  <c:v>1.24</c:v>
                </c:pt>
                <c:pt idx="6">
                  <c:v>#N/A</c:v>
                </c:pt>
                <c:pt idx="7">
                  <c:v>2.09</c:v>
                </c:pt>
                <c:pt idx="8">
                  <c:v>#N/A</c:v>
                </c:pt>
                <c:pt idx="9">
                  <c:v>1.8</c:v>
                </c:pt>
              </c:numCache>
            </c:numRef>
          </c:val>
          <c:extLst>
            <c:ext xmlns:c16="http://schemas.microsoft.com/office/drawing/2014/chart" uri="{C3380CC4-5D6E-409C-BE32-E72D297353CC}">
              <c16:uniqueId val="{00000007-5C2B-4316-99D5-620E6FBB04F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1.25</c:v>
                </c:pt>
                <c:pt idx="2">
                  <c:v>#N/A</c:v>
                </c:pt>
                <c:pt idx="3">
                  <c:v>1.53</c:v>
                </c:pt>
                <c:pt idx="4">
                  <c:v>#N/A</c:v>
                </c:pt>
                <c:pt idx="5">
                  <c:v>1.39</c:v>
                </c:pt>
                <c:pt idx="6">
                  <c:v>#N/A</c:v>
                </c:pt>
                <c:pt idx="7">
                  <c:v>0.82</c:v>
                </c:pt>
                <c:pt idx="8">
                  <c:v>#N/A</c:v>
                </c:pt>
                <c:pt idx="9">
                  <c:v>1.92</c:v>
                </c:pt>
              </c:numCache>
            </c:numRef>
          </c:val>
          <c:extLst>
            <c:ext xmlns:c16="http://schemas.microsoft.com/office/drawing/2014/chart" uri="{C3380CC4-5D6E-409C-BE32-E72D297353CC}">
              <c16:uniqueId val="{00000008-5C2B-4316-99D5-620E6FBB04F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10.130000000000001</c:v>
                </c:pt>
                <c:pt idx="2">
                  <c:v>#N/A</c:v>
                </c:pt>
                <c:pt idx="3">
                  <c:v>5.29</c:v>
                </c:pt>
                <c:pt idx="4">
                  <c:v>#N/A</c:v>
                </c:pt>
                <c:pt idx="5">
                  <c:v>8.41</c:v>
                </c:pt>
                <c:pt idx="6">
                  <c:v>#N/A</c:v>
                </c:pt>
                <c:pt idx="7">
                  <c:v>13.24</c:v>
                </c:pt>
                <c:pt idx="8">
                  <c:v>#N/A</c:v>
                </c:pt>
                <c:pt idx="9">
                  <c:v>11.83</c:v>
                </c:pt>
              </c:numCache>
            </c:numRef>
          </c:val>
          <c:extLst>
            <c:ext xmlns:c16="http://schemas.microsoft.com/office/drawing/2014/chart" uri="{C3380CC4-5D6E-409C-BE32-E72D297353CC}">
              <c16:uniqueId val="{00000009-5C2B-4316-99D5-620E6FBB04F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2910</c:v>
                </c:pt>
                <c:pt idx="5">
                  <c:v>2979</c:v>
                </c:pt>
                <c:pt idx="8">
                  <c:v>3061</c:v>
                </c:pt>
                <c:pt idx="11">
                  <c:v>3235</c:v>
                </c:pt>
                <c:pt idx="14">
                  <c:v>3081</c:v>
                </c:pt>
              </c:numCache>
            </c:numRef>
          </c:val>
          <c:extLst>
            <c:ext xmlns:c16="http://schemas.microsoft.com/office/drawing/2014/chart" uri="{C3380CC4-5D6E-409C-BE32-E72D297353CC}">
              <c16:uniqueId val="{00000000-615F-40B5-82F8-5BBE5AFBA8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5F-40B5-82F8-5BBE5AFBA8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65</c:v>
                </c:pt>
                <c:pt idx="3">
                  <c:v>65</c:v>
                </c:pt>
                <c:pt idx="6">
                  <c:v>65</c:v>
                </c:pt>
                <c:pt idx="9">
                  <c:v>65</c:v>
                </c:pt>
                <c:pt idx="12">
                  <c:v>65</c:v>
                </c:pt>
              </c:numCache>
            </c:numRef>
          </c:val>
          <c:extLst>
            <c:ext xmlns:c16="http://schemas.microsoft.com/office/drawing/2014/chart" uri="{C3380CC4-5D6E-409C-BE32-E72D297353CC}">
              <c16:uniqueId val="{00000002-615F-40B5-82F8-5BBE5AFBA8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103</c:v>
                </c:pt>
                <c:pt idx="3">
                  <c:v>103</c:v>
                </c:pt>
                <c:pt idx="6">
                  <c:v>123</c:v>
                </c:pt>
                <c:pt idx="9">
                  <c:v>147</c:v>
                </c:pt>
                <c:pt idx="12">
                  <c:v>178</c:v>
                </c:pt>
              </c:numCache>
            </c:numRef>
          </c:val>
          <c:extLst>
            <c:ext xmlns:c16="http://schemas.microsoft.com/office/drawing/2014/chart" uri="{C3380CC4-5D6E-409C-BE32-E72D297353CC}">
              <c16:uniqueId val="{00000003-615F-40B5-82F8-5BBE5AFBA8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290</c:v>
                </c:pt>
                <c:pt idx="3">
                  <c:v>412</c:v>
                </c:pt>
                <c:pt idx="6">
                  <c:v>243</c:v>
                </c:pt>
                <c:pt idx="9">
                  <c:v>238</c:v>
                </c:pt>
                <c:pt idx="12">
                  <c:v>227</c:v>
                </c:pt>
              </c:numCache>
            </c:numRef>
          </c:val>
          <c:extLst>
            <c:ext xmlns:c16="http://schemas.microsoft.com/office/drawing/2014/chart" uri="{C3380CC4-5D6E-409C-BE32-E72D297353CC}">
              <c16:uniqueId val="{00000004-615F-40B5-82F8-5BBE5AFBA8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5F-40B5-82F8-5BBE5AFBA8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5F-40B5-82F8-5BBE5AFBA8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3018</c:v>
                </c:pt>
                <c:pt idx="3">
                  <c:v>3281</c:v>
                </c:pt>
                <c:pt idx="6">
                  <c:v>3446</c:v>
                </c:pt>
                <c:pt idx="9">
                  <c:v>3634</c:v>
                </c:pt>
                <c:pt idx="12">
                  <c:v>3736</c:v>
                </c:pt>
              </c:numCache>
            </c:numRef>
          </c:val>
          <c:extLst>
            <c:ext xmlns:c16="http://schemas.microsoft.com/office/drawing/2014/chart" uri="{C3380CC4-5D6E-409C-BE32-E72D297353CC}">
              <c16:uniqueId val="{00000007-615F-40B5-82F8-5BBE5AFBA85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566</c:v>
                </c:pt>
                <c:pt idx="2">
                  <c:v>#N/A</c:v>
                </c:pt>
                <c:pt idx="3">
                  <c:v>#N/A</c:v>
                </c:pt>
                <c:pt idx="4">
                  <c:v>882</c:v>
                </c:pt>
                <c:pt idx="5">
                  <c:v>#N/A</c:v>
                </c:pt>
                <c:pt idx="6">
                  <c:v>#N/A</c:v>
                </c:pt>
                <c:pt idx="7">
                  <c:v>816</c:v>
                </c:pt>
                <c:pt idx="8">
                  <c:v>#N/A</c:v>
                </c:pt>
                <c:pt idx="9">
                  <c:v>#N/A</c:v>
                </c:pt>
                <c:pt idx="10">
                  <c:v>849</c:v>
                </c:pt>
                <c:pt idx="11">
                  <c:v>#N/A</c:v>
                </c:pt>
                <c:pt idx="12">
                  <c:v>#N/A</c:v>
                </c:pt>
                <c:pt idx="13">
                  <c:v>1125</c:v>
                </c:pt>
                <c:pt idx="14">
                  <c:v>#N/A</c:v>
                </c:pt>
              </c:numCache>
            </c:numRef>
          </c:val>
          <c:smooth val="0"/>
          <c:extLst>
            <c:ext xmlns:c16="http://schemas.microsoft.com/office/drawing/2014/chart" uri="{C3380CC4-5D6E-409C-BE32-E72D297353CC}">
              <c16:uniqueId val="{00000008-615F-40B5-82F8-5BBE5AFBA85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28559</c:v>
                </c:pt>
                <c:pt idx="5">
                  <c:v>28659</c:v>
                </c:pt>
                <c:pt idx="8">
                  <c:v>28499</c:v>
                </c:pt>
                <c:pt idx="11">
                  <c:v>28770</c:v>
                </c:pt>
                <c:pt idx="14">
                  <c:v>27539</c:v>
                </c:pt>
              </c:numCache>
            </c:numRef>
          </c:val>
          <c:extLst>
            <c:ext xmlns:c16="http://schemas.microsoft.com/office/drawing/2014/chart" uri="{C3380CC4-5D6E-409C-BE32-E72D297353CC}">
              <c16:uniqueId val="{00000000-59DE-478B-A4C3-C2966A27C4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6471</c:v>
                </c:pt>
                <c:pt idx="5">
                  <c:v>7303</c:v>
                </c:pt>
                <c:pt idx="8">
                  <c:v>6243</c:v>
                </c:pt>
                <c:pt idx="11">
                  <c:v>5414</c:v>
                </c:pt>
                <c:pt idx="14">
                  <c:v>5892</c:v>
                </c:pt>
              </c:numCache>
            </c:numRef>
          </c:val>
          <c:extLst>
            <c:ext xmlns:c16="http://schemas.microsoft.com/office/drawing/2014/chart" uri="{C3380CC4-5D6E-409C-BE32-E72D297353CC}">
              <c16:uniqueId val="{00000001-59DE-478B-A4C3-C2966A27C4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6913</c:v>
                </c:pt>
                <c:pt idx="5">
                  <c:v>6916</c:v>
                </c:pt>
                <c:pt idx="8">
                  <c:v>5892</c:v>
                </c:pt>
                <c:pt idx="11">
                  <c:v>5989</c:v>
                </c:pt>
                <c:pt idx="14">
                  <c:v>6311</c:v>
                </c:pt>
              </c:numCache>
            </c:numRef>
          </c:val>
          <c:extLst>
            <c:ext xmlns:c16="http://schemas.microsoft.com/office/drawing/2014/chart" uri="{C3380CC4-5D6E-409C-BE32-E72D297353CC}">
              <c16:uniqueId val="{00000002-59DE-478B-A4C3-C2966A27C4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DE-478B-A4C3-C2966A27C4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DE-478B-A4C3-C2966A27C4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DE-478B-A4C3-C2966A27C4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2923</c:v>
                </c:pt>
                <c:pt idx="3">
                  <c:v>2906</c:v>
                </c:pt>
                <c:pt idx="6">
                  <c:v>3106</c:v>
                </c:pt>
                <c:pt idx="9">
                  <c:v>3315</c:v>
                </c:pt>
                <c:pt idx="12">
                  <c:v>3372</c:v>
                </c:pt>
              </c:numCache>
            </c:numRef>
          </c:val>
          <c:extLst>
            <c:ext xmlns:c16="http://schemas.microsoft.com/office/drawing/2014/chart" uri="{C3380CC4-5D6E-409C-BE32-E72D297353CC}">
              <c16:uniqueId val="{00000006-59DE-478B-A4C3-C2966A27C4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1482</c:v>
                </c:pt>
                <c:pt idx="3">
                  <c:v>1766</c:v>
                </c:pt>
                <c:pt idx="6">
                  <c:v>1713</c:v>
                </c:pt>
                <c:pt idx="9">
                  <c:v>2448</c:v>
                </c:pt>
                <c:pt idx="12">
                  <c:v>3183</c:v>
                </c:pt>
              </c:numCache>
            </c:numRef>
          </c:val>
          <c:extLst>
            <c:ext xmlns:c16="http://schemas.microsoft.com/office/drawing/2014/chart" uri="{C3380CC4-5D6E-409C-BE32-E72D297353CC}">
              <c16:uniqueId val="{00000007-59DE-478B-A4C3-C2966A27C4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3336</c:v>
                </c:pt>
                <c:pt idx="3">
                  <c:v>4172</c:v>
                </c:pt>
                <c:pt idx="6">
                  <c:v>3008</c:v>
                </c:pt>
                <c:pt idx="9">
                  <c:v>2754</c:v>
                </c:pt>
                <c:pt idx="12">
                  <c:v>2202</c:v>
                </c:pt>
              </c:numCache>
            </c:numRef>
          </c:val>
          <c:extLst>
            <c:ext xmlns:c16="http://schemas.microsoft.com/office/drawing/2014/chart" uri="{C3380CC4-5D6E-409C-BE32-E72D297353CC}">
              <c16:uniqueId val="{00000008-59DE-478B-A4C3-C2966A27C4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964</c:v>
                </c:pt>
                <c:pt idx="3">
                  <c:v>1164</c:v>
                </c:pt>
                <c:pt idx="6">
                  <c:v>918</c:v>
                </c:pt>
                <c:pt idx="9">
                  <c:v>567</c:v>
                </c:pt>
                <c:pt idx="12">
                  <c:v>447</c:v>
                </c:pt>
              </c:numCache>
            </c:numRef>
          </c:val>
          <c:extLst>
            <c:ext xmlns:c16="http://schemas.microsoft.com/office/drawing/2014/chart" uri="{C3380CC4-5D6E-409C-BE32-E72D297353CC}">
              <c16:uniqueId val="{00000009-59DE-478B-A4C3-C2966A27C4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37898</c:v>
                </c:pt>
                <c:pt idx="3">
                  <c:v>37667</c:v>
                </c:pt>
                <c:pt idx="6">
                  <c:v>37638</c:v>
                </c:pt>
                <c:pt idx="9">
                  <c:v>38147</c:v>
                </c:pt>
                <c:pt idx="12">
                  <c:v>36589</c:v>
                </c:pt>
              </c:numCache>
            </c:numRef>
          </c:val>
          <c:extLst>
            <c:ext xmlns:c16="http://schemas.microsoft.com/office/drawing/2014/chart" uri="{C3380CC4-5D6E-409C-BE32-E72D297353CC}">
              <c16:uniqueId val="{0000000A-59DE-478B-A4C3-C2966A27C4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4660</c:v>
                </c:pt>
                <c:pt idx="2">
                  <c:v>#N/A</c:v>
                </c:pt>
                <c:pt idx="3">
                  <c:v>#N/A</c:v>
                </c:pt>
                <c:pt idx="4">
                  <c:v>4799</c:v>
                </c:pt>
                <c:pt idx="5">
                  <c:v>#N/A</c:v>
                </c:pt>
                <c:pt idx="6">
                  <c:v>#N/A</c:v>
                </c:pt>
                <c:pt idx="7">
                  <c:v>5749</c:v>
                </c:pt>
                <c:pt idx="8">
                  <c:v>#N/A</c:v>
                </c:pt>
                <c:pt idx="9">
                  <c:v>#N/A</c:v>
                </c:pt>
                <c:pt idx="10">
                  <c:v>7057</c:v>
                </c:pt>
                <c:pt idx="11">
                  <c:v>#N/A</c:v>
                </c:pt>
                <c:pt idx="12">
                  <c:v>#N/A</c:v>
                </c:pt>
                <c:pt idx="13">
                  <c:v>6051</c:v>
                </c:pt>
                <c:pt idx="14">
                  <c:v>#N/A</c:v>
                </c:pt>
              </c:numCache>
            </c:numRef>
          </c:val>
          <c:smooth val="0"/>
          <c:extLst>
            <c:ext xmlns:c16="http://schemas.microsoft.com/office/drawing/2014/chart" uri="{C3380CC4-5D6E-409C-BE32-E72D297353CC}">
              <c16:uniqueId val="{0000000B-59DE-478B-A4C3-C2966A27C4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1747</c:v>
                </c:pt>
                <c:pt idx="1">
                  <c:v>1864</c:v>
                </c:pt>
                <c:pt idx="2">
                  <c:v>2604</c:v>
                </c:pt>
              </c:numCache>
            </c:numRef>
          </c:val>
          <c:extLst>
            <c:ext xmlns:c16="http://schemas.microsoft.com/office/drawing/2014/chart" uri="{C3380CC4-5D6E-409C-BE32-E72D297353CC}">
              <c16:uniqueId val="{00000000-3037-4486-B695-960D7ECF7D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2120</c:v>
                </c:pt>
                <c:pt idx="1">
                  <c:v>2128</c:v>
                </c:pt>
                <c:pt idx="2">
                  <c:v>1611</c:v>
                </c:pt>
              </c:numCache>
            </c:numRef>
          </c:val>
          <c:extLst>
            <c:ext xmlns:c16="http://schemas.microsoft.com/office/drawing/2014/chart" uri="{C3380CC4-5D6E-409C-BE32-E72D297353CC}">
              <c16:uniqueId val="{00000001-3037-4486-B695-960D7ECF7D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830</c:v>
                </c:pt>
                <c:pt idx="1">
                  <c:v>845</c:v>
                </c:pt>
                <c:pt idx="2">
                  <c:v>1195</c:v>
                </c:pt>
              </c:numCache>
            </c:numRef>
          </c:val>
          <c:extLst>
            <c:ext xmlns:c16="http://schemas.microsoft.com/office/drawing/2014/chart" uri="{C3380CC4-5D6E-409C-BE32-E72D297353CC}">
              <c16:uniqueId val="{00000002-3037-4486-B695-960D7ECF7D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）の額は、ここ数年、魅力あるまちづくりのために必要不可欠な大型事業を推進してきたため、その地方債の償還により増加となっている。</a:t>
          </a:r>
        </a:p>
        <a:p>
          <a:r>
            <a:rPr kumimoji="1" lang="ja-JP" altLang="en-US" sz="1400">
              <a:latin typeface="ＭＳ ゴシック" pitchFamily="49" charset="-128"/>
              <a:ea typeface="ＭＳ ゴシック" pitchFamily="49" charset="-128"/>
            </a:rPr>
            <a:t>　なお、公共施設の耐震化等の大型事業においては、後年度交付税措置される有利な地方債を積極的に活用し、市の実質的な負担を可能な限り軽減させている。</a:t>
          </a:r>
        </a:p>
        <a:p>
          <a:r>
            <a:rPr kumimoji="1" lang="ja-JP" altLang="en-US" sz="1400">
              <a:latin typeface="ＭＳ ゴシック" pitchFamily="49" charset="-128"/>
              <a:ea typeface="ＭＳ ゴシック" pitchFamily="49" charset="-128"/>
            </a:rPr>
            <a:t>　今後も行財政運営に大きな影響を生じさせないよう、計画的な公債費の管理に努めていく。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満期一括償還地方債は利用していない。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組合等負担等見込額が増となったものの、地方債の現在高や、公営企業債等繰入見込み額の減少により、結果として将来負担額（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また、充当可能基金及び充当可能特定歳入が増となったものの、基準財政需要額算入見込額の減がこれを上回り、充当可能財源等（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このため、将来負担比率の分子（（</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）ー（</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））は結果として減少した。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千葉県鎌ケ谷市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年度の実質収支は、令和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千万円増加し過去最高額となる約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千万円となった。これを活用し、財政調整基金やその他の基金に積立てを行ったため、令和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年度と比較して各種基金の残高は約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・財政調整基金については、「鎌ケ谷市財政健全化計画」において年度末残高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億円を目標として設定している。なお、「鎌ケ谷市財政健全化計画」では、新型コロナウイルス感染症による財政への影響を踏まえ、一時的に年度末残高が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億円未満となることを許容しているが、段階的な回復に取り組み、令和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億円を確保することとしている。また、「地方債に関する総合的な管理方針」に基づき、減債基金の計画的な積立てと取崩しを行うほか、令和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年度に「総合基本計画前期基本計画第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次実施計画（補正版）」の策定を行うなかで、計上する事業実施などのためにその他特定目的基金を適切に活用していく。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・公共施設整備基金：公共施設の整備及び改修等の事業に必要な財源に活用するもの。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・軽井沢地区公共施設等整備基金：軽井沢地区に公共施設を設置し、及び周辺環境を整備するため活用するもの。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・保健福祉基金：保健・福祉事業の財源に活用するもの。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・公共施設整備基金：クリーンセンターしらさぎ長寿命化対策事業などの財源として約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千万円を取り崩したものの、実質収支等を活用した積立てを行ったことに伴い増。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・軽井沢地区公共施設等整備基金：廃棄物処理施設周辺整備事業などで約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百万円を取り崩したものの、実質収支等を活用した積立てを行ったことに伴い増。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・保健福祉基金：地域型保育給付などで約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千万円を取り崩したものの、実質収支等を活用した積立てを行ったことに伴い増。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・公共施設整備基金：義務教育施設維持補修事業実施をはじめとした公共施設の長寿命化に必要な財源を確保するため、計画的に積立てを行っていく。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・軽井沢地区公共施設等整備基金：廃棄物処理施設周辺整備事業実施などのほか、軽井沢地区の周辺整備のため、計画的に取崩しを行っていく。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・保健福祉基金：こども関連の扶助費の支給など、保健・福祉事業実施のため計画的に取崩しを行っていく。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年度決算の実質収支が増額となったことなどに伴い、財政調整基金への積立てが前年度と比較して約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千万円となった。また、取崩額は前年度と比較して約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千万円となったため、残高は約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・「財政健全化計画」に基づき、特に経済状況に影響のある市民税約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％相当額と標準財政規模約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億円を基準に、少子高齢化の進展による市税収入の減や社会保障費の増などに対する財源の対応を考慮し、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億円を数値目標とする（当初予算編成後の目標額は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・「地方債に関する総合的な管理方針」や、公債費の状況から約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千万円を取崩しを行い、約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億を積み立てたものの、約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・「地方債に関する総合的な管理方針」を基本に積立てや取崩しを実施していくが、引き続き公債費見込みのうち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億円を超える部分の半額を減債基金の取崩しで対応していく。また、方針に定める、令和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億円を確保するため、計画的な積立てを行っていく。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109,564
107,597
21.08
43,458,783
40,716,870
2,498,463
21,109,449
36,588,585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ここ数年は同水準で推移していたが、令和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0.74</a:t>
          </a:r>
          <a:r>
            <a:rPr kumimoji="1" lang="ja-JP" altLang="en-US" sz="1300">
              <a:latin typeface="ＭＳ Ｐゴシック" panose="020B0600070205080204" pitchFamily="50" charset="-128"/>
              <a:ea typeface="ＭＳ Ｐゴシック" panose="020B0600070205080204" pitchFamily="50" charset="-128"/>
            </a:rPr>
            <a:t>であり、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ポイント減少した。類似団体と同水準であるが、都市基盤の整備や徴収強化による税収増など、歳入の確保に努める。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59872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263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25400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41</xdr:row>
      <xdr:rowOff>162378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41</xdr:row>
      <xdr:rowOff>162378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ポイント上昇した</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要因として、平成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年度頃から集中して公共施設の耐震化や小中学校のエアコン設置、老朽化した学校給食センターの建替えなどの大規模事業を実施したことに伴う公債費の償還がピークを迎えていることや、令和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年度においては、エネルギー価格高騰の影響により光熱水費が大幅増となり、物件費が増となったことなどが挙げられる。経常収支比率抑制への取組みとして、令和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年度に策定した第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次行財政改革推進プランの元、市税等の徴収率向上など、自主財源の確保を図っている。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127423</xdr:rowOff>
    </xdr:from>
    <xdr:to>
      <xdr:col>23</xdr:col>
      <xdr:colOff>133350</xdr:colOff>
      <xdr:row>63</xdr:row>
      <xdr:rowOff>25823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585873"/>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64</xdr:row>
      <xdr:rowOff>7196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585873"/>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7196</xdr:rowOff>
    </xdr:from>
    <xdr:to>
      <xdr:col>15</xdr:col>
      <xdr:colOff>82550</xdr:colOff>
      <xdr:row>64</xdr:row>
      <xdr:rowOff>55456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9799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55456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6739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118550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163000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42773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人件費の抑制、行政組織の見直し、行政評価を活用したあらゆる事務事業の見直しを実施した結果、大きく減額し、その後も定員適正化計画に基づく職員採用の抑制や組織改正等の適正な定員管理により減少傾向にあったが、社会状況の変化に伴う新たな住民ニーズに柔軟に対応するため、職員数の増加により人件費は増加傾向で推移している。</a:t>
          </a:r>
        </a:p>
        <a:p>
          <a:r>
            <a:rPr kumimoji="1" lang="ja-JP" altLang="en-US" sz="1300">
              <a:latin typeface="ＭＳ Ｐゴシック" panose="020B0600070205080204" pitchFamily="50" charset="-128"/>
              <a:ea typeface="ＭＳ Ｐゴシック" panose="020B0600070205080204" pitchFamily="50" charset="-128"/>
            </a:rPr>
            <a:t>　今後、適正な定員管理を実施していく。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21943</xdr:rowOff>
    </xdr:from>
    <xdr:to>
      <xdr:col>23</xdr:col>
      <xdr:colOff>133350</xdr:colOff>
      <xdr:row>82</xdr:row>
      <xdr:rowOff>58968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80843"/>
          <a:ext cx="838200" cy="3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51442</xdr:rowOff>
    </xdr:from>
    <xdr:to>
      <xdr:col>19</xdr:col>
      <xdr:colOff>133350</xdr:colOff>
      <xdr:row>82</xdr:row>
      <xdr:rowOff>21943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38892"/>
          <a:ext cx="889000" cy="14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136184</xdr:rowOff>
    </xdr:from>
    <xdr:to>
      <xdr:col>15</xdr:col>
      <xdr:colOff>82550</xdr:colOff>
      <xdr:row>81</xdr:row>
      <xdr:rowOff>51442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52184"/>
          <a:ext cx="889000" cy="8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3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106465</xdr:rowOff>
    </xdr:from>
    <xdr:to>
      <xdr:col>11</xdr:col>
      <xdr:colOff>31750</xdr:colOff>
      <xdr:row>80</xdr:row>
      <xdr:rowOff>136184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22465"/>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90391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8168</xdr:rowOff>
    </xdr:from>
    <xdr:to>
      <xdr:col>23</xdr:col>
      <xdr:colOff>184150</xdr:colOff>
      <xdr:row>82</xdr:row>
      <xdr:rowOff>109768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24695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1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142593</xdr:rowOff>
    </xdr:from>
    <xdr:to>
      <xdr:col>19</xdr:col>
      <xdr:colOff>184150</xdr:colOff>
      <xdr:row>82</xdr:row>
      <xdr:rowOff>72743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82920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642</xdr:rowOff>
    </xdr:from>
    <xdr:to>
      <xdr:col>15</xdr:col>
      <xdr:colOff>133350</xdr:colOff>
      <xdr:row>81</xdr:row>
      <xdr:rowOff>102242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8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112419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5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85384</xdr:rowOff>
    </xdr:from>
    <xdr:to>
      <xdr:col>11</xdr:col>
      <xdr:colOff>82550</xdr:colOff>
      <xdr:row>81</xdr:row>
      <xdr:rowOff>15534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0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25711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7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55665</xdr:rowOff>
    </xdr:from>
    <xdr:to>
      <xdr:col>7</xdr:col>
      <xdr:colOff>31750</xdr:colOff>
      <xdr:row>80</xdr:row>
      <xdr:rowOff>157265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7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167442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4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平成</a:t>
          </a:r>
          <a:r>
            <a:rPr kumimoji="1" lang="en-US" altLang="ja-JP" sz="1250">
              <a:latin typeface="ＭＳ Ｐゴシック" panose="020B0600070205080204" pitchFamily="50" charset="-128"/>
              <a:ea typeface="ＭＳ Ｐゴシック" panose="020B0600070205080204" pitchFamily="50" charset="-128"/>
            </a:rPr>
            <a:t>25</a:t>
          </a:r>
          <a:r>
            <a:rPr kumimoji="1" lang="ja-JP" altLang="en-US" sz="1250">
              <a:latin typeface="ＭＳ Ｐゴシック" panose="020B0600070205080204" pitchFamily="50" charset="-128"/>
              <a:ea typeface="ＭＳ Ｐゴシック" panose="020B0600070205080204" pitchFamily="50" charset="-128"/>
            </a:rPr>
            <a:t>年度に給与水準の適正化を目的とした独自削減を実施したことや、また平成</a:t>
          </a:r>
          <a:r>
            <a:rPr kumimoji="1" lang="en-US" altLang="ja-JP" sz="1250">
              <a:latin typeface="ＭＳ Ｐゴシック" panose="020B0600070205080204" pitchFamily="50" charset="-128"/>
              <a:ea typeface="ＭＳ Ｐゴシック" panose="020B0600070205080204" pitchFamily="50" charset="-128"/>
            </a:rPr>
            <a:t>20</a:t>
          </a:r>
          <a:r>
            <a:rPr kumimoji="1" lang="ja-JP" altLang="en-US" sz="1250">
              <a:latin typeface="ＭＳ Ｐゴシック" panose="020B0600070205080204" pitchFamily="50" charset="-128"/>
              <a:ea typeface="ＭＳ Ｐゴシック" panose="020B0600070205080204" pitchFamily="50" charset="-128"/>
            </a:rPr>
            <a:t>年度に実施した初任給の引き下げによる影響が徐々に現れている。</a:t>
          </a:r>
        </a:p>
        <a:p>
          <a:r>
            <a:rPr kumimoji="1" lang="ja-JP" altLang="en-US" sz="1250">
              <a:latin typeface="ＭＳ Ｐゴシック" panose="020B0600070205080204" pitchFamily="50" charset="-128"/>
              <a:ea typeface="ＭＳ Ｐゴシック" panose="020B0600070205080204" pitchFamily="50" charset="-128"/>
            </a:rPr>
            <a:t>　令和</a:t>
          </a:r>
          <a:r>
            <a:rPr kumimoji="1" lang="en-US" altLang="ja-JP" sz="1250">
              <a:latin typeface="ＭＳ Ｐゴシック" panose="020B0600070205080204" pitchFamily="50" charset="-128"/>
              <a:ea typeface="ＭＳ Ｐゴシック" panose="020B0600070205080204" pitchFamily="50" charset="-128"/>
            </a:rPr>
            <a:t>4</a:t>
          </a:r>
          <a:r>
            <a:rPr kumimoji="1" lang="ja-JP" altLang="en-US" sz="1250">
              <a:latin typeface="ＭＳ Ｐゴシック" panose="020B0600070205080204" pitchFamily="50" charset="-128"/>
              <a:ea typeface="ＭＳ Ｐゴシック" panose="020B0600070205080204" pitchFamily="50" charset="-128"/>
            </a:rPr>
            <a:t>年度においては、主に高校卒区分の年齢別階層の変動に伴い、ラスパイレス指数が上昇した。</a:t>
          </a:r>
        </a:p>
        <a:p>
          <a:r>
            <a:rPr kumimoji="1" lang="ja-JP" altLang="en-US" sz="1250">
              <a:latin typeface="ＭＳ Ｐゴシック" panose="020B0600070205080204" pitchFamily="50" charset="-128"/>
              <a:ea typeface="ＭＳ Ｐゴシック" panose="020B0600070205080204" pitchFamily="50" charset="-128"/>
            </a:rPr>
            <a:t>　また、ラスパイレス指数が高くなっている要因は、学歴にとらわれない昇任・昇格人事により高校卒職員が国と比較し引き上げる要因となっていることや職員構成の偏りが挙げられ、令和</a:t>
          </a:r>
          <a:r>
            <a:rPr kumimoji="1" lang="en-US" altLang="ja-JP" sz="1250">
              <a:latin typeface="ＭＳ Ｐゴシック" panose="020B0600070205080204" pitchFamily="50" charset="-128"/>
              <a:ea typeface="ＭＳ Ｐゴシック" panose="020B0600070205080204" pitchFamily="50" charset="-128"/>
            </a:rPr>
            <a:t>4</a:t>
          </a:r>
          <a:r>
            <a:rPr kumimoji="1" lang="ja-JP" altLang="en-US" sz="1250">
              <a:latin typeface="ＭＳ Ｐゴシック" panose="020B0600070205080204" pitchFamily="50" charset="-128"/>
              <a:ea typeface="ＭＳ Ｐゴシック" panose="020B0600070205080204" pitchFamily="50" charset="-128"/>
            </a:rPr>
            <a:t>年パーシェ指数は</a:t>
          </a:r>
          <a:r>
            <a:rPr kumimoji="1" lang="en-US" altLang="ja-JP" sz="1250">
              <a:latin typeface="ＭＳ Ｐゴシック" panose="020B0600070205080204" pitchFamily="50" charset="-128"/>
              <a:ea typeface="ＭＳ Ｐゴシック" panose="020B0600070205080204" pitchFamily="50" charset="-128"/>
            </a:rPr>
            <a:t>97.2</a:t>
          </a:r>
          <a:r>
            <a:rPr kumimoji="1" lang="ja-JP" altLang="en-US" sz="1250">
              <a:latin typeface="ＭＳ Ｐゴシック" panose="020B0600070205080204" pitchFamily="50" charset="-128"/>
              <a:ea typeface="ＭＳ Ｐゴシック" panose="020B0600070205080204" pitchFamily="50" charset="-128"/>
            </a:rPr>
            <a:t>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136979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3247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16329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8980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86</xdr:row>
      <xdr:rowOff>170543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88</xdr:row>
      <xdr:rowOff>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152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定員適正化計画に基づき、適正な定員管理を実施した。</a:t>
          </a:r>
        </a:p>
        <a:p>
          <a:r>
            <a:rPr kumimoji="1" lang="ja-JP" altLang="en-US" sz="1300">
              <a:latin typeface="ＭＳ Ｐゴシック" panose="020B0600070205080204" pitchFamily="50" charset="-128"/>
              <a:ea typeface="ＭＳ Ｐゴシック" panose="020B0600070205080204" pitchFamily="50" charset="-128"/>
            </a:rPr>
            <a:t>　類似団体平均と比較しほぼ同数、全国平均・千葉県平均と比較し低くなっている要因の一つとして、平成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年度の大規模な組織改正により、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名の職員を削減したことが挙げられるが、平成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年度以降、待機児童の解消等、社会状況の変化に伴う新たな住民ニーズに柔軟に対応するため、職員数は増加傾向にある。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57996</xdr:rowOff>
    </xdr:from>
    <xdr:to>
      <xdr:col>81</xdr:col>
      <xdr:colOff>44450</xdr:colOff>
      <xdr:row>63</xdr:row>
      <xdr:rowOff>68051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59346"/>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55986</xdr:rowOff>
    </xdr:from>
    <xdr:to>
      <xdr:col>77</xdr:col>
      <xdr:colOff>44450</xdr:colOff>
      <xdr:row>63</xdr:row>
      <xdr:rowOff>57996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5733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55986</xdr:rowOff>
    </xdr:from>
    <xdr:to>
      <xdr:col>72</xdr:col>
      <xdr:colOff>203200</xdr:colOff>
      <xdr:row>63</xdr:row>
      <xdr:rowOff>64029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85733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27834</xdr:rowOff>
    </xdr:from>
    <xdr:to>
      <xdr:col>68</xdr:col>
      <xdr:colOff>152400</xdr:colOff>
      <xdr:row>63</xdr:row>
      <xdr:rowOff>64029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82918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64681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17251</xdr:rowOff>
    </xdr:from>
    <xdr:to>
      <xdr:col>81</xdr:col>
      <xdr:colOff>95250</xdr:colOff>
      <xdr:row>63</xdr:row>
      <xdr:rowOff>118851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1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160778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90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7196</xdr:rowOff>
    </xdr:from>
    <xdr:to>
      <xdr:col>77</xdr:col>
      <xdr:colOff>95250</xdr:colOff>
      <xdr:row>63</xdr:row>
      <xdr:rowOff>108796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93573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5186</xdr:rowOff>
    </xdr:from>
    <xdr:to>
      <xdr:col>73</xdr:col>
      <xdr:colOff>44450</xdr:colOff>
      <xdr:row>63</xdr:row>
      <xdr:rowOff>106786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91563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13229</xdr:rowOff>
    </xdr:from>
    <xdr:to>
      <xdr:col>68</xdr:col>
      <xdr:colOff>203200</xdr:colOff>
      <xdr:row>63</xdr:row>
      <xdr:rowOff>114829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99606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90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148484</xdr:rowOff>
    </xdr:from>
    <xdr:to>
      <xdr:col>64</xdr:col>
      <xdr:colOff>152400</xdr:colOff>
      <xdr:row>63</xdr:row>
      <xdr:rowOff>78634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63411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86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年度は前年度の</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これは、義務教育施設維持補修事業債などの事業実施に伴う元利償還金が、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億円増加したことが大きな要因であるが、類似団体と同水準であり、財政健全化法の早期健全化基準である</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％を大きく下回っており、今後も下回るものと推計している。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149981</xdr:rowOff>
    </xdr:from>
    <xdr:to>
      <xdr:col>81</xdr:col>
      <xdr:colOff>44450</xdr:colOff>
      <xdr:row>41</xdr:row>
      <xdr:rowOff>1512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00798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104019</xdr:rowOff>
    </xdr:from>
    <xdr:to>
      <xdr:col>77</xdr:col>
      <xdr:colOff>44450</xdr:colOff>
      <xdr:row>40</xdr:row>
      <xdr:rowOff>149981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9620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605</xdr:rowOff>
    </xdr:from>
    <xdr:to>
      <xdr:col>72</xdr:col>
      <xdr:colOff>203200</xdr:colOff>
      <xdr:row>40</xdr:row>
      <xdr:rowOff>104019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85860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11188</xdr:rowOff>
    </xdr:from>
    <xdr:to>
      <xdr:col>68</xdr:col>
      <xdr:colOff>152400</xdr:colOff>
      <xdr:row>40</xdr:row>
      <xdr:rowOff>605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69773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122162</xdr:rowOff>
    </xdr:from>
    <xdr:to>
      <xdr:col>81</xdr:col>
      <xdr:colOff>95250</xdr:colOff>
      <xdr:row>41</xdr:row>
      <xdr:rowOff>52312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94239</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9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99181</xdr:rowOff>
    </xdr:from>
    <xdr:to>
      <xdr:col>77</xdr:col>
      <xdr:colOff>95250</xdr:colOff>
      <xdr:row>41</xdr:row>
      <xdr:rowOff>29331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53219</xdr:rowOff>
    </xdr:from>
    <xdr:to>
      <xdr:col>73</xdr:col>
      <xdr:colOff>44450</xdr:colOff>
      <xdr:row>40</xdr:row>
      <xdr:rowOff>154819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139596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121255</xdr:rowOff>
    </xdr:from>
    <xdr:to>
      <xdr:col>68</xdr:col>
      <xdr:colOff>203200</xdr:colOff>
      <xdr:row>40</xdr:row>
      <xdr:rowOff>51405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61582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131838</xdr:rowOff>
    </xdr:from>
    <xdr:to>
      <xdr:col>64</xdr:col>
      <xdr:colOff>152400</xdr:colOff>
      <xdr:row>39</xdr:row>
      <xdr:rowOff>61988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72165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年度は前年度の</a:t>
          </a:r>
          <a:r>
            <a:rPr kumimoji="1" lang="en-US" altLang="ja-JP" sz="1300">
              <a:latin typeface="ＭＳ Ｐゴシック" panose="020B0600070205080204" pitchFamily="50" charset="-128"/>
              <a:ea typeface="ＭＳ Ｐゴシック" panose="020B0600070205080204" pitchFamily="50" charset="-128"/>
            </a:rPr>
            <a:t>36.8</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32.2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これは主に、償還の終了や新京成線連続立体交差事業債の新規発行額の減などにより、地方債の現在高が令和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年度と比較し約</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億円減となったものである。</a:t>
          </a:r>
        </a:p>
        <a:p>
          <a:r>
            <a:rPr kumimoji="1" lang="ja-JP" altLang="en-US" sz="1300">
              <a:latin typeface="ＭＳ Ｐゴシック" panose="020B0600070205080204" pitchFamily="50" charset="-128"/>
              <a:ea typeface="ＭＳ Ｐゴシック" panose="020B0600070205080204" pitchFamily="50" charset="-128"/>
            </a:rPr>
            <a:t>　類似団体と比較すると高い水準となっているが、財政健全化法による早期健全化基準の</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％を大きく下回っている。今後も早期健全化基準</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％を大きく下回る状況が続くと推計しており、財政運営に大きな影響を及ぼさない数値である。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125004</xdr:rowOff>
    </xdr:from>
    <xdr:to>
      <xdr:col>81</xdr:col>
      <xdr:colOff>44450</xdr:colOff>
      <xdr:row>17</xdr:row>
      <xdr:rowOff>32838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868204"/>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123281</xdr:rowOff>
    </xdr:from>
    <xdr:to>
      <xdr:col>77</xdr:col>
      <xdr:colOff>44450</xdr:colOff>
      <xdr:row>17</xdr:row>
      <xdr:rowOff>32838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866481"/>
          <a:ext cx="889000" cy="8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49167</xdr:rowOff>
    </xdr:from>
    <xdr:to>
      <xdr:col>72</xdr:col>
      <xdr:colOff>203200</xdr:colOff>
      <xdr:row>16</xdr:row>
      <xdr:rowOff>123281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2792367"/>
          <a:ext cx="8890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100784</xdr:rowOff>
    </xdr:from>
    <xdr:to>
      <xdr:col>73</xdr:col>
      <xdr:colOff>44450</xdr:colOff>
      <xdr:row>14</xdr:row>
      <xdr:rowOff>30934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37102</xdr:rowOff>
    </xdr:from>
    <xdr:to>
      <xdr:col>68</xdr:col>
      <xdr:colOff>152400</xdr:colOff>
      <xdr:row>16</xdr:row>
      <xdr:rowOff>49167</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278030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126637</xdr:rowOff>
    </xdr:from>
    <xdr:to>
      <xdr:col>68</xdr:col>
      <xdr:colOff>203200</xdr:colOff>
      <xdr:row>14</xdr:row>
      <xdr:rowOff>56787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74204</xdr:rowOff>
    </xdr:from>
    <xdr:to>
      <xdr:col>81</xdr:col>
      <xdr:colOff>95250</xdr:colOff>
      <xdr:row>17</xdr:row>
      <xdr:rowOff>4354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81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46281</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78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153488</xdr:rowOff>
    </xdr:from>
    <xdr:to>
      <xdr:col>77</xdr:col>
      <xdr:colOff>95250</xdr:colOff>
      <xdr:row>17</xdr:row>
      <xdr:rowOff>83638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68415</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98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72481</xdr:rowOff>
    </xdr:from>
    <xdr:to>
      <xdr:col>73</xdr:col>
      <xdr:colOff>44450</xdr:colOff>
      <xdr:row>17</xdr:row>
      <xdr:rowOff>2631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81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158858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90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169817</xdr:rowOff>
    </xdr:from>
    <xdr:to>
      <xdr:col>68</xdr:col>
      <xdr:colOff>203200</xdr:colOff>
      <xdr:row>16</xdr:row>
      <xdr:rowOff>99967</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7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84744</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82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157752</xdr:rowOff>
    </xdr:from>
    <xdr:to>
      <xdr:col>64</xdr:col>
      <xdr:colOff>152400</xdr:colOff>
      <xdr:row>16</xdr:row>
      <xdr:rowOff>87902</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7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72679</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81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109,564
107,597
21.08
43,458,783
40,716,870
2,498,463
21,109,449
36,588,585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これまで定員適正化計画に基づく職員採用の抑制や組織改正等の適正な定員管理により減少傾向にあったが、近年は社会状況の変化に伴う新たな住民ニーズに柔軟に対応するための職員数の増加、全国的な賃上げの要請により人件費は増加傾向で推移している。</a:t>
          </a:r>
        </a:p>
        <a:p>
          <a:r>
            <a:rPr kumimoji="1" lang="ja-JP" altLang="en-US" sz="1250">
              <a:latin typeface="ＭＳ Ｐゴシック" panose="020B0600070205080204" pitchFamily="50" charset="-128"/>
              <a:ea typeface="ＭＳ Ｐゴシック" panose="020B0600070205080204" pitchFamily="50" charset="-128"/>
            </a:rPr>
            <a:t>　人件費が増加傾向となっているものの、義務的経費についても増加しているため、経常収支比率の人件費の割合はおおむね横ばいとなっている。今後も同程度で推移していく見込みである。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83566</xdr:rowOff>
    </xdr:from>
    <xdr:to>
      <xdr:col>24</xdr:col>
      <xdr:colOff>25400</xdr:colOff>
      <xdr:row>39</xdr:row>
      <xdr:rowOff>156718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7701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163593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3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83566</xdr:rowOff>
    </xdr:from>
    <xdr:to>
      <xdr:col>19</xdr:col>
      <xdr:colOff>187325</xdr:colOff>
      <xdr:row>40</xdr:row>
      <xdr:rowOff>94996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77011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163576</xdr:rowOff>
    </xdr:from>
    <xdr:to>
      <xdr:col>15</xdr:col>
      <xdr:colOff>98425</xdr:colOff>
      <xdr:row>40</xdr:row>
      <xdr:rowOff>94996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7867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163576</xdr:rowOff>
    </xdr:from>
    <xdr:to>
      <xdr:col>11</xdr:col>
      <xdr:colOff>9525</xdr:colOff>
      <xdr:row>39</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786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87393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105918</xdr:rowOff>
    </xdr:from>
    <xdr:to>
      <xdr:col>24</xdr:col>
      <xdr:colOff>76200</xdr:colOff>
      <xdr:row>40</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77995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32766</xdr:rowOff>
    </xdr:from>
    <xdr:to>
      <xdr:col>20</xdr:col>
      <xdr:colOff>38100</xdr:colOff>
      <xdr:row>39</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119143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44196</xdr:rowOff>
    </xdr:from>
    <xdr:to>
      <xdr:col>15</xdr:col>
      <xdr:colOff>149225</xdr:colOff>
      <xdr:row>40</xdr:row>
      <xdr:rowOff>145796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130573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112776</xdr:rowOff>
    </xdr:from>
    <xdr:to>
      <xdr:col>11</xdr:col>
      <xdr:colOff>60325</xdr:colOff>
      <xdr:row>39</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27703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41910</xdr:rowOff>
    </xdr:from>
    <xdr:to>
      <xdr:col>6</xdr:col>
      <xdr:colOff>171450</xdr:colOff>
      <xdr:row>39</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ポイント上昇した。前年度から約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億円の増となった公共施設などの光熱水費の影響が大きくなっている。</a:t>
          </a:r>
        </a:p>
        <a:p>
          <a:r>
            <a:rPr kumimoji="1" lang="ja-JP" altLang="en-US" sz="1300">
              <a:latin typeface="ＭＳ Ｐゴシック" panose="020B0600070205080204" pitchFamily="50" charset="-128"/>
              <a:ea typeface="ＭＳ Ｐゴシック" panose="020B0600070205080204" pitchFamily="50" charset="-128"/>
            </a:rPr>
            <a:t>　今後も物価高騰の影響を受けると見込むが、事業の見直しや行財政改革を継続し、物件費の抑制に取り組んでいく。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116114</xdr:rowOff>
    </xdr:from>
    <xdr:to>
      <xdr:col>82</xdr:col>
      <xdr:colOff>107950</xdr:colOff>
      <xdr:row>15</xdr:row>
      <xdr:rowOff>20864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164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116114</xdr:rowOff>
    </xdr:from>
    <xdr:to>
      <xdr:col>78</xdr:col>
      <xdr:colOff>69850</xdr:colOff>
      <xdr:row>15</xdr:row>
      <xdr:rowOff>9979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164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16</xdr:row>
      <xdr:rowOff>45357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5817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16</xdr:row>
      <xdr:rowOff>45357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66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65314</xdr:rowOff>
    </xdr:from>
    <xdr:to>
      <xdr:col>78</xdr:col>
      <xdr:colOff>120650</xdr:colOff>
      <xdr:row>14</xdr:row>
      <xdr:rowOff>166914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144236</xdr:rowOff>
    </xdr:from>
    <xdr:to>
      <xdr:col>65</xdr:col>
      <xdr:colOff>53975</xdr:colOff>
      <xdr:row>16</xdr:row>
      <xdr:rowOff>74386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84563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ポイント下降した。</a:t>
          </a:r>
        </a:p>
        <a:p>
          <a:r>
            <a:rPr kumimoji="1" lang="ja-JP" altLang="en-US" sz="1300">
              <a:latin typeface="ＭＳ Ｐゴシック" panose="020B0600070205080204" pitchFamily="50" charset="-128"/>
              <a:ea typeface="ＭＳ Ｐゴシック" panose="020B0600070205080204" pitchFamily="50" charset="-128"/>
            </a:rPr>
            <a:t>　これは児童手当といった一部扶助費の減のほか、特定財源の増により経常経費充当一般財源が減になったことなどによる。</a:t>
          </a:r>
        </a:p>
        <a:p>
          <a:r>
            <a:rPr kumimoji="1" lang="ja-JP" altLang="en-US" sz="1300">
              <a:latin typeface="ＭＳ Ｐゴシック" panose="020B0600070205080204" pitchFamily="50" charset="-128"/>
              <a:ea typeface="ＭＳ Ｐゴシック" panose="020B0600070205080204" pitchFamily="50" charset="-128"/>
            </a:rPr>
            <a:t>　類似団体の平均値よりも低くなっている要因としては、単独扶助費等の見直しを継続的に行っていることなどが挙げられる。</a:t>
          </a:r>
        </a:p>
        <a:p>
          <a:r>
            <a:rPr kumimoji="1" lang="ja-JP" altLang="en-US" sz="1300">
              <a:latin typeface="ＭＳ Ｐゴシック" panose="020B0600070205080204" pitchFamily="50" charset="-128"/>
              <a:ea typeface="ＭＳ Ｐゴシック" panose="020B0600070205080204" pitchFamily="50" charset="-128"/>
            </a:rPr>
            <a:t>　扶助費については、少子高齢化などにより、今後も増加が見込まれるが、引き続き適正な抑制に取り組んでいく。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20320</xdr:rowOff>
    </xdr:from>
    <xdr:to>
      <xdr:col>24</xdr:col>
      <xdr:colOff>25400</xdr:colOff>
      <xdr:row>56</xdr:row>
      <xdr:rowOff>43180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21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27940</xdr:rowOff>
    </xdr:from>
    <xdr:to>
      <xdr:col>19</xdr:col>
      <xdr:colOff>187325</xdr:colOff>
      <xdr:row>56</xdr:row>
      <xdr:rowOff>43180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29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27940</xdr:rowOff>
    </xdr:from>
    <xdr:to>
      <xdr:col>15</xdr:col>
      <xdr:colOff>98425</xdr:colOff>
      <xdr:row>56</xdr:row>
      <xdr:rowOff>104140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29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27940</xdr:rowOff>
    </xdr:from>
    <xdr:to>
      <xdr:col>11</xdr:col>
      <xdr:colOff>9525</xdr:colOff>
      <xdr:row>56</xdr:row>
      <xdr:rowOff>104140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29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140970</xdr:rowOff>
    </xdr:from>
    <xdr:to>
      <xdr:col>24</xdr:col>
      <xdr:colOff>76200</xdr:colOff>
      <xdr:row>56</xdr:row>
      <xdr:rowOff>71120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157497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163830</xdr:rowOff>
    </xdr:from>
    <xdr:to>
      <xdr:col>20</xdr:col>
      <xdr:colOff>38100</xdr:colOff>
      <xdr:row>56</xdr:row>
      <xdr:rowOff>93980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148590</xdr:rowOff>
    </xdr:from>
    <xdr:to>
      <xdr:col>15</xdr:col>
      <xdr:colOff>149225</xdr:colOff>
      <xdr:row>56</xdr:row>
      <xdr:rowOff>78740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88917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148590</xdr:rowOff>
    </xdr:from>
    <xdr:to>
      <xdr:col>6</xdr:col>
      <xdr:colOff>171450</xdr:colOff>
      <xdr:row>56</xdr:row>
      <xdr:rowOff>78740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88917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少子高齢化に伴う給付費の増などにより、各特別会計への繰出金が増となっている。特別会計への繰出金については、今後の推計も行っており、増額が見込まれるが、保険料収入などの確保に努め、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26307</xdr:rowOff>
    </xdr:from>
    <xdr:to>
      <xdr:col>82</xdr:col>
      <xdr:colOff>107950</xdr:colOff>
      <xdr:row>57</xdr:row>
      <xdr:rowOff>113393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989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98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105228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425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58</xdr:row>
      <xdr:rowOff>105228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73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62593</xdr:rowOff>
    </xdr:from>
    <xdr:to>
      <xdr:col>82</xdr:col>
      <xdr:colOff>158750</xdr:colOff>
      <xdr:row>57</xdr:row>
      <xdr:rowOff>164193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34670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146957</xdr:rowOff>
    </xdr:from>
    <xdr:to>
      <xdr:col>78</xdr:col>
      <xdr:colOff>120650</xdr:colOff>
      <xdr:row>57</xdr:row>
      <xdr:rowOff>77107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61884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54428</xdr:rowOff>
    </xdr:from>
    <xdr:to>
      <xdr:col>69</xdr:col>
      <xdr:colOff>142875</xdr:colOff>
      <xdr:row>58</xdr:row>
      <xdr:rowOff>156028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類似団体内平均値と比較して高くなっている要因は、ごみ・し尿処理業務を一部事務組合で実施していることが挙げられ、組合が過去に実施した公共事業に係る公債費の増などの影響がみられる。</a:t>
          </a:r>
        </a:p>
        <a:p>
          <a:r>
            <a:rPr kumimoji="1" lang="ja-JP" altLang="en-US" sz="1300">
              <a:latin typeface="ＭＳ Ｐゴシック" panose="020B0600070205080204" pitchFamily="50" charset="-128"/>
              <a:ea typeface="ＭＳ Ｐゴシック" panose="020B0600070205080204" pitchFamily="50" charset="-128"/>
            </a:rPr>
            <a:t>　今後も類似団体より高い傾向が続くと考えられるが、事務事業の見直しを継続していく。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51562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3860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38</xdr:row>
      <xdr:rowOff>8128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3860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38</xdr:row>
      <xdr:rowOff>8128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450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106426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440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これは、市庁舎免震改修事業債など過去に実施した必要不可欠な大型事業の償還がピークとなっているためである。</a:t>
          </a:r>
        </a:p>
        <a:p>
          <a:r>
            <a:rPr kumimoji="1" lang="ja-JP" altLang="en-US" sz="1300">
              <a:latin typeface="ＭＳ Ｐゴシック" panose="020B0600070205080204" pitchFamily="50" charset="-128"/>
              <a:ea typeface="ＭＳ Ｐゴシック" panose="020B0600070205080204" pitchFamily="50" charset="-128"/>
            </a:rPr>
            <a:t>　公債費については、毎年度決算後及び予算編成後に推計を行っており、今後数年間は高水準で推移することが見込まれているため、減債基金への計画的な積み立てを実施し、適切に対応していく。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50800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355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78</xdr:row>
      <xdr:rowOff>27939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55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168911</xdr:rowOff>
    </xdr:from>
    <xdr:to>
      <xdr:col>15</xdr:col>
      <xdr:colOff>98425</xdr:colOff>
      <xdr:row>78</xdr:row>
      <xdr:rowOff>27939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370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77</xdr:row>
      <xdr:rowOff>168911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2867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148589</xdr:rowOff>
    </xdr:from>
    <xdr:to>
      <xdr:col>15</xdr:col>
      <xdr:colOff>149225</xdr:colOff>
      <xdr:row>78</xdr:row>
      <xdr:rowOff>78739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118111</xdr:rowOff>
    </xdr:from>
    <xdr:to>
      <xdr:col>11</xdr:col>
      <xdr:colOff>60325</xdr:colOff>
      <xdr:row>78</xdr:row>
      <xdr:rowOff>48261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行政評価を活用したあらゆる事務事業の見直しを行うなど、行財政改革を継続している。</a:t>
          </a:r>
        </a:p>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公債費以外の経常収支比率について、類似団体と比較し、過去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年で初めて平均を下回った。市域が狭いながらも住宅都市として堅調に発展し続け、法人市民税が少ない状況にあるため、分母となる経常一般財源について、依存財源によるところが大きい状況にある。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130810</xdr:rowOff>
    </xdr:from>
    <xdr:to>
      <xdr:col>82</xdr:col>
      <xdr:colOff>107950</xdr:colOff>
      <xdr:row>76</xdr:row>
      <xdr:rowOff>119380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9895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130810</xdr:rowOff>
    </xdr:from>
    <xdr:to>
      <xdr:col>78</xdr:col>
      <xdr:colOff>69850</xdr:colOff>
      <xdr:row>77</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98956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20320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317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123189</xdr:rowOff>
    </xdr:from>
    <xdr:to>
      <xdr:col>69</xdr:col>
      <xdr:colOff>92075</xdr:colOff>
      <xdr:row>78</xdr:row>
      <xdr:rowOff>20320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324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85107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80010</xdr:rowOff>
    </xdr:from>
    <xdr:to>
      <xdr:col>78</xdr:col>
      <xdr:colOff>120650</xdr:colOff>
      <xdr:row>76</xdr:row>
      <xdr:rowOff>10161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166388</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025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140970</xdr:rowOff>
    </xdr:from>
    <xdr:to>
      <xdr:col>69</xdr:col>
      <xdr:colOff>142875</xdr:colOff>
      <xdr:row>78</xdr:row>
      <xdr:rowOff>71120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55897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141501</xdr:rowOff>
    </xdr:from>
    <xdr:to>
      <xdr:col>29</xdr:col>
      <xdr:colOff>127000</xdr:colOff>
      <xdr:row>16</xdr:row>
      <xdr:rowOff>149296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932326"/>
          <a:ext cx="647700" cy="7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141501</xdr:rowOff>
    </xdr:from>
    <xdr:to>
      <xdr:col>26</xdr:col>
      <xdr:colOff>50800</xdr:colOff>
      <xdr:row>17</xdr:row>
      <xdr:rowOff>1941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32326"/>
          <a:ext cx="698500" cy="31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1941</xdr:rowOff>
    </xdr:from>
    <xdr:to>
      <xdr:col>22</xdr:col>
      <xdr:colOff>114300</xdr:colOff>
      <xdr:row>17</xdr:row>
      <xdr:rowOff>60142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64216"/>
          <a:ext cx="698500" cy="58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60142</xdr:rowOff>
    </xdr:from>
    <xdr:to>
      <xdr:col>18</xdr:col>
      <xdr:colOff>177800</xdr:colOff>
      <xdr:row>17</xdr:row>
      <xdr:rowOff>84739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22417"/>
          <a:ext cx="698500" cy="24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98496</xdr:rowOff>
    </xdr:from>
    <xdr:to>
      <xdr:col>29</xdr:col>
      <xdr:colOff>177800</xdr:colOff>
      <xdr:row>17</xdr:row>
      <xdr:rowOff>28646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8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70573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6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90701</xdr:rowOff>
    </xdr:from>
    <xdr:to>
      <xdr:col>26</xdr:col>
      <xdr:colOff>101600</xdr:colOff>
      <xdr:row>17</xdr:row>
      <xdr:rowOff>20851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81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5628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96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122591</xdr:rowOff>
    </xdr:from>
    <xdr:to>
      <xdr:col>22</xdr:col>
      <xdr:colOff>165100</xdr:colOff>
      <xdr:row>17</xdr:row>
      <xdr:rowOff>52741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13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37518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9342</xdr:rowOff>
    </xdr:from>
    <xdr:to>
      <xdr:col>19</xdr:col>
      <xdr:colOff>38100</xdr:colOff>
      <xdr:row>17</xdr:row>
      <xdr:rowOff>110942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71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95719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5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33939</xdr:rowOff>
    </xdr:from>
    <xdr:to>
      <xdr:col>15</xdr:col>
      <xdr:colOff>101600</xdr:colOff>
      <xdr:row>17</xdr:row>
      <xdr:rowOff>135539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96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120316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174320</xdr:rowOff>
    </xdr:from>
    <xdr:to>
      <xdr:col>29</xdr:col>
      <xdr:colOff>127000</xdr:colOff>
      <xdr:row>35</xdr:row>
      <xdr:rowOff>270637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784670"/>
          <a:ext cx="647700" cy="96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159097</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6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270637</xdr:rowOff>
    </xdr:from>
    <xdr:to>
      <xdr:col>26</xdr:col>
      <xdr:colOff>50800</xdr:colOff>
      <xdr:row>35</xdr:row>
      <xdr:rowOff>282181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80987"/>
          <a:ext cx="698500" cy="1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259283</xdr:rowOff>
    </xdr:from>
    <xdr:to>
      <xdr:col>22</xdr:col>
      <xdr:colOff>114300</xdr:colOff>
      <xdr:row>35</xdr:row>
      <xdr:rowOff>282181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869633"/>
          <a:ext cx="698500" cy="22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259283</xdr:rowOff>
    </xdr:from>
    <xdr:to>
      <xdr:col>18</xdr:col>
      <xdr:colOff>177800</xdr:colOff>
      <xdr:row>36</xdr:row>
      <xdr:rowOff>26416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869633"/>
          <a:ext cx="698500" cy="110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315777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123520</xdr:rowOff>
    </xdr:from>
    <xdr:to>
      <xdr:col>29</xdr:col>
      <xdr:colOff>177800</xdr:colOff>
      <xdr:row>35</xdr:row>
      <xdr:rowOff>225120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33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311497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219837</xdr:rowOff>
    </xdr:from>
    <xdr:to>
      <xdr:col>26</xdr:col>
      <xdr:colOff>101600</xdr:colOff>
      <xdr:row>35</xdr:row>
      <xdr:rowOff>321437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30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306214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1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231381</xdr:rowOff>
    </xdr:from>
    <xdr:to>
      <xdr:col>22</xdr:col>
      <xdr:colOff>165100</xdr:colOff>
      <xdr:row>35</xdr:row>
      <xdr:rowOff>332981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41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317758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2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208483</xdr:rowOff>
    </xdr:from>
    <xdr:to>
      <xdr:col>19</xdr:col>
      <xdr:colOff>38100</xdr:colOff>
      <xdr:row>35</xdr:row>
      <xdr:rowOff>310083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1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320260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58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318516</xdr:rowOff>
    </xdr:from>
    <xdr:to>
      <xdr:col>15</xdr:col>
      <xdr:colOff>101600</xdr:colOff>
      <xdr:row>36</xdr:row>
      <xdr:rowOff>77216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28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61993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1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109,564
107,597
21.08
43,458,783
40,716,870
2,498,463
21,109,449
36,588,585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147838</xdr:rowOff>
    </xdr:from>
    <xdr:to>
      <xdr:col>24</xdr:col>
      <xdr:colOff>63500</xdr:colOff>
      <xdr:row>35</xdr:row>
      <xdr:rowOff>162697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48588"/>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162697</xdr:rowOff>
    </xdr:from>
    <xdr:to>
      <xdr:col>19</xdr:col>
      <xdr:colOff>177800</xdr:colOff>
      <xdr:row>36</xdr:row>
      <xdr:rowOff>37859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63447"/>
          <a:ext cx="889000" cy="4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37859</xdr:rowOff>
    </xdr:from>
    <xdr:to>
      <xdr:col>15</xdr:col>
      <xdr:colOff>50800</xdr:colOff>
      <xdr:row>37</xdr:row>
      <xdr:rowOff>58273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10059"/>
          <a:ext cx="889000" cy="19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29195</xdr:rowOff>
    </xdr:from>
    <xdr:to>
      <xdr:col>10</xdr:col>
      <xdr:colOff>114300</xdr:colOff>
      <xdr:row>37</xdr:row>
      <xdr:rowOff>58273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372845"/>
          <a:ext cx="8890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97038</xdr:rowOff>
    </xdr:from>
    <xdr:to>
      <xdr:col>24</xdr:col>
      <xdr:colOff>114300</xdr:colOff>
      <xdr:row>36</xdr:row>
      <xdr:rowOff>27188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75465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7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111897</xdr:rowOff>
    </xdr:from>
    <xdr:to>
      <xdr:col>20</xdr:col>
      <xdr:colOff>38100</xdr:colOff>
      <xdr:row>36</xdr:row>
      <xdr:rowOff>42047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1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33174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0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158509</xdr:rowOff>
    </xdr:from>
    <xdr:to>
      <xdr:col>15</xdr:col>
      <xdr:colOff>101600</xdr:colOff>
      <xdr:row>36</xdr:row>
      <xdr:rowOff>88659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5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79786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25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7473</xdr:rowOff>
    </xdr:from>
    <xdr:to>
      <xdr:col>10</xdr:col>
      <xdr:colOff>165100</xdr:colOff>
      <xdr:row>37</xdr:row>
      <xdr:rowOff>109073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100200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4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149845</xdr:rowOff>
    </xdr:from>
    <xdr:to>
      <xdr:col>6</xdr:col>
      <xdr:colOff>38100</xdr:colOff>
      <xdr:row>37</xdr:row>
      <xdr:rowOff>79995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2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71122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1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88200</xdr:rowOff>
    </xdr:from>
    <xdr:to>
      <xdr:col>24</xdr:col>
      <xdr:colOff>63500</xdr:colOff>
      <xdr:row>58</xdr:row>
      <xdr:rowOff>136712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32300"/>
          <a:ext cx="838200" cy="4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136712</xdr:rowOff>
    </xdr:from>
    <xdr:to>
      <xdr:col>19</xdr:col>
      <xdr:colOff>177800</xdr:colOff>
      <xdr:row>59</xdr:row>
      <xdr:rowOff>108414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80812"/>
          <a:ext cx="889000" cy="14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79693</xdr:rowOff>
    </xdr:from>
    <xdr:to>
      <xdr:col>15</xdr:col>
      <xdr:colOff>50800</xdr:colOff>
      <xdr:row>59</xdr:row>
      <xdr:rowOff>108414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195243"/>
          <a:ext cx="8890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79693</xdr:rowOff>
    </xdr:from>
    <xdr:to>
      <xdr:col>10</xdr:col>
      <xdr:colOff>114300</xdr:colOff>
      <xdr:row>59</xdr:row>
      <xdr:rowOff>105459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95243"/>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111472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37400</xdr:rowOff>
    </xdr:from>
    <xdr:to>
      <xdr:col>24</xdr:col>
      <xdr:colOff>114300</xdr:colOff>
      <xdr:row>58</xdr:row>
      <xdr:rowOff>139000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8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123777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85912</xdr:rowOff>
    </xdr:from>
    <xdr:to>
      <xdr:col>20</xdr:col>
      <xdr:colOff>38100</xdr:colOff>
      <xdr:row>59</xdr:row>
      <xdr:rowOff>16062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3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7189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2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57614</xdr:rowOff>
    </xdr:from>
    <xdr:to>
      <xdr:col>15</xdr:col>
      <xdr:colOff>101600</xdr:colOff>
      <xdr:row>59</xdr:row>
      <xdr:rowOff>159214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1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150341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26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28893</xdr:rowOff>
    </xdr:from>
    <xdr:to>
      <xdr:col>10</xdr:col>
      <xdr:colOff>165100</xdr:colOff>
      <xdr:row>59</xdr:row>
      <xdr:rowOff>130493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121620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54659</xdr:rowOff>
    </xdr:from>
    <xdr:to>
      <xdr:col>6</xdr:col>
      <xdr:colOff>38100</xdr:colOff>
      <xdr:row>59</xdr:row>
      <xdr:rowOff>156259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7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147386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6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59598</xdr:rowOff>
    </xdr:from>
    <xdr:to>
      <xdr:col>24</xdr:col>
      <xdr:colOff>63500</xdr:colOff>
      <xdr:row>78</xdr:row>
      <xdr:rowOff>62387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32698"/>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58959</xdr:rowOff>
    </xdr:from>
    <xdr:to>
      <xdr:col>19</xdr:col>
      <xdr:colOff>177800</xdr:colOff>
      <xdr:row>78</xdr:row>
      <xdr:rowOff>59598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32059"/>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51505</xdr:rowOff>
    </xdr:from>
    <xdr:to>
      <xdr:col>15</xdr:col>
      <xdr:colOff>50800</xdr:colOff>
      <xdr:row>78</xdr:row>
      <xdr:rowOff>58959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24605"/>
          <a:ext cx="889000" cy="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51505</xdr:rowOff>
    </xdr:from>
    <xdr:to>
      <xdr:col>10</xdr:col>
      <xdr:colOff>114300</xdr:colOff>
      <xdr:row>78</xdr:row>
      <xdr:rowOff>53198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24605"/>
          <a:ext cx="8890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11587</xdr:rowOff>
    </xdr:from>
    <xdr:to>
      <xdr:col>24</xdr:col>
      <xdr:colOff>114300</xdr:colOff>
      <xdr:row>78</xdr:row>
      <xdr:rowOff>113187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97964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8798</xdr:rowOff>
    </xdr:from>
    <xdr:to>
      <xdr:col>20</xdr:col>
      <xdr:colOff>38100</xdr:colOff>
      <xdr:row>78</xdr:row>
      <xdr:rowOff>110398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101525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8159</xdr:rowOff>
    </xdr:from>
    <xdr:to>
      <xdr:col>15</xdr:col>
      <xdr:colOff>101600</xdr:colOff>
      <xdr:row>78</xdr:row>
      <xdr:rowOff>109759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100886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705</xdr:rowOff>
    </xdr:from>
    <xdr:to>
      <xdr:col>10</xdr:col>
      <xdr:colOff>165100</xdr:colOff>
      <xdr:row>78</xdr:row>
      <xdr:rowOff>102305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93432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2398</xdr:rowOff>
    </xdr:from>
    <xdr:to>
      <xdr:col>6</xdr:col>
      <xdr:colOff>38100</xdr:colOff>
      <xdr:row>78</xdr:row>
      <xdr:rowOff>103998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95125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115294</xdr:rowOff>
    </xdr:from>
    <xdr:to>
      <xdr:col>24</xdr:col>
      <xdr:colOff>63500</xdr:colOff>
      <xdr:row>97</xdr:row>
      <xdr:rowOff>21903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574494"/>
          <a:ext cx="838200" cy="7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115294</xdr:rowOff>
    </xdr:from>
    <xdr:to>
      <xdr:col>19</xdr:col>
      <xdr:colOff>177800</xdr:colOff>
      <xdr:row>97</xdr:row>
      <xdr:rowOff>133916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74494"/>
          <a:ext cx="889000" cy="19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133916</xdr:rowOff>
    </xdr:from>
    <xdr:to>
      <xdr:col>15</xdr:col>
      <xdr:colOff>50800</xdr:colOff>
      <xdr:row>97</xdr:row>
      <xdr:rowOff>154369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64566"/>
          <a:ext cx="889000" cy="2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154369</xdr:rowOff>
    </xdr:from>
    <xdr:to>
      <xdr:col>10</xdr:col>
      <xdr:colOff>114300</xdr:colOff>
      <xdr:row>98</xdr:row>
      <xdr:rowOff>24874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85019"/>
          <a:ext cx="889000" cy="4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142553</xdr:rowOff>
    </xdr:from>
    <xdr:to>
      <xdr:col>24</xdr:col>
      <xdr:colOff>114300</xdr:colOff>
      <xdr:row>97</xdr:row>
      <xdr:rowOff>72703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120980</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8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64494</xdr:rowOff>
    </xdr:from>
    <xdr:to>
      <xdr:col>20</xdr:col>
      <xdr:colOff>38100</xdr:colOff>
      <xdr:row>96</xdr:row>
      <xdr:rowOff>166094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157221</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61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83116</xdr:rowOff>
    </xdr:from>
    <xdr:to>
      <xdr:col>15</xdr:col>
      <xdr:colOff>101600</xdr:colOff>
      <xdr:row>98</xdr:row>
      <xdr:rowOff>13266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4393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0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103569</xdr:rowOff>
    </xdr:from>
    <xdr:to>
      <xdr:col>10</xdr:col>
      <xdr:colOff>165100</xdr:colOff>
      <xdr:row>98</xdr:row>
      <xdr:rowOff>33719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24846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2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145524</xdr:rowOff>
    </xdr:from>
    <xdr:to>
      <xdr:col>6</xdr:col>
      <xdr:colOff>38100</xdr:colOff>
      <xdr:row>98</xdr:row>
      <xdr:rowOff>75674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66801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7047</xdr:rowOff>
    </xdr:from>
    <xdr:to>
      <xdr:col>55</xdr:col>
      <xdr:colOff>0</xdr:colOff>
      <xdr:row>37</xdr:row>
      <xdr:rowOff>57720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50697"/>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140462</xdr:rowOff>
    </xdr:from>
    <xdr:to>
      <xdr:col>50</xdr:col>
      <xdr:colOff>114300</xdr:colOff>
      <xdr:row>37</xdr:row>
      <xdr:rowOff>57720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283962"/>
          <a:ext cx="889000" cy="111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140462</xdr:rowOff>
    </xdr:from>
    <xdr:to>
      <xdr:col>45</xdr:col>
      <xdr:colOff>177800</xdr:colOff>
      <xdr:row>37</xdr:row>
      <xdr:rowOff>95700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283962"/>
          <a:ext cx="889000" cy="115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95700</xdr:rowOff>
    </xdr:from>
    <xdr:to>
      <xdr:col>41</xdr:col>
      <xdr:colOff>50800</xdr:colOff>
      <xdr:row>37</xdr:row>
      <xdr:rowOff>122805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39350"/>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127697</xdr:rowOff>
    </xdr:from>
    <xdr:to>
      <xdr:col>55</xdr:col>
      <xdr:colOff>50800</xdr:colOff>
      <xdr:row>37</xdr:row>
      <xdr:rowOff>57847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106124</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7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6920</xdr:rowOff>
    </xdr:from>
    <xdr:to>
      <xdr:col>50</xdr:col>
      <xdr:colOff>165100</xdr:colOff>
      <xdr:row>37</xdr:row>
      <xdr:rowOff>108520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99647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89662</xdr:rowOff>
    </xdr:from>
    <xdr:to>
      <xdr:col>46</xdr:col>
      <xdr:colOff>38100</xdr:colOff>
      <xdr:row>31</xdr:row>
      <xdr:rowOff>19812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3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10939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32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44900</xdr:rowOff>
    </xdr:from>
    <xdr:to>
      <xdr:col>41</xdr:col>
      <xdr:colOff>101600</xdr:colOff>
      <xdr:row>37</xdr:row>
      <xdr:rowOff>146500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137627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8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72005</xdr:rowOff>
    </xdr:from>
    <xdr:to>
      <xdr:col>36</xdr:col>
      <xdr:colOff>165100</xdr:colOff>
      <xdr:row>38</xdr:row>
      <xdr:rowOff>2155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1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164733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0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12103</xdr:rowOff>
    </xdr:from>
    <xdr:to>
      <xdr:col>55</xdr:col>
      <xdr:colOff>0</xdr:colOff>
      <xdr:row>57</xdr:row>
      <xdr:rowOff>52019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613303"/>
          <a:ext cx="838200" cy="2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12103</xdr:rowOff>
    </xdr:from>
    <xdr:to>
      <xdr:col>50</xdr:col>
      <xdr:colOff>114300</xdr:colOff>
      <xdr:row>56</xdr:row>
      <xdr:rowOff>110452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613303"/>
          <a:ext cx="889000" cy="9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110452</xdr:rowOff>
    </xdr:from>
    <xdr:to>
      <xdr:col>45</xdr:col>
      <xdr:colOff>177800</xdr:colOff>
      <xdr:row>57</xdr:row>
      <xdr:rowOff>23089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11652"/>
          <a:ext cx="889000" cy="8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164782</xdr:rowOff>
    </xdr:from>
    <xdr:to>
      <xdr:col>41</xdr:col>
      <xdr:colOff>50800</xdr:colOff>
      <xdr:row>57</xdr:row>
      <xdr:rowOff>23089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765982"/>
          <a:ext cx="8890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1219</xdr:rowOff>
    </xdr:from>
    <xdr:to>
      <xdr:col>55</xdr:col>
      <xdr:colOff>50800</xdr:colOff>
      <xdr:row>57</xdr:row>
      <xdr:rowOff>102819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7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151096</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132753</xdr:rowOff>
    </xdr:from>
    <xdr:to>
      <xdr:col>50</xdr:col>
      <xdr:colOff>165100</xdr:colOff>
      <xdr:row>56</xdr:row>
      <xdr:rowOff>62903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54030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65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59652</xdr:rowOff>
    </xdr:from>
    <xdr:to>
      <xdr:col>46</xdr:col>
      <xdr:colOff>38100</xdr:colOff>
      <xdr:row>56</xdr:row>
      <xdr:rowOff>161252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6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152379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7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143739</xdr:rowOff>
    </xdr:from>
    <xdr:to>
      <xdr:col>41</xdr:col>
      <xdr:colOff>101600</xdr:colOff>
      <xdr:row>57</xdr:row>
      <xdr:rowOff>73889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4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65016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113982</xdr:rowOff>
    </xdr:from>
    <xdr:to>
      <xdr:col>36</xdr:col>
      <xdr:colOff>165100</xdr:colOff>
      <xdr:row>57</xdr:row>
      <xdr:rowOff>44132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1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35259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0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149690</xdr:rowOff>
    </xdr:from>
    <xdr:to>
      <xdr:col>55</xdr:col>
      <xdr:colOff>0</xdr:colOff>
      <xdr:row>78</xdr:row>
      <xdr:rowOff>56262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351340"/>
          <a:ext cx="838200" cy="7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147244</xdr:rowOff>
    </xdr:from>
    <xdr:to>
      <xdr:col>50</xdr:col>
      <xdr:colOff>114300</xdr:colOff>
      <xdr:row>78</xdr:row>
      <xdr:rowOff>56262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348894"/>
          <a:ext cx="889000" cy="8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147244</xdr:rowOff>
    </xdr:from>
    <xdr:to>
      <xdr:col>45</xdr:col>
      <xdr:colOff>177800</xdr:colOff>
      <xdr:row>78</xdr:row>
      <xdr:rowOff>43596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348894"/>
          <a:ext cx="889000" cy="6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22839</xdr:rowOff>
    </xdr:from>
    <xdr:to>
      <xdr:col>41</xdr:col>
      <xdr:colOff>50800</xdr:colOff>
      <xdr:row>78</xdr:row>
      <xdr:rowOff>43596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395939"/>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106283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98890</xdr:rowOff>
    </xdr:from>
    <xdr:to>
      <xdr:col>55</xdr:col>
      <xdr:colOff>50800</xdr:colOff>
      <xdr:row>78</xdr:row>
      <xdr:rowOff>29040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77317</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7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5462</xdr:rowOff>
    </xdr:from>
    <xdr:to>
      <xdr:col>50</xdr:col>
      <xdr:colOff>165100</xdr:colOff>
      <xdr:row>78</xdr:row>
      <xdr:rowOff>107062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98189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47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96444</xdr:rowOff>
    </xdr:from>
    <xdr:to>
      <xdr:col>46</xdr:col>
      <xdr:colOff>38100</xdr:colOff>
      <xdr:row>78</xdr:row>
      <xdr:rowOff>26594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17721</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39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164246</xdr:rowOff>
    </xdr:from>
    <xdr:to>
      <xdr:col>41</xdr:col>
      <xdr:colOff>101600</xdr:colOff>
      <xdr:row>78</xdr:row>
      <xdr:rowOff>94396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85523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45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143489</xdr:rowOff>
    </xdr:from>
    <xdr:to>
      <xdr:col>36</xdr:col>
      <xdr:colOff>165100</xdr:colOff>
      <xdr:row>78</xdr:row>
      <xdr:rowOff>73639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64766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43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83671</xdr:rowOff>
    </xdr:from>
    <xdr:to>
      <xdr:col>55</xdr:col>
      <xdr:colOff>0</xdr:colOff>
      <xdr:row>97</xdr:row>
      <xdr:rowOff>22839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371421"/>
          <a:ext cx="838200" cy="2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83671</xdr:rowOff>
    </xdr:from>
    <xdr:to>
      <xdr:col>50</xdr:col>
      <xdr:colOff>114300</xdr:colOff>
      <xdr:row>96</xdr:row>
      <xdr:rowOff>91053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371421"/>
          <a:ext cx="889000" cy="17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91053</xdr:rowOff>
    </xdr:from>
    <xdr:to>
      <xdr:col>45</xdr:col>
      <xdr:colOff>177800</xdr:colOff>
      <xdr:row>96</xdr:row>
      <xdr:rowOff>150673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550253"/>
          <a:ext cx="889000" cy="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92517</xdr:rowOff>
    </xdr:from>
    <xdr:to>
      <xdr:col>41</xdr:col>
      <xdr:colOff>50800</xdr:colOff>
      <xdr:row>96</xdr:row>
      <xdr:rowOff>150673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551717"/>
          <a:ext cx="8890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143489</xdr:rowOff>
    </xdr:from>
    <xdr:to>
      <xdr:col>55</xdr:col>
      <xdr:colOff>50800</xdr:colOff>
      <xdr:row>97</xdr:row>
      <xdr:rowOff>73639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121916</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8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32871</xdr:rowOff>
    </xdr:from>
    <xdr:to>
      <xdr:col>50</xdr:col>
      <xdr:colOff>165100</xdr:colOff>
      <xdr:row>95</xdr:row>
      <xdr:rowOff>134471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32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150998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09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40253</xdr:rowOff>
    </xdr:from>
    <xdr:to>
      <xdr:col>46</xdr:col>
      <xdr:colOff>38100</xdr:colOff>
      <xdr:row>96</xdr:row>
      <xdr:rowOff>141853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132980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59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99873</xdr:rowOff>
    </xdr:from>
    <xdr:to>
      <xdr:col>41</xdr:col>
      <xdr:colOff>101600</xdr:colOff>
      <xdr:row>97</xdr:row>
      <xdr:rowOff>30023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5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21150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6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41717</xdr:rowOff>
    </xdr:from>
    <xdr:to>
      <xdr:col>36</xdr:col>
      <xdr:colOff>165100</xdr:colOff>
      <xdr:row>96</xdr:row>
      <xdr:rowOff>143317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50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134444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59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80721</xdr:rowOff>
    </xdr:from>
    <xdr:to>
      <xdr:col>85</xdr:col>
      <xdr:colOff>127000</xdr:colOff>
      <xdr:row>75</xdr:row>
      <xdr:rowOff>100229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939471"/>
          <a:ext cx="8382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100229</xdr:rowOff>
    </xdr:from>
    <xdr:to>
      <xdr:col>81</xdr:col>
      <xdr:colOff>50800</xdr:colOff>
      <xdr:row>75</xdr:row>
      <xdr:rowOff>133109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958979"/>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133109</xdr:rowOff>
    </xdr:from>
    <xdr:to>
      <xdr:col>76</xdr:col>
      <xdr:colOff>114300</xdr:colOff>
      <xdr:row>75</xdr:row>
      <xdr:rowOff>161398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991859"/>
          <a:ext cx="889000" cy="2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161398</xdr:rowOff>
    </xdr:from>
    <xdr:to>
      <xdr:col>71</xdr:col>
      <xdr:colOff>177800</xdr:colOff>
      <xdr:row>76</xdr:row>
      <xdr:rowOff>36068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020148"/>
          <a:ext cx="889000" cy="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29921</xdr:rowOff>
    </xdr:from>
    <xdr:to>
      <xdr:col>85</xdr:col>
      <xdr:colOff>177800</xdr:colOff>
      <xdr:row>75</xdr:row>
      <xdr:rowOff>131521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8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8348</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49429</xdr:rowOff>
    </xdr:from>
    <xdr:to>
      <xdr:col>81</xdr:col>
      <xdr:colOff>101600</xdr:colOff>
      <xdr:row>75</xdr:row>
      <xdr:rowOff>151030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081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142155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00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82309</xdr:rowOff>
    </xdr:from>
    <xdr:to>
      <xdr:col>76</xdr:col>
      <xdr:colOff>165100</xdr:colOff>
      <xdr:row>76</xdr:row>
      <xdr:rowOff>12458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9410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3585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03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110598</xdr:rowOff>
    </xdr:from>
    <xdr:to>
      <xdr:col>72</xdr:col>
      <xdr:colOff>38100</xdr:colOff>
      <xdr:row>76</xdr:row>
      <xdr:rowOff>40748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9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31875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0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156718</xdr:rowOff>
    </xdr:from>
    <xdr:to>
      <xdr:col>67</xdr:col>
      <xdr:colOff>101600</xdr:colOff>
      <xdr:row>76</xdr:row>
      <xdr:rowOff>86868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77995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10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31170</xdr:rowOff>
    </xdr:from>
    <xdr:to>
      <xdr:col>85</xdr:col>
      <xdr:colOff>127000</xdr:colOff>
      <xdr:row>98</xdr:row>
      <xdr:rowOff>75093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33270"/>
          <a:ext cx="838200" cy="4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6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75093</xdr:rowOff>
    </xdr:from>
    <xdr:to>
      <xdr:col>81</xdr:col>
      <xdr:colOff>50800</xdr:colOff>
      <xdr:row>99</xdr:row>
      <xdr:rowOff>9747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77193"/>
          <a:ext cx="889000" cy="10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96898</xdr:rowOff>
    </xdr:from>
    <xdr:to>
      <xdr:col>76</xdr:col>
      <xdr:colOff>114300</xdr:colOff>
      <xdr:row>99</xdr:row>
      <xdr:rowOff>9747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98998"/>
          <a:ext cx="889000" cy="8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70968</xdr:rowOff>
    </xdr:from>
    <xdr:to>
      <xdr:col>71</xdr:col>
      <xdr:colOff>177800</xdr:colOff>
      <xdr:row>98</xdr:row>
      <xdr:rowOff>96898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73068"/>
          <a:ext cx="8890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165070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6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151820</xdr:rowOff>
    </xdr:from>
    <xdr:to>
      <xdr:col>85</xdr:col>
      <xdr:colOff>177800</xdr:colOff>
      <xdr:row>98</xdr:row>
      <xdr:rowOff>81970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3247</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63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24293</xdr:rowOff>
    </xdr:from>
    <xdr:to>
      <xdr:col>81</xdr:col>
      <xdr:colOff>101600</xdr:colOff>
      <xdr:row>98</xdr:row>
      <xdr:rowOff>125893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117020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130397</xdr:rowOff>
    </xdr:from>
    <xdr:to>
      <xdr:col>76</xdr:col>
      <xdr:colOff>165100</xdr:colOff>
      <xdr:row>99</xdr:row>
      <xdr:rowOff>60547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3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51674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25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46098</xdr:rowOff>
    </xdr:from>
    <xdr:to>
      <xdr:col>72</xdr:col>
      <xdr:colOff>38100</xdr:colOff>
      <xdr:row>98</xdr:row>
      <xdr:rowOff>147698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4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164225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6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20168</xdr:rowOff>
    </xdr:from>
    <xdr:to>
      <xdr:col>67</xdr:col>
      <xdr:colOff>101600</xdr:colOff>
      <xdr:row>98</xdr:row>
      <xdr:rowOff>121768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2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112895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1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115316</xdr:rowOff>
    </xdr:from>
    <xdr:to>
      <xdr:col>116</xdr:col>
      <xdr:colOff>63500</xdr:colOff>
      <xdr:row>38</xdr:row>
      <xdr:rowOff>25781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458966"/>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500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146558</xdr:rowOff>
    </xdr:from>
    <xdr:to>
      <xdr:col>111</xdr:col>
      <xdr:colOff>177800</xdr:colOff>
      <xdr:row>38</xdr:row>
      <xdr:rowOff>25781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490208"/>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75709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59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146558</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490208"/>
          <a:ext cx="889000" cy="24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58564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57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64516</xdr:rowOff>
    </xdr:from>
    <xdr:to>
      <xdr:col>116</xdr:col>
      <xdr:colOff>114300</xdr:colOff>
      <xdr:row>37</xdr:row>
      <xdr:rowOff>166115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87393</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25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146431</xdr:rowOff>
    </xdr:from>
    <xdr:to>
      <xdr:col>112</xdr:col>
      <xdr:colOff>38100</xdr:colOff>
      <xdr:row>38</xdr:row>
      <xdr:rowOff>76581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4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93108</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95758</xdr:rowOff>
    </xdr:from>
    <xdr:to>
      <xdr:col>107</xdr:col>
      <xdr:colOff>101600</xdr:colOff>
      <xdr:row>38</xdr:row>
      <xdr:rowOff>25908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42435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1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24447</xdr:rowOff>
    </xdr:from>
    <xdr:to>
      <xdr:col>116</xdr:col>
      <xdr:colOff>63500</xdr:colOff>
      <xdr:row>59</xdr:row>
      <xdr:rowOff>24505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39997"/>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24143</xdr:rowOff>
    </xdr:from>
    <xdr:to>
      <xdr:col>111</xdr:col>
      <xdr:colOff>177800</xdr:colOff>
      <xdr:row>59</xdr:row>
      <xdr:rowOff>24505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39693"/>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19627</xdr:rowOff>
    </xdr:from>
    <xdr:to>
      <xdr:col>107</xdr:col>
      <xdr:colOff>50800</xdr:colOff>
      <xdr:row>59</xdr:row>
      <xdr:rowOff>24143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35177"/>
          <a:ext cx="8890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18828</xdr:rowOff>
    </xdr:from>
    <xdr:to>
      <xdr:col>102</xdr:col>
      <xdr:colOff>114300</xdr:colOff>
      <xdr:row>59</xdr:row>
      <xdr:rowOff>19627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34378"/>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145097</xdr:rowOff>
    </xdr:from>
    <xdr:to>
      <xdr:col>116</xdr:col>
      <xdr:colOff>114300</xdr:colOff>
      <xdr:row>59</xdr:row>
      <xdr:rowOff>75247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65231</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0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145155</xdr:rowOff>
    </xdr:from>
    <xdr:to>
      <xdr:col>112</xdr:col>
      <xdr:colOff>38100</xdr:colOff>
      <xdr:row>59</xdr:row>
      <xdr:rowOff>75305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66432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8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144793</xdr:rowOff>
    </xdr:from>
    <xdr:to>
      <xdr:col>107</xdr:col>
      <xdr:colOff>101600</xdr:colOff>
      <xdr:row>59</xdr:row>
      <xdr:rowOff>74943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66070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8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140277</xdr:rowOff>
    </xdr:from>
    <xdr:to>
      <xdr:col>102</xdr:col>
      <xdr:colOff>165100</xdr:colOff>
      <xdr:row>59</xdr:row>
      <xdr:rowOff>70427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8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61554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7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139478</xdr:rowOff>
    </xdr:from>
    <xdr:to>
      <xdr:col>98</xdr:col>
      <xdr:colOff>38100</xdr:colOff>
      <xdr:row>59</xdr:row>
      <xdr:rowOff>69628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8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60755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7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33173</xdr:rowOff>
    </xdr:from>
    <xdr:to>
      <xdr:col>116</xdr:col>
      <xdr:colOff>63500</xdr:colOff>
      <xdr:row>76</xdr:row>
      <xdr:rowOff>97180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63373"/>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97180</xdr:rowOff>
    </xdr:from>
    <xdr:to>
      <xdr:col>111</xdr:col>
      <xdr:colOff>177800</xdr:colOff>
      <xdr:row>76</xdr:row>
      <xdr:rowOff>157874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27380"/>
          <a:ext cx="8890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91580</xdr:rowOff>
    </xdr:from>
    <xdr:to>
      <xdr:col>107</xdr:col>
      <xdr:colOff>50800</xdr:colOff>
      <xdr:row>76</xdr:row>
      <xdr:rowOff>157874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12178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91580</xdr:rowOff>
    </xdr:from>
    <xdr:to>
      <xdr:col>102</xdr:col>
      <xdr:colOff>114300</xdr:colOff>
      <xdr:row>76</xdr:row>
      <xdr:rowOff>125146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21780"/>
          <a:ext cx="889000" cy="3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96652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111015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153823</xdr:rowOff>
    </xdr:from>
    <xdr:to>
      <xdr:col>116</xdr:col>
      <xdr:colOff>114300</xdr:colOff>
      <xdr:row>76</xdr:row>
      <xdr:rowOff>83973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132250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9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46380</xdr:rowOff>
    </xdr:from>
    <xdr:to>
      <xdr:col>112</xdr:col>
      <xdr:colOff>38100</xdr:colOff>
      <xdr:row>76</xdr:row>
      <xdr:rowOff>147980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139107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6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107074</xdr:rowOff>
    </xdr:from>
    <xdr:to>
      <xdr:col>107</xdr:col>
      <xdr:colOff>101600</xdr:colOff>
      <xdr:row>77</xdr:row>
      <xdr:rowOff>37224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28351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3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40780</xdr:rowOff>
    </xdr:from>
    <xdr:to>
      <xdr:col>102</xdr:col>
      <xdr:colOff>165100</xdr:colOff>
      <xdr:row>76</xdr:row>
      <xdr:rowOff>142380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133507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6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74346</xdr:rowOff>
    </xdr:from>
    <xdr:to>
      <xdr:col>98</xdr:col>
      <xdr:colOff>38100</xdr:colOff>
      <xdr:row>77</xdr:row>
      <xdr:rowOff>4496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167073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コロナワクチン接種費用が減となった一方、公共施設などの光熱水費や新型コロナウイルス感染症対応地方創生臨時交付金を活用して実施したキャッシュレス決済還元事業に係る経費などが増となった。</a:t>
          </a:r>
        </a:p>
        <a:p>
          <a:r>
            <a:rPr kumimoji="1" lang="ja-JP" altLang="en-US" sz="1300">
              <a:latin typeface="ＭＳ Ｐゴシック" panose="020B0600070205080204" pitchFamily="50" charset="-128"/>
              <a:ea typeface="ＭＳ Ｐゴシック" panose="020B0600070205080204" pitchFamily="50" charset="-128"/>
            </a:rPr>
            <a:t>　扶助費は、増加が続いていたが、令和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年度は住民税非課税世帯等に対する臨時特別給付金の減（▲約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億円）や子育て世帯への臨時特別給付金の減（▲約</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億円）により、</a:t>
          </a:r>
          <a:r>
            <a:rPr kumimoji="1" lang="en-US" altLang="ja-JP" sz="1300">
              <a:latin typeface="ＭＳ Ｐゴシック" panose="020B0600070205080204" pitchFamily="50" charset="-128"/>
              <a:ea typeface="ＭＳ Ｐゴシック" panose="020B0600070205080204" pitchFamily="50" charset="-128"/>
            </a:rPr>
            <a:t>10,244</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　補助費等が増加した主な要因は、子育て世帯応援特別給付金の増（約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億円）や新型コロナワクチン接種関連経費の増など、臨時的な支出による影響が大きくなっている。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普通建設事業費が減少した主な要因は、防災行政無線同報系整備工事の完了による減（▲約</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億円）、小学校の防火戸・防火シャッター改修工事の減（▲約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億円）などとなっているが、公共施設の改修や都市基盤整備など、今後も実施計画に計上した事業を計画的に推進していく。</a:t>
          </a:r>
        </a:p>
        <a:p>
          <a:r>
            <a:rPr kumimoji="1" lang="ja-JP" altLang="en-US" sz="1300">
              <a:latin typeface="ＭＳ Ｐゴシック" panose="020B0600070205080204" pitchFamily="50" charset="-128"/>
              <a:ea typeface="ＭＳ Ｐゴシック" panose="020B0600070205080204" pitchFamily="50" charset="-128"/>
            </a:rPr>
            <a:t>　繰出金は、引き続き類似団体より低い水準となっているが、医療・介護特別会計への繰出金が増加傾向となっており、類似団体との差が縮まっていることに留意し、抑制に努めていく。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109,564
107,597
21.08
43,458,783
40,716,870
2,498,463
21,109,449
36,588,585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101600</xdr:rowOff>
    </xdr:from>
    <xdr:to>
      <xdr:col>24</xdr:col>
      <xdr:colOff>63500</xdr:colOff>
      <xdr:row>35</xdr:row>
      <xdr:rowOff>43361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30900"/>
          <a:ext cx="838200" cy="1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82006</xdr:rowOff>
    </xdr:from>
    <xdr:to>
      <xdr:col>19</xdr:col>
      <xdr:colOff>177800</xdr:colOff>
      <xdr:row>34</xdr:row>
      <xdr:rowOff>101600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113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158750</xdr:rowOff>
    </xdr:from>
    <xdr:to>
      <xdr:col>15</xdr:col>
      <xdr:colOff>50800</xdr:colOff>
      <xdr:row>34</xdr:row>
      <xdr:rowOff>82006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1660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92347</xdr:rowOff>
    </xdr:from>
    <xdr:to>
      <xdr:col>10</xdr:col>
      <xdr:colOff>114300</xdr:colOff>
      <xdr:row>33</xdr:row>
      <xdr:rowOff>158750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50197"/>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69504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164011</xdr:rowOff>
    </xdr:from>
    <xdr:to>
      <xdr:col>24</xdr:col>
      <xdr:colOff>114300</xdr:colOff>
      <xdr:row>35</xdr:row>
      <xdr:rowOff>94161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142438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7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50800</xdr:rowOff>
    </xdr:from>
    <xdr:to>
      <xdr:col>20</xdr:col>
      <xdr:colOff>38100</xdr:colOff>
      <xdr:row>34</xdr:row>
      <xdr:rowOff>152400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31206</xdr:rowOff>
    </xdr:from>
    <xdr:to>
      <xdr:col>15</xdr:col>
      <xdr:colOff>101600</xdr:colOff>
      <xdr:row>34</xdr:row>
      <xdr:rowOff>132806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6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149333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3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107950</xdr:rowOff>
    </xdr:from>
    <xdr:to>
      <xdr:col>10</xdr:col>
      <xdr:colOff>165100</xdr:colOff>
      <xdr:row>34</xdr:row>
      <xdr:rowOff>38100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54627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41547</xdr:rowOff>
    </xdr:from>
    <xdr:to>
      <xdr:col>6</xdr:col>
      <xdr:colOff>38100</xdr:colOff>
      <xdr:row>33</xdr:row>
      <xdr:rowOff>143147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9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159674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7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111193</xdr:rowOff>
    </xdr:from>
    <xdr:to>
      <xdr:col>24</xdr:col>
      <xdr:colOff>63500</xdr:colOff>
      <xdr:row>57</xdr:row>
      <xdr:rowOff>114691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83843"/>
          <a:ext cx="8382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38608</xdr:rowOff>
    </xdr:from>
    <xdr:to>
      <xdr:col>19</xdr:col>
      <xdr:colOff>177800</xdr:colOff>
      <xdr:row>57</xdr:row>
      <xdr:rowOff>114691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68358"/>
          <a:ext cx="889000" cy="41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38608</xdr:rowOff>
    </xdr:from>
    <xdr:to>
      <xdr:col>15</xdr:col>
      <xdr:colOff>50800</xdr:colOff>
      <xdr:row>57</xdr:row>
      <xdr:rowOff>133148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68358"/>
          <a:ext cx="889000" cy="43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118500</xdr:rowOff>
    </xdr:from>
    <xdr:to>
      <xdr:col>10</xdr:col>
      <xdr:colOff>114300</xdr:colOff>
      <xdr:row>57</xdr:row>
      <xdr:rowOff>133148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91150"/>
          <a:ext cx="889000" cy="1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60393</xdr:rowOff>
    </xdr:from>
    <xdr:to>
      <xdr:col>24</xdr:col>
      <xdr:colOff>114300</xdr:colOff>
      <xdr:row>57</xdr:row>
      <xdr:rowOff>161993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3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146770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63891</xdr:rowOff>
    </xdr:from>
    <xdr:to>
      <xdr:col>20</xdr:col>
      <xdr:colOff>38100</xdr:colOff>
      <xdr:row>57</xdr:row>
      <xdr:rowOff>165491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3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156618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2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159258</xdr:rowOff>
    </xdr:from>
    <xdr:to>
      <xdr:col>15</xdr:col>
      <xdr:colOff>101600</xdr:colOff>
      <xdr:row>55</xdr:row>
      <xdr:rowOff>89408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1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80535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1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82348</xdr:rowOff>
    </xdr:from>
    <xdr:to>
      <xdr:col>10</xdr:col>
      <xdr:colOff>165100</xdr:colOff>
      <xdr:row>58</xdr:row>
      <xdr:rowOff>12498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5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3625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4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67700</xdr:rowOff>
    </xdr:from>
    <xdr:to>
      <xdr:col>6</xdr:col>
      <xdr:colOff>38100</xdr:colOff>
      <xdr:row>57</xdr:row>
      <xdr:rowOff>169300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160427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35199</xdr:rowOff>
    </xdr:from>
    <xdr:to>
      <xdr:col>24</xdr:col>
      <xdr:colOff>63500</xdr:colOff>
      <xdr:row>76</xdr:row>
      <xdr:rowOff>98811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65399"/>
          <a:ext cx="838200" cy="6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35199</xdr:rowOff>
    </xdr:from>
    <xdr:to>
      <xdr:col>19</xdr:col>
      <xdr:colOff>177800</xdr:colOff>
      <xdr:row>77</xdr:row>
      <xdr:rowOff>94346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65399"/>
          <a:ext cx="889000" cy="23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94346</xdr:rowOff>
    </xdr:from>
    <xdr:to>
      <xdr:col>15</xdr:col>
      <xdr:colOff>50800</xdr:colOff>
      <xdr:row>77</xdr:row>
      <xdr:rowOff>126037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95996"/>
          <a:ext cx="889000" cy="3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106412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126037</xdr:rowOff>
    </xdr:from>
    <xdr:to>
      <xdr:col>10</xdr:col>
      <xdr:colOff>114300</xdr:colOff>
      <xdr:row>78</xdr:row>
      <xdr:rowOff>27732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27687"/>
          <a:ext cx="889000" cy="7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122163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48011</xdr:rowOff>
    </xdr:from>
    <xdr:to>
      <xdr:col>24</xdr:col>
      <xdr:colOff>114300</xdr:colOff>
      <xdr:row>76</xdr:row>
      <xdr:rowOff>149611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26438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5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155849</xdr:rowOff>
    </xdr:from>
    <xdr:to>
      <xdr:col>20</xdr:col>
      <xdr:colOff>38100</xdr:colOff>
      <xdr:row>76</xdr:row>
      <xdr:rowOff>85999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1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77126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0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43546</xdr:rowOff>
    </xdr:from>
    <xdr:to>
      <xdr:col>15</xdr:col>
      <xdr:colOff>101600</xdr:colOff>
      <xdr:row>77</xdr:row>
      <xdr:rowOff>145146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4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136273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3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75237</xdr:rowOff>
    </xdr:from>
    <xdr:to>
      <xdr:col>10</xdr:col>
      <xdr:colOff>165100</xdr:colOff>
      <xdr:row>78</xdr:row>
      <xdr:rowOff>5387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7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167964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6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148382</xdr:rowOff>
    </xdr:from>
    <xdr:to>
      <xdr:col>6</xdr:col>
      <xdr:colOff>38100</xdr:colOff>
      <xdr:row>78</xdr:row>
      <xdr:rowOff>78532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5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69659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4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37401</xdr:rowOff>
    </xdr:from>
    <xdr:to>
      <xdr:col>24</xdr:col>
      <xdr:colOff>63500</xdr:colOff>
      <xdr:row>96</xdr:row>
      <xdr:rowOff>98941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96601"/>
          <a:ext cx="838200" cy="6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98941</xdr:rowOff>
    </xdr:from>
    <xdr:to>
      <xdr:col>19</xdr:col>
      <xdr:colOff>177800</xdr:colOff>
      <xdr:row>98</xdr:row>
      <xdr:rowOff>23549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58141"/>
          <a:ext cx="889000" cy="26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18542</xdr:rowOff>
    </xdr:from>
    <xdr:to>
      <xdr:col>15</xdr:col>
      <xdr:colOff>50800</xdr:colOff>
      <xdr:row>98</xdr:row>
      <xdr:rowOff>23549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20642"/>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18542</xdr:rowOff>
    </xdr:from>
    <xdr:to>
      <xdr:col>10</xdr:col>
      <xdr:colOff>114300</xdr:colOff>
      <xdr:row>98</xdr:row>
      <xdr:rowOff>26155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20642"/>
          <a:ext cx="889000" cy="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158051</xdr:rowOff>
    </xdr:from>
    <xdr:to>
      <xdr:col>24</xdr:col>
      <xdr:colOff>114300</xdr:colOff>
      <xdr:row>96</xdr:row>
      <xdr:rowOff>88201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136478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48141</xdr:rowOff>
    </xdr:from>
    <xdr:to>
      <xdr:col>20</xdr:col>
      <xdr:colOff>38100</xdr:colOff>
      <xdr:row>96</xdr:row>
      <xdr:rowOff>149741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0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140868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144199</xdr:rowOff>
    </xdr:from>
    <xdr:to>
      <xdr:col>15</xdr:col>
      <xdr:colOff>101600</xdr:colOff>
      <xdr:row>98</xdr:row>
      <xdr:rowOff>74349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7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65476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139192</xdr:rowOff>
    </xdr:from>
    <xdr:to>
      <xdr:col>10</xdr:col>
      <xdr:colOff>165100</xdr:colOff>
      <xdr:row>98</xdr:row>
      <xdr:rowOff>69342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60469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6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146805</xdr:rowOff>
    </xdr:from>
    <xdr:to>
      <xdr:col>6</xdr:col>
      <xdr:colOff>38100</xdr:colOff>
      <xdr:row>98</xdr:row>
      <xdr:rowOff>76955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68082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7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29972</xdr:rowOff>
    </xdr:from>
    <xdr:to>
      <xdr:col>55</xdr:col>
      <xdr:colOff>0</xdr:colOff>
      <xdr:row>39</xdr:row>
      <xdr:rowOff>30734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1652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29972</xdr:rowOff>
    </xdr:from>
    <xdr:to>
      <xdr:col>50</xdr:col>
      <xdr:colOff>114300</xdr:colOff>
      <xdr:row>39</xdr:row>
      <xdr:rowOff>30353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71652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30353</xdr:rowOff>
    </xdr:from>
    <xdr:to>
      <xdr:col>45</xdr:col>
      <xdr:colOff>177800</xdr:colOff>
      <xdr:row>39</xdr:row>
      <xdr:rowOff>31877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1690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31877</xdr:rowOff>
    </xdr:from>
    <xdr:to>
      <xdr:col>41</xdr:col>
      <xdr:colOff>50800</xdr:colOff>
      <xdr:row>39</xdr:row>
      <xdr:rowOff>32639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71842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151384</xdr:rowOff>
    </xdr:from>
    <xdr:to>
      <xdr:col>55</xdr:col>
      <xdr:colOff>50800</xdr:colOff>
      <xdr:row>39</xdr:row>
      <xdr:rowOff>81534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66311</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814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150622</xdr:rowOff>
    </xdr:from>
    <xdr:to>
      <xdr:col>50</xdr:col>
      <xdr:colOff>165100</xdr:colOff>
      <xdr:row>39</xdr:row>
      <xdr:rowOff>80772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71899</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58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151003</xdr:rowOff>
    </xdr:from>
    <xdr:to>
      <xdr:col>46</xdr:col>
      <xdr:colOff>38100</xdr:colOff>
      <xdr:row>39</xdr:row>
      <xdr:rowOff>81153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72280</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58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152527</xdr:rowOff>
    </xdr:from>
    <xdr:to>
      <xdr:col>41</xdr:col>
      <xdr:colOff>101600</xdr:colOff>
      <xdr:row>39</xdr:row>
      <xdr:rowOff>82677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73804</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60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153289</xdr:rowOff>
    </xdr:from>
    <xdr:to>
      <xdr:col>36</xdr:col>
      <xdr:colOff>165100</xdr:colOff>
      <xdr:row>39</xdr:row>
      <xdr:rowOff>83439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74566</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78436</xdr:rowOff>
    </xdr:from>
    <xdr:to>
      <xdr:col>55</xdr:col>
      <xdr:colOff>0</xdr:colOff>
      <xdr:row>58</xdr:row>
      <xdr:rowOff>80493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022536"/>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65268</xdr:rowOff>
    </xdr:from>
    <xdr:to>
      <xdr:col>50</xdr:col>
      <xdr:colOff>114300</xdr:colOff>
      <xdr:row>58</xdr:row>
      <xdr:rowOff>80493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10009368"/>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65268</xdr:rowOff>
    </xdr:from>
    <xdr:to>
      <xdr:col>45</xdr:col>
      <xdr:colOff>177800</xdr:colOff>
      <xdr:row>58</xdr:row>
      <xdr:rowOff>79487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009368"/>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79487</xdr:rowOff>
    </xdr:from>
    <xdr:to>
      <xdr:col>41</xdr:col>
      <xdr:colOff>50800</xdr:colOff>
      <xdr:row>58</xdr:row>
      <xdr:rowOff>82184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023587"/>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27636</xdr:rowOff>
    </xdr:from>
    <xdr:to>
      <xdr:col>55</xdr:col>
      <xdr:colOff>50800</xdr:colOff>
      <xdr:row>58</xdr:row>
      <xdr:rowOff>129236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114013</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8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29693</xdr:rowOff>
    </xdr:from>
    <xdr:to>
      <xdr:col>50</xdr:col>
      <xdr:colOff>165100</xdr:colOff>
      <xdr:row>58</xdr:row>
      <xdr:rowOff>131293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9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122420</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06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14468</xdr:rowOff>
    </xdr:from>
    <xdr:to>
      <xdr:col>46</xdr:col>
      <xdr:colOff>38100</xdr:colOff>
      <xdr:row>58</xdr:row>
      <xdr:rowOff>116068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95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107195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05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28687</xdr:rowOff>
    </xdr:from>
    <xdr:to>
      <xdr:col>41</xdr:col>
      <xdr:colOff>101600</xdr:colOff>
      <xdr:row>58</xdr:row>
      <xdr:rowOff>130287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121414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06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31384</xdr:rowOff>
    </xdr:from>
    <xdr:to>
      <xdr:col>36</xdr:col>
      <xdr:colOff>165100</xdr:colOff>
      <xdr:row>58</xdr:row>
      <xdr:rowOff>132984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124111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06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32046</xdr:rowOff>
    </xdr:from>
    <xdr:to>
      <xdr:col>55</xdr:col>
      <xdr:colOff>0</xdr:colOff>
      <xdr:row>79</xdr:row>
      <xdr:rowOff>56473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76596"/>
          <a:ext cx="838200" cy="2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14852</xdr:rowOff>
    </xdr:from>
    <xdr:to>
      <xdr:col>50</xdr:col>
      <xdr:colOff>114300</xdr:colOff>
      <xdr:row>79</xdr:row>
      <xdr:rowOff>56473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59402"/>
          <a:ext cx="889000" cy="4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14852</xdr:rowOff>
    </xdr:from>
    <xdr:to>
      <xdr:col>45</xdr:col>
      <xdr:colOff>177800</xdr:colOff>
      <xdr:row>79</xdr:row>
      <xdr:rowOff>69455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59402"/>
          <a:ext cx="889000" cy="5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68425</xdr:rowOff>
    </xdr:from>
    <xdr:to>
      <xdr:col>41</xdr:col>
      <xdr:colOff>50800</xdr:colOff>
      <xdr:row>79</xdr:row>
      <xdr:rowOff>69455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612975"/>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152696</xdr:rowOff>
    </xdr:from>
    <xdr:to>
      <xdr:col>55</xdr:col>
      <xdr:colOff>50800</xdr:colOff>
      <xdr:row>79</xdr:row>
      <xdr:rowOff>82846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2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67623</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4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5673</xdr:rowOff>
    </xdr:from>
    <xdr:to>
      <xdr:col>50</xdr:col>
      <xdr:colOff>165100</xdr:colOff>
      <xdr:row>79</xdr:row>
      <xdr:rowOff>107273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5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98400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64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135502</xdr:rowOff>
    </xdr:from>
    <xdr:to>
      <xdr:col>46</xdr:col>
      <xdr:colOff>38100</xdr:colOff>
      <xdr:row>79</xdr:row>
      <xdr:rowOff>65652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56779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0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18655</xdr:rowOff>
    </xdr:from>
    <xdr:to>
      <xdr:col>41</xdr:col>
      <xdr:colOff>101600</xdr:colOff>
      <xdr:row>79</xdr:row>
      <xdr:rowOff>120255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111382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5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17625</xdr:rowOff>
    </xdr:from>
    <xdr:to>
      <xdr:col>36</xdr:col>
      <xdr:colOff>165100</xdr:colOff>
      <xdr:row>79</xdr:row>
      <xdr:rowOff>119225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6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110352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5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103973</xdr:rowOff>
    </xdr:from>
    <xdr:to>
      <xdr:col>55</xdr:col>
      <xdr:colOff>0</xdr:colOff>
      <xdr:row>99</xdr:row>
      <xdr:rowOff>10965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906073"/>
          <a:ext cx="838200" cy="7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103973</xdr:rowOff>
    </xdr:from>
    <xdr:to>
      <xdr:col>50</xdr:col>
      <xdr:colOff>114300</xdr:colOff>
      <xdr:row>98</xdr:row>
      <xdr:rowOff>116171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906073"/>
          <a:ext cx="889000" cy="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116171</xdr:rowOff>
    </xdr:from>
    <xdr:to>
      <xdr:col>45</xdr:col>
      <xdr:colOff>177800</xdr:colOff>
      <xdr:row>98</xdr:row>
      <xdr:rowOff>122833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918271"/>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122833</xdr:rowOff>
    </xdr:from>
    <xdr:to>
      <xdr:col>41</xdr:col>
      <xdr:colOff>50800</xdr:colOff>
      <xdr:row>98</xdr:row>
      <xdr:rowOff>124073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92493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131615</xdr:rowOff>
    </xdr:from>
    <xdr:to>
      <xdr:col>55</xdr:col>
      <xdr:colOff>50800</xdr:colOff>
      <xdr:row>99</xdr:row>
      <xdr:rowOff>61765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93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110042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91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53173</xdr:rowOff>
    </xdr:from>
    <xdr:to>
      <xdr:col>50</xdr:col>
      <xdr:colOff>165100</xdr:colOff>
      <xdr:row>98</xdr:row>
      <xdr:rowOff>154773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5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145900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4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65371</xdr:rowOff>
    </xdr:from>
    <xdr:to>
      <xdr:col>46</xdr:col>
      <xdr:colOff>38100</xdr:colOff>
      <xdr:row>98</xdr:row>
      <xdr:rowOff>166971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6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158098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6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72033</xdr:rowOff>
    </xdr:from>
    <xdr:to>
      <xdr:col>41</xdr:col>
      <xdr:colOff>101600</xdr:colOff>
      <xdr:row>99</xdr:row>
      <xdr:rowOff>2183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7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164760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6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73273</xdr:rowOff>
    </xdr:from>
    <xdr:to>
      <xdr:col>36</xdr:col>
      <xdr:colOff>165100</xdr:colOff>
      <xdr:row>99</xdr:row>
      <xdr:rowOff>3423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7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166000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6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1302</xdr:rowOff>
    </xdr:from>
    <xdr:to>
      <xdr:col>85</xdr:col>
      <xdr:colOff>127000</xdr:colOff>
      <xdr:row>35</xdr:row>
      <xdr:rowOff>89884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5830602"/>
          <a:ext cx="838200" cy="26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1302</xdr:rowOff>
    </xdr:from>
    <xdr:to>
      <xdr:col>81</xdr:col>
      <xdr:colOff>50800</xdr:colOff>
      <xdr:row>35</xdr:row>
      <xdr:rowOff>97123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5830602"/>
          <a:ext cx="889000" cy="26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128382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1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97123</xdr:rowOff>
    </xdr:from>
    <xdr:to>
      <xdr:col>76</xdr:col>
      <xdr:colOff>114300</xdr:colOff>
      <xdr:row>36</xdr:row>
      <xdr:rowOff>11208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097873"/>
          <a:ext cx="889000" cy="8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109315</xdr:rowOff>
    </xdr:from>
    <xdr:to>
      <xdr:col>71</xdr:col>
      <xdr:colOff>177800</xdr:colOff>
      <xdr:row>36</xdr:row>
      <xdr:rowOff>11208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110065"/>
          <a:ext cx="889000" cy="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160259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03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17511</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0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121952</xdr:rowOff>
    </xdr:from>
    <xdr:to>
      <xdr:col>81</xdr:col>
      <xdr:colOff>101600</xdr:colOff>
      <xdr:row>34</xdr:row>
      <xdr:rowOff>52102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7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68629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55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46323</xdr:rowOff>
    </xdr:from>
    <xdr:to>
      <xdr:col>76</xdr:col>
      <xdr:colOff>165100</xdr:colOff>
      <xdr:row>35</xdr:row>
      <xdr:rowOff>147923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04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139050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13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131858</xdr:rowOff>
    </xdr:from>
    <xdr:to>
      <xdr:col>72</xdr:col>
      <xdr:colOff>38100</xdr:colOff>
      <xdr:row>36</xdr:row>
      <xdr:rowOff>62008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53135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22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58515</xdr:rowOff>
    </xdr:from>
    <xdr:to>
      <xdr:col>67</xdr:col>
      <xdr:colOff>101600</xdr:colOff>
      <xdr:row>35</xdr:row>
      <xdr:rowOff>160115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0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151242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15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4118</xdr:rowOff>
    </xdr:from>
    <xdr:to>
      <xdr:col>85</xdr:col>
      <xdr:colOff>127000</xdr:colOff>
      <xdr:row>55</xdr:row>
      <xdr:rowOff>39162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433868"/>
          <a:ext cx="838200" cy="3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0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4118</xdr:rowOff>
    </xdr:from>
    <xdr:to>
      <xdr:col>81</xdr:col>
      <xdr:colOff>50800</xdr:colOff>
      <xdr:row>55</xdr:row>
      <xdr:rowOff>24805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433868"/>
          <a:ext cx="889000" cy="2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121962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24805</xdr:rowOff>
    </xdr:from>
    <xdr:to>
      <xdr:col>76</xdr:col>
      <xdr:colOff>114300</xdr:colOff>
      <xdr:row>56</xdr:row>
      <xdr:rowOff>58227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454555"/>
          <a:ext cx="889000" cy="20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23526</xdr:rowOff>
    </xdr:from>
    <xdr:to>
      <xdr:col>71</xdr:col>
      <xdr:colOff>177800</xdr:colOff>
      <xdr:row>56</xdr:row>
      <xdr:rowOff>58227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624726"/>
          <a:ext cx="889000" cy="3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73591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159812</xdr:rowOff>
    </xdr:from>
    <xdr:to>
      <xdr:col>85</xdr:col>
      <xdr:colOff>177800</xdr:colOff>
      <xdr:row>55</xdr:row>
      <xdr:rowOff>89962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1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11239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6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124768</xdr:rowOff>
    </xdr:from>
    <xdr:to>
      <xdr:col>81</xdr:col>
      <xdr:colOff>101600</xdr:colOff>
      <xdr:row>55</xdr:row>
      <xdr:rowOff>54918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3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71445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15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145455</xdr:rowOff>
    </xdr:from>
    <xdr:to>
      <xdr:col>76</xdr:col>
      <xdr:colOff>165100</xdr:colOff>
      <xdr:row>55</xdr:row>
      <xdr:rowOff>75605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66732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49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7427</xdr:rowOff>
    </xdr:from>
    <xdr:to>
      <xdr:col>72</xdr:col>
      <xdr:colOff>38100</xdr:colOff>
      <xdr:row>56</xdr:row>
      <xdr:rowOff>109027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0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100154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0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144176</xdr:rowOff>
    </xdr:from>
    <xdr:to>
      <xdr:col>67</xdr:col>
      <xdr:colOff>101600</xdr:colOff>
      <xdr:row>56</xdr:row>
      <xdr:rowOff>74326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57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90853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34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80721</xdr:rowOff>
    </xdr:from>
    <xdr:to>
      <xdr:col>85</xdr:col>
      <xdr:colOff>127000</xdr:colOff>
      <xdr:row>95</xdr:row>
      <xdr:rowOff>100228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68471"/>
          <a:ext cx="8382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100228</xdr:rowOff>
    </xdr:from>
    <xdr:to>
      <xdr:col>81</xdr:col>
      <xdr:colOff>50800</xdr:colOff>
      <xdr:row>95</xdr:row>
      <xdr:rowOff>133108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87978"/>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133108</xdr:rowOff>
    </xdr:from>
    <xdr:to>
      <xdr:col>76</xdr:col>
      <xdr:colOff>114300</xdr:colOff>
      <xdr:row>95</xdr:row>
      <xdr:rowOff>161398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420858"/>
          <a:ext cx="889000" cy="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161398</xdr:rowOff>
    </xdr:from>
    <xdr:to>
      <xdr:col>71</xdr:col>
      <xdr:colOff>177800</xdr:colOff>
      <xdr:row>96</xdr:row>
      <xdr:rowOff>36068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49148"/>
          <a:ext cx="889000" cy="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29921</xdr:rowOff>
    </xdr:from>
    <xdr:to>
      <xdr:col>85</xdr:col>
      <xdr:colOff>177800</xdr:colOff>
      <xdr:row>95</xdr:row>
      <xdr:rowOff>131521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1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8348</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2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49428</xdr:rowOff>
    </xdr:from>
    <xdr:to>
      <xdr:col>81</xdr:col>
      <xdr:colOff>101600</xdr:colOff>
      <xdr:row>95</xdr:row>
      <xdr:rowOff>151028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3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142155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2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82308</xdr:rowOff>
    </xdr:from>
    <xdr:to>
      <xdr:col>76</xdr:col>
      <xdr:colOff>165100</xdr:colOff>
      <xdr:row>96</xdr:row>
      <xdr:rowOff>12458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7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3585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4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110598</xdr:rowOff>
    </xdr:from>
    <xdr:to>
      <xdr:col>72</xdr:col>
      <xdr:colOff>38100</xdr:colOff>
      <xdr:row>96</xdr:row>
      <xdr:rowOff>40748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31875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4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156718</xdr:rowOff>
    </xdr:from>
    <xdr:to>
      <xdr:col>67</xdr:col>
      <xdr:colOff>101600</xdr:colOff>
      <xdr:row>96</xdr:row>
      <xdr:rowOff>86868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77995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53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においては市民一人あたりの歳出は、民生費の支出が他より多く、全体的に類似団体と大きく乖離せず、同程度で推移している。消防費については、防災行政無線のデジタル化や、消防庁舎改修事業の完了に伴い、</a:t>
          </a:r>
          <a:r>
            <a:rPr kumimoji="1" lang="en-US" altLang="ja-JP" sz="1300">
              <a:latin typeface="ＭＳ Ｐゴシック" panose="020B0600070205080204" pitchFamily="50" charset="-128"/>
              <a:ea typeface="ＭＳ Ｐゴシック" panose="020B0600070205080204" pitchFamily="50" charset="-128"/>
            </a:rPr>
            <a:t>2,730</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　民生費の減は、住民税非課税世帯等に対する臨時特別給付金の減（▲約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億円）や子育て世帯への臨時特別給付金の減（▲約</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億円）、新設となる児童センター用地の購入完了による減（▲約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億円）などによるものであり、引き続き類似団体より低い水準となっている。</a:t>
          </a:r>
        </a:p>
        <a:p>
          <a:r>
            <a:rPr kumimoji="1" lang="ja-JP" altLang="en-US" sz="1300">
              <a:latin typeface="ＭＳ Ｐゴシック" panose="020B0600070205080204" pitchFamily="50" charset="-128"/>
              <a:ea typeface="ＭＳ Ｐゴシック" panose="020B0600070205080204" pitchFamily="50" charset="-128"/>
            </a:rPr>
            <a:t>　衛生費の増は、新型コロナワクチン接種関連経費の増によるものである。</a:t>
          </a:r>
        </a:p>
        <a:p>
          <a:r>
            <a:rPr kumimoji="1" lang="ja-JP" altLang="en-US" sz="1300">
              <a:latin typeface="ＭＳ Ｐゴシック" panose="020B0600070205080204" pitchFamily="50" charset="-128"/>
              <a:ea typeface="ＭＳ Ｐゴシック" panose="020B0600070205080204" pitchFamily="50" charset="-128"/>
            </a:rPr>
            <a:t>　土木費の減は、新京成線連続立体交差事業に係る負担金の減（▲約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億円）や（仮称）ふれあいの森公園用地購入費の減（▲約</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億円）などによるものである。</a:t>
          </a:r>
        </a:p>
        <a:p>
          <a:r>
            <a:rPr kumimoji="1" lang="ja-JP" altLang="en-US" sz="1300">
              <a:latin typeface="ＭＳ Ｐゴシック" panose="020B0600070205080204" pitchFamily="50" charset="-128"/>
              <a:ea typeface="ＭＳ Ｐゴシック" panose="020B0600070205080204" pitchFamily="50" charset="-128"/>
            </a:rPr>
            <a:t>　教育費の減は、陸上競技場メインスタンドの改修完了による減（▲約</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億円）や小学校施設整備に係る減（▲約</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億円）などによるものである。学校施設は老朽化や脱炭素化の推進などにより、今後も計画的な改修を予定している。</a:t>
          </a:r>
        </a:p>
        <a:p>
          <a:r>
            <a:rPr kumimoji="1" lang="ja-JP" altLang="en-US" sz="1300">
              <a:latin typeface="ＭＳ Ｐゴシック" panose="020B0600070205080204" pitchFamily="50" charset="-128"/>
              <a:ea typeface="ＭＳ Ｐゴシック" panose="020B0600070205080204" pitchFamily="50" charset="-128"/>
            </a:rPr>
            <a:t>　今後も、少子高齢化の進展に伴う社会保障関係費の増が見込まれるため、引き続き行財政改革を実施し、持続可能な行財政運営を堅持していく。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令和</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年度の実質収支額の標準財政規模比は、</a:t>
          </a:r>
          <a:r>
            <a:rPr kumimoji="1" lang="en-US" altLang="ja-JP" sz="1000">
              <a:latin typeface="ＭＳ ゴシック" pitchFamily="49" charset="-128"/>
              <a:ea typeface="ＭＳ ゴシック" pitchFamily="49" charset="-128"/>
            </a:rPr>
            <a:t>1.40</a:t>
          </a:r>
          <a:r>
            <a:rPr kumimoji="1" lang="ja-JP" altLang="en-US" sz="1000">
              <a:latin typeface="ＭＳ ゴシック" pitchFamily="49" charset="-128"/>
              <a:ea typeface="ＭＳ ゴシック" pitchFamily="49" charset="-128"/>
            </a:rPr>
            <a:t>％の減となったものの、本市の中期財政見通しで想定している</a:t>
          </a:r>
          <a:r>
            <a:rPr kumimoji="1" lang="en-US" altLang="ja-JP" sz="1000">
              <a:latin typeface="ＭＳ ゴシック" pitchFamily="49" charset="-128"/>
              <a:ea typeface="ＭＳ ゴシック" pitchFamily="49" charset="-128"/>
            </a:rPr>
            <a:t>16</a:t>
          </a:r>
          <a:r>
            <a:rPr kumimoji="1" lang="ja-JP" altLang="en-US" sz="1000">
              <a:latin typeface="ＭＳ ゴシック" pitchFamily="49" charset="-128"/>
              <a:ea typeface="ＭＳ ゴシック" pitchFamily="49" charset="-128"/>
            </a:rPr>
            <a:t>億円を上回る約</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億円の黒字となった。主な要因として、歳入面では市税について、新型コロナウイルス感染症の影響を考慮したが、結果として予算額を上回り、過去最高額の収入となったこと、各種交付金について、予算額を上回る収入となったこと、歳出面では、使い切り予算の禁止徹底など、市民サービスの充実を図りつつも、効率的な予算執行に努めたことなどがあげられる。</a:t>
          </a:r>
        </a:p>
        <a:p>
          <a:r>
            <a:rPr kumimoji="1" lang="ja-JP" altLang="en-US" sz="1000">
              <a:latin typeface="ＭＳ ゴシック" pitchFamily="49" charset="-128"/>
              <a:ea typeface="ＭＳ ゴシック" pitchFamily="49" charset="-128"/>
            </a:rPr>
            <a:t>　また、令和</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年度決算の過去最高の実質収支を活用した積立てなどにより、財政調整基金残高の標準財政規模比は増となっている。</a:t>
          </a:r>
        </a:p>
        <a:p>
          <a:r>
            <a:rPr kumimoji="1" lang="ja-JP" altLang="en-US" sz="1000">
              <a:latin typeface="ＭＳ ゴシック" pitchFamily="49" charset="-128"/>
              <a:ea typeface="ＭＳ ゴシック" pitchFamily="49" charset="-128"/>
            </a:rPr>
            <a:t>　今後は少子高齢化の進展に伴い、社会保障関係費の一層の増加が見込まれるため、引き続き行政評価を活用した事務事業の見直しなど行財政改革を推進し、健全な行財政運営の確保に努めていく。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連結実質赤字比率について、全ての会計に赤字がないことから表示されない。</a:t>
          </a:r>
        </a:p>
        <a:p>
          <a:r>
            <a:rPr kumimoji="1" lang="ja-JP" altLang="en-US" sz="1400">
              <a:latin typeface="ＭＳ ゴシック" pitchFamily="49" charset="-128"/>
              <a:ea typeface="ＭＳ ゴシック" pitchFamily="49" charset="-128"/>
            </a:rPr>
            <a:t>　黒字の構成については、一般会計に占める割合が高いが、その他の特別会計を含めて、継続的にほぼ同水準で推移している。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75" thickBot="1" x14ac:dyDescent="0.2">
      <c r="B2" s="178" t="s">
        <v>83</v>
      </c>
      <c r="C2" s="178"/>
      <c r="D2" s="179"/>
    </row>
    <row r="3" spans="1:119" ht="18.75" customHeight="1" thickBot="1" x14ac:dyDescent="0.2">
      <c r="A3" s="177"/>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43458783</v>
      </c>
      <c r="BO4" s="449"/>
      <c r="BP4" s="449"/>
      <c r="BQ4" s="449"/>
      <c r="BR4" s="449"/>
      <c r="BS4" s="449"/>
      <c r="BT4" s="449"/>
      <c r="BU4" s="450"/>
      <c r="BV4" s="448">
        <v>45167626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11.8</v>
      </c>
      <c r="CU4" s="589"/>
      <c r="CV4" s="589"/>
      <c r="CW4" s="589"/>
      <c r="CX4" s="589"/>
      <c r="CY4" s="589"/>
      <c r="CZ4" s="589"/>
      <c r="DA4" s="590"/>
      <c r="DB4" s="588">
        <v>13.2</v>
      </c>
      <c r="DC4" s="589"/>
      <c r="DD4" s="589"/>
      <c r="DE4" s="589"/>
      <c r="DF4" s="589"/>
      <c r="DG4" s="589"/>
      <c r="DH4" s="589"/>
      <c r="DI4" s="590"/>
    </row>
    <row r="5" spans="1:119" ht="18.75" customHeight="1" x14ac:dyDescent="0.15">
      <c r="A5" s="177"/>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40716870</v>
      </c>
      <c r="BO5" s="420"/>
      <c r="BP5" s="420"/>
      <c r="BQ5" s="420"/>
      <c r="BR5" s="420"/>
      <c r="BS5" s="420"/>
      <c r="BT5" s="420"/>
      <c r="BU5" s="421"/>
      <c r="BV5" s="419">
        <v>42094516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95.4</v>
      </c>
      <c r="CU5" s="417"/>
      <c r="CV5" s="417"/>
      <c r="CW5" s="417"/>
      <c r="CX5" s="417"/>
      <c r="CY5" s="417"/>
      <c r="CZ5" s="417"/>
      <c r="DA5" s="418"/>
      <c r="DB5" s="416">
        <v>92.4</v>
      </c>
      <c r="DC5" s="417"/>
      <c r="DD5" s="417"/>
      <c r="DE5" s="417"/>
      <c r="DF5" s="417"/>
      <c r="DG5" s="417"/>
      <c r="DH5" s="417"/>
      <c r="DI5" s="418"/>
    </row>
    <row r="6" spans="1:119" ht="18.75" customHeight="1" x14ac:dyDescent="0.15">
      <c r="A6" s="177"/>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2741913</v>
      </c>
      <c r="BO6" s="420"/>
      <c r="BP6" s="420"/>
      <c r="BQ6" s="420"/>
      <c r="BR6" s="420"/>
      <c r="BS6" s="420"/>
      <c r="BT6" s="420"/>
      <c r="BU6" s="421"/>
      <c r="BV6" s="419">
        <v>3073110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97.8</v>
      </c>
      <c r="CU6" s="563"/>
      <c r="CV6" s="563"/>
      <c r="CW6" s="563"/>
      <c r="CX6" s="563"/>
      <c r="CY6" s="563"/>
      <c r="CZ6" s="563"/>
      <c r="DA6" s="564"/>
      <c r="DB6" s="562">
        <v>100.3</v>
      </c>
      <c r="DC6" s="563"/>
      <c r="DD6" s="563"/>
      <c r="DE6" s="563"/>
      <c r="DF6" s="563"/>
      <c r="DG6" s="563"/>
      <c r="DH6" s="563"/>
      <c r="DI6" s="564"/>
    </row>
    <row r="7" spans="1:119" ht="18.75" customHeight="1" x14ac:dyDescent="0.15">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243450</v>
      </c>
      <c r="BO7" s="420"/>
      <c r="BP7" s="420"/>
      <c r="BQ7" s="420"/>
      <c r="BR7" s="420"/>
      <c r="BS7" s="420"/>
      <c r="BT7" s="420"/>
      <c r="BU7" s="421"/>
      <c r="BV7" s="419">
        <v>229038</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21109449</v>
      </c>
      <c r="CU7" s="420"/>
      <c r="CV7" s="420"/>
      <c r="CW7" s="420"/>
      <c r="CX7" s="420"/>
      <c r="CY7" s="420"/>
      <c r="CZ7" s="420"/>
      <c r="DA7" s="421"/>
      <c r="DB7" s="419">
        <v>21476419</v>
      </c>
      <c r="DC7" s="420"/>
      <c r="DD7" s="420"/>
      <c r="DE7" s="420"/>
      <c r="DF7" s="420"/>
      <c r="DG7" s="420"/>
      <c r="DH7" s="420"/>
      <c r="DI7" s="421"/>
    </row>
    <row r="8" spans="1:119" ht="18.75" customHeight="1" thickBot="1" x14ac:dyDescent="0.2">
      <c r="A8" s="177"/>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2498463</v>
      </c>
      <c r="BO8" s="420"/>
      <c r="BP8" s="420"/>
      <c r="BQ8" s="420"/>
      <c r="BR8" s="420"/>
      <c r="BS8" s="420"/>
      <c r="BT8" s="420"/>
      <c r="BU8" s="421"/>
      <c r="BV8" s="419">
        <v>2844072</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0.74</v>
      </c>
      <c r="CU8" s="523"/>
      <c r="CV8" s="523"/>
      <c r="CW8" s="523"/>
      <c r="CX8" s="523"/>
      <c r="CY8" s="523"/>
      <c r="CZ8" s="523"/>
      <c r="DA8" s="524"/>
      <c r="DB8" s="522">
        <v>0.76</v>
      </c>
      <c r="DC8" s="523"/>
      <c r="DD8" s="523"/>
      <c r="DE8" s="523"/>
      <c r="DF8" s="523"/>
      <c r="DG8" s="523"/>
      <c r="DH8" s="523"/>
      <c r="DI8" s="524"/>
    </row>
    <row r="9" spans="1:119" ht="18.75" customHeight="1" thickBot="1" x14ac:dyDescent="0.2">
      <c r="A9" s="177"/>
      <c r="B9" s="551" t="s">
        <v>114</v>
      </c>
      <c r="C9" s="552"/>
      <c r="D9" s="552"/>
      <c r="E9" s="552"/>
      <c r="F9" s="552"/>
      <c r="G9" s="552"/>
      <c r="H9" s="552"/>
      <c r="I9" s="552"/>
      <c r="J9" s="552"/>
      <c r="K9" s="470"/>
      <c r="L9" s="553" t="s">
        <v>115</v>
      </c>
      <c r="M9" s="554"/>
      <c r="N9" s="554"/>
      <c r="O9" s="554"/>
      <c r="P9" s="554"/>
      <c r="Q9" s="555"/>
      <c r="R9" s="556">
        <v>109932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-345609</v>
      </c>
      <c r="BO9" s="420"/>
      <c r="BP9" s="420"/>
      <c r="BQ9" s="420"/>
      <c r="BR9" s="420"/>
      <c r="BS9" s="420"/>
      <c r="BT9" s="420"/>
      <c r="BU9" s="421"/>
      <c r="BV9" s="419">
        <v>1145708</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12.7</v>
      </c>
      <c r="CU9" s="417"/>
      <c r="CV9" s="417"/>
      <c r="CW9" s="417"/>
      <c r="CX9" s="417"/>
      <c r="CY9" s="417"/>
      <c r="CZ9" s="417"/>
      <c r="DA9" s="418"/>
      <c r="DB9" s="416">
        <v>12.7</v>
      </c>
      <c r="DC9" s="417"/>
      <c r="DD9" s="417"/>
      <c r="DE9" s="417"/>
      <c r="DF9" s="417"/>
      <c r="DG9" s="417"/>
      <c r="DH9" s="417"/>
      <c r="DI9" s="418"/>
    </row>
    <row r="10" spans="1:119" ht="18.75" customHeight="1" thickBot="1" x14ac:dyDescent="0.2">
      <c r="A10" s="177"/>
      <c r="B10" s="551"/>
      <c r="C10" s="552"/>
      <c r="D10" s="552"/>
      <c r="E10" s="552"/>
      <c r="F10" s="552"/>
      <c r="G10" s="552"/>
      <c r="H10" s="552"/>
      <c r="I10" s="552"/>
      <c r="J10" s="552"/>
      <c r="K10" s="470"/>
      <c r="L10" s="375" t="s">
        <v>121</v>
      </c>
      <c r="M10" s="376"/>
      <c r="N10" s="376"/>
      <c r="O10" s="376"/>
      <c r="P10" s="376"/>
      <c r="Q10" s="377"/>
      <c r="R10" s="372">
        <v>108917</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118</v>
      </c>
      <c r="AV10" s="478"/>
      <c r="AW10" s="478"/>
      <c r="AX10" s="478"/>
      <c r="AY10" s="433" t="s">
        <v>123</v>
      </c>
      <c r="AZ10" s="434"/>
      <c r="BA10" s="434"/>
      <c r="BB10" s="434"/>
      <c r="BC10" s="434"/>
      <c r="BD10" s="434"/>
      <c r="BE10" s="434"/>
      <c r="BF10" s="434"/>
      <c r="BG10" s="434"/>
      <c r="BH10" s="434"/>
      <c r="BI10" s="434"/>
      <c r="BJ10" s="434"/>
      <c r="BK10" s="434"/>
      <c r="BL10" s="434"/>
      <c r="BM10" s="435"/>
      <c r="BN10" s="419">
        <v>1422044</v>
      </c>
      <c r="BO10" s="420"/>
      <c r="BP10" s="420"/>
      <c r="BQ10" s="420"/>
      <c r="BR10" s="420"/>
      <c r="BS10" s="420"/>
      <c r="BT10" s="420"/>
      <c r="BU10" s="421"/>
      <c r="BV10" s="419">
        <v>849236</v>
      </c>
      <c r="BW10" s="420"/>
      <c r="BX10" s="420"/>
      <c r="BY10" s="420"/>
      <c r="BZ10" s="420"/>
      <c r="CA10" s="420"/>
      <c r="CB10" s="420"/>
      <c r="CC10" s="421"/>
      <c r="CD10" s="180" t="s">
        <v>124</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111</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77"/>
      <c r="B12" s="525" t="s">
        <v>131</v>
      </c>
      <c r="C12" s="526"/>
      <c r="D12" s="526"/>
      <c r="E12" s="526"/>
      <c r="F12" s="526"/>
      <c r="G12" s="526"/>
      <c r="H12" s="526"/>
      <c r="I12" s="526"/>
      <c r="J12" s="526"/>
      <c r="K12" s="527"/>
      <c r="L12" s="534" t="s">
        <v>132</v>
      </c>
      <c r="M12" s="535"/>
      <c r="N12" s="535"/>
      <c r="O12" s="535"/>
      <c r="P12" s="535"/>
      <c r="Q12" s="536"/>
      <c r="R12" s="537">
        <v>109564</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682760</v>
      </c>
      <c r="BO12" s="420"/>
      <c r="BP12" s="420"/>
      <c r="BQ12" s="420"/>
      <c r="BR12" s="420"/>
      <c r="BS12" s="420"/>
      <c r="BT12" s="420"/>
      <c r="BU12" s="421"/>
      <c r="BV12" s="419">
        <v>732062</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77"/>
      <c r="B13" s="528"/>
      <c r="C13" s="529"/>
      <c r="D13" s="529"/>
      <c r="E13" s="529"/>
      <c r="F13" s="529"/>
      <c r="G13" s="529"/>
      <c r="H13" s="529"/>
      <c r="I13" s="529"/>
      <c r="J13" s="529"/>
      <c r="K13" s="530"/>
      <c r="L13" s="186"/>
      <c r="M13" s="503" t="s">
        <v>140</v>
      </c>
      <c r="N13" s="504"/>
      <c r="O13" s="504"/>
      <c r="P13" s="504"/>
      <c r="Q13" s="505"/>
      <c r="R13" s="506">
        <v>107597</v>
      </c>
      <c r="S13" s="507"/>
      <c r="T13" s="507"/>
      <c r="U13" s="507"/>
      <c r="V13" s="508"/>
      <c r="W13" s="509" t="s">
        <v>141</v>
      </c>
      <c r="X13" s="405"/>
      <c r="Y13" s="405"/>
      <c r="Z13" s="405"/>
      <c r="AA13" s="405"/>
      <c r="AB13" s="406"/>
      <c r="AC13" s="372">
        <v>729</v>
      </c>
      <c r="AD13" s="373"/>
      <c r="AE13" s="373"/>
      <c r="AF13" s="373"/>
      <c r="AG13" s="374"/>
      <c r="AH13" s="372">
        <v>827</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393675</v>
      </c>
      <c r="BO13" s="420"/>
      <c r="BP13" s="420"/>
      <c r="BQ13" s="420"/>
      <c r="BR13" s="420"/>
      <c r="BS13" s="420"/>
      <c r="BT13" s="420"/>
      <c r="BU13" s="421"/>
      <c r="BV13" s="419">
        <v>1262882</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4.9000000000000004</v>
      </c>
      <c r="CU13" s="417"/>
      <c r="CV13" s="417"/>
      <c r="CW13" s="417"/>
      <c r="CX13" s="417"/>
      <c r="CY13" s="417"/>
      <c r="CZ13" s="417"/>
      <c r="DA13" s="418"/>
      <c r="DB13" s="416">
        <v>4.7</v>
      </c>
      <c r="DC13" s="417"/>
      <c r="DD13" s="417"/>
      <c r="DE13" s="417"/>
      <c r="DF13" s="417"/>
      <c r="DG13" s="417"/>
      <c r="DH13" s="417"/>
      <c r="DI13" s="418"/>
    </row>
    <row r="14" spans="1:119" ht="18.75" customHeight="1" thickBot="1" x14ac:dyDescent="0.2">
      <c r="A14" s="177"/>
      <c r="B14" s="528"/>
      <c r="C14" s="529"/>
      <c r="D14" s="529"/>
      <c r="E14" s="529"/>
      <c r="F14" s="529"/>
      <c r="G14" s="529"/>
      <c r="H14" s="529"/>
      <c r="I14" s="529"/>
      <c r="J14" s="529"/>
      <c r="K14" s="530"/>
      <c r="L14" s="493" t="s">
        <v>146</v>
      </c>
      <c r="M14" s="546"/>
      <c r="N14" s="546"/>
      <c r="O14" s="546"/>
      <c r="P14" s="546"/>
      <c r="Q14" s="547"/>
      <c r="R14" s="506">
        <v>109871</v>
      </c>
      <c r="S14" s="507"/>
      <c r="T14" s="507"/>
      <c r="U14" s="507"/>
      <c r="V14" s="508"/>
      <c r="W14" s="510"/>
      <c r="X14" s="408"/>
      <c r="Y14" s="408"/>
      <c r="Z14" s="408"/>
      <c r="AA14" s="408"/>
      <c r="AB14" s="409"/>
      <c r="AC14" s="499">
        <v>1.6</v>
      </c>
      <c r="AD14" s="500"/>
      <c r="AE14" s="500"/>
      <c r="AF14" s="500"/>
      <c r="AG14" s="501"/>
      <c r="AH14" s="499">
        <v>1.7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32.200000000000003</v>
      </c>
      <c r="CU14" s="517"/>
      <c r="CV14" s="517"/>
      <c r="CW14" s="517"/>
      <c r="CX14" s="517"/>
      <c r="CY14" s="517"/>
      <c r="CZ14" s="517"/>
      <c r="DA14" s="518"/>
      <c r="DB14" s="516">
        <v>36.799999999999997</v>
      </c>
      <c r="DC14" s="517"/>
      <c r="DD14" s="517"/>
      <c r="DE14" s="517"/>
      <c r="DF14" s="517"/>
      <c r="DG14" s="517"/>
      <c r="DH14" s="517"/>
      <c r="DI14" s="518"/>
    </row>
    <row r="15" spans="1:119" ht="18.75" customHeight="1" x14ac:dyDescent="0.15">
      <c r="A15" s="177"/>
      <c r="B15" s="528"/>
      <c r="C15" s="529"/>
      <c r="D15" s="529"/>
      <c r="E15" s="529"/>
      <c r="F15" s="529"/>
      <c r="G15" s="529"/>
      <c r="H15" s="529"/>
      <c r="I15" s="529"/>
      <c r="J15" s="529"/>
      <c r="K15" s="530"/>
      <c r="L15" s="186"/>
      <c r="M15" s="503" t="s">
        <v>148</v>
      </c>
      <c r="N15" s="504"/>
      <c r="O15" s="504"/>
      <c r="P15" s="504"/>
      <c r="Q15" s="505"/>
      <c r="R15" s="506">
        <v>108138</v>
      </c>
      <c r="S15" s="507"/>
      <c r="T15" s="507"/>
      <c r="U15" s="507"/>
      <c r="V15" s="508"/>
      <c r="W15" s="509" t="s">
        <v>149</v>
      </c>
      <c r="X15" s="405"/>
      <c r="Y15" s="405"/>
      <c r="Z15" s="405"/>
      <c r="AA15" s="405"/>
      <c r="AB15" s="406"/>
      <c r="AC15" s="372">
        <v>8450</v>
      </c>
      <c r="AD15" s="373"/>
      <c r="AE15" s="373"/>
      <c r="AF15" s="373"/>
      <c r="AG15" s="374"/>
      <c r="AH15" s="372">
        <v>9884</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12528338</v>
      </c>
      <c r="BO15" s="449"/>
      <c r="BP15" s="449"/>
      <c r="BQ15" s="449"/>
      <c r="BR15" s="449"/>
      <c r="BS15" s="449"/>
      <c r="BT15" s="449"/>
      <c r="BU15" s="450"/>
      <c r="BV15" s="448">
        <v>12124207</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18.600000000000001</v>
      </c>
      <c r="AD16" s="500"/>
      <c r="AE16" s="500"/>
      <c r="AF16" s="500"/>
      <c r="AG16" s="501"/>
      <c r="AH16" s="499">
        <v>20.7</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17338536</v>
      </c>
      <c r="BO16" s="420"/>
      <c r="BP16" s="420"/>
      <c r="BQ16" s="420"/>
      <c r="BR16" s="420"/>
      <c r="BS16" s="420"/>
      <c r="BT16" s="420"/>
      <c r="BU16" s="421"/>
      <c r="BV16" s="419">
        <v>16546862</v>
      </c>
      <c r="BW16" s="420"/>
      <c r="BX16" s="420"/>
      <c r="BY16" s="420"/>
      <c r="BZ16" s="420"/>
      <c r="CA16" s="420"/>
      <c r="CB16" s="420"/>
      <c r="CC16" s="421"/>
      <c r="CD16" s="190"/>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77"/>
      <c r="B17" s="531"/>
      <c r="C17" s="532"/>
      <c r="D17" s="532"/>
      <c r="E17" s="532"/>
      <c r="F17" s="532"/>
      <c r="G17" s="532"/>
      <c r="H17" s="532"/>
      <c r="I17" s="532"/>
      <c r="J17" s="532"/>
      <c r="K17" s="533"/>
      <c r="L17" s="191"/>
      <c r="M17" s="512" t="s">
        <v>155</v>
      </c>
      <c r="N17" s="513"/>
      <c r="O17" s="513"/>
      <c r="P17" s="513"/>
      <c r="Q17" s="514"/>
      <c r="R17" s="496" t="s">
        <v>156</v>
      </c>
      <c r="S17" s="497"/>
      <c r="T17" s="497"/>
      <c r="U17" s="497"/>
      <c r="V17" s="498"/>
      <c r="W17" s="509" t="s">
        <v>157</v>
      </c>
      <c r="X17" s="405"/>
      <c r="Y17" s="405"/>
      <c r="Z17" s="405"/>
      <c r="AA17" s="405"/>
      <c r="AB17" s="406"/>
      <c r="AC17" s="372">
        <v>36211</v>
      </c>
      <c r="AD17" s="373"/>
      <c r="AE17" s="373"/>
      <c r="AF17" s="373"/>
      <c r="AG17" s="374"/>
      <c r="AH17" s="372">
        <v>36927</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15780965</v>
      </c>
      <c r="BO17" s="420"/>
      <c r="BP17" s="420"/>
      <c r="BQ17" s="420"/>
      <c r="BR17" s="420"/>
      <c r="BS17" s="420"/>
      <c r="BT17" s="420"/>
      <c r="BU17" s="421"/>
      <c r="BV17" s="419">
        <v>15289490</v>
      </c>
      <c r="BW17" s="420"/>
      <c r="BX17" s="420"/>
      <c r="BY17" s="420"/>
      <c r="BZ17" s="420"/>
      <c r="CA17" s="420"/>
      <c r="CB17" s="420"/>
      <c r="CC17" s="421"/>
      <c r="CD17" s="190"/>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77"/>
      <c r="B18" s="469" t="s">
        <v>159</v>
      </c>
      <c r="C18" s="470"/>
      <c r="D18" s="470"/>
      <c r="E18" s="471"/>
      <c r="F18" s="471"/>
      <c r="G18" s="471"/>
      <c r="H18" s="471"/>
      <c r="I18" s="471"/>
      <c r="J18" s="471"/>
      <c r="K18" s="471"/>
      <c r="L18" s="472">
        <v>21.08</v>
      </c>
      <c r="M18" s="472"/>
      <c r="N18" s="472"/>
      <c r="O18" s="472"/>
      <c r="P18" s="472"/>
      <c r="Q18" s="472"/>
      <c r="R18" s="473"/>
      <c r="S18" s="473"/>
      <c r="T18" s="473"/>
      <c r="U18" s="473"/>
      <c r="V18" s="474"/>
      <c r="W18" s="490"/>
      <c r="X18" s="491"/>
      <c r="Y18" s="491"/>
      <c r="Z18" s="491"/>
      <c r="AA18" s="491"/>
      <c r="AB18" s="515"/>
      <c r="AC18" s="389">
        <v>79.8</v>
      </c>
      <c r="AD18" s="390"/>
      <c r="AE18" s="390"/>
      <c r="AF18" s="390"/>
      <c r="AG18" s="475"/>
      <c r="AH18" s="389">
        <v>77.5</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20924916</v>
      </c>
      <c r="BO18" s="420"/>
      <c r="BP18" s="420"/>
      <c r="BQ18" s="420"/>
      <c r="BR18" s="420"/>
      <c r="BS18" s="420"/>
      <c r="BT18" s="420"/>
      <c r="BU18" s="421"/>
      <c r="BV18" s="419">
        <v>20825571</v>
      </c>
      <c r="BW18" s="420"/>
      <c r="BX18" s="420"/>
      <c r="BY18" s="420"/>
      <c r="BZ18" s="420"/>
      <c r="CA18" s="420"/>
      <c r="CB18" s="420"/>
      <c r="CC18" s="421"/>
      <c r="CD18" s="190"/>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77"/>
      <c r="B19" s="469" t="s">
        <v>161</v>
      </c>
      <c r="C19" s="470"/>
      <c r="D19" s="470"/>
      <c r="E19" s="471"/>
      <c r="F19" s="471"/>
      <c r="G19" s="471"/>
      <c r="H19" s="471"/>
      <c r="I19" s="471"/>
      <c r="J19" s="471"/>
      <c r="K19" s="471"/>
      <c r="L19" s="479">
        <v>5215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29243545</v>
      </c>
      <c r="BO19" s="420"/>
      <c r="BP19" s="420"/>
      <c r="BQ19" s="420"/>
      <c r="BR19" s="420"/>
      <c r="BS19" s="420"/>
      <c r="BT19" s="420"/>
      <c r="BU19" s="421"/>
      <c r="BV19" s="419">
        <v>28664541</v>
      </c>
      <c r="BW19" s="420"/>
      <c r="BX19" s="420"/>
      <c r="BY19" s="420"/>
      <c r="BZ19" s="420"/>
      <c r="CA19" s="420"/>
      <c r="CB19" s="420"/>
      <c r="CC19" s="421"/>
      <c r="CD19" s="190"/>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77"/>
      <c r="B20" s="469" t="s">
        <v>163</v>
      </c>
      <c r="C20" s="470"/>
      <c r="D20" s="470"/>
      <c r="E20" s="471"/>
      <c r="F20" s="471"/>
      <c r="G20" s="471"/>
      <c r="H20" s="471"/>
      <c r="I20" s="471"/>
      <c r="J20" s="471"/>
      <c r="K20" s="471"/>
      <c r="L20" s="479">
        <v>47146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0"/>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77"/>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0"/>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77"/>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36588585</v>
      </c>
      <c r="BO22" s="449"/>
      <c r="BP22" s="449"/>
      <c r="BQ22" s="449"/>
      <c r="BR22" s="449"/>
      <c r="BS22" s="449"/>
      <c r="BT22" s="449"/>
      <c r="BU22" s="450"/>
      <c r="BV22" s="448">
        <v>38146598</v>
      </c>
      <c r="BW22" s="449"/>
      <c r="BX22" s="449"/>
      <c r="BY22" s="449"/>
      <c r="BZ22" s="449"/>
      <c r="CA22" s="449"/>
      <c r="CB22" s="449"/>
      <c r="CC22" s="450"/>
      <c r="CD22" s="190"/>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77"/>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30530781</v>
      </c>
      <c r="BO23" s="420"/>
      <c r="BP23" s="420"/>
      <c r="BQ23" s="420"/>
      <c r="BR23" s="420"/>
      <c r="BS23" s="420"/>
      <c r="BT23" s="420"/>
      <c r="BU23" s="421"/>
      <c r="BV23" s="419">
        <v>32042254</v>
      </c>
      <c r="BW23" s="420"/>
      <c r="BX23" s="420"/>
      <c r="BY23" s="420"/>
      <c r="BZ23" s="420"/>
      <c r="CA23" s="420"/>
      <c r="CB23" s="420"/>
      <c r="CC23" s="421"/>
      <c r="CD23" s="190"/>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77"/>
      <c r="B24" s="398"/>
      <c r="C24" s="399"/>
      <c r="D24" s="400"/>
      <c r="E24" s="375" t="s">
        <v>173</v>
      </c>
      <c r="F24" s="376"/>
      <c r="G24" s="376"/>
      <c r="H24" s="376"/>
      <c r="I24" s="376"/>
      <c r="J24" s="376"/>
      <c r="K24" s="377"/>
      <c r="L24" s="372">
        <v>1</v>
      </c>
      <c r="M24" s="373"/>
      <c r="N24" s="373"/>
      <c r="O24" s="373"/>
      <c r="P24" s="374"/>
      <c r="Q24" s="372">
        <v>9000</v>
      </c>
      <c r="R24" s="373"/>
      <c r="S24" s="373"/>
      <c r="T24" s="373"/>
      <c r="U24" s="373"/>
      <c r="V24" s="374"/>
      <c r="W24" s="462"/>
      <c r="X24" s="399"/>
      <c r="Y24" s="400"/>
      <c r="Z24" s="375" t="s">
        <v>174</v>
      </c>
      <c r="AA24" s="376"/>
      <c r="AB24" s="376"/>
      <c r="AC24" s="376"/>
      <c r="AD24" s="376"/>
      <c r="AE24" s="376"/>
      <c r="AF24" s="376"/>
      <c r="AG24" s="377"/>
      <c r="AH24" s="372">
        <v>686</v>
      </c>
      <c r="AI24" s="373"/>
      <c r="AJ24" s="373"/>
      <c r="AK24" s="373"/>
      <c r="AL24" s="374"/>
      <c r="AM24" s="372">
        <v>2044280</v>
      </c>
      <c r="AN24" s="373"/>
      <c r="AO24" s="373"/>
      <c r="AP24" s="373"/>
      <c r="AQ24" s="373"/>
      <c r="AR24" s="374"/>
      <c r="AS24" s="372">
        <v>2980</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19931334</v>
      </c>
      <c r="BO24" s="420"/>
      <c r="BP24" s="420"/>
      <c r="BQ24" s="420"/>
      <c r="BR24" s="420"/>
      <c r="BS24" s="420"/>
      <c r="BT24" s="420"/>
      <c r="BU24" s="421"/>
      <c r="BV24" s="419">
        <v>20575219</v>
      </c>
      <c r="BW24" s="420"/>
      <c r="BX24" s="420"/>
      <c r="BY24" s="420"/>
      <c r="BZ24" s="420"/>
      <c r="CA24" s="420"/>
      <c r="CB24" s="420"/>
      <c r="CC24" s="421"/>
      <c r="CD24" s="190"/>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77"/>
      <c r="B25" s="398"/>
      <c r="C25" s="399"/>
      <c r="D25" s="400"/>
      <c r="E25" s="375" t="s">
        <v>176</v>
      </c>
      <c r="F25" s="376"/>
      <c r="G25" s="376"/>
      <c r="H25" s="376"/>
      <c r="I25" s="376"/>
      <c r="J25" s="376"/>
      <c r="K25" s="377"/>
      <c r="L25" s="372">
        <v>1</v>
      </c>
      <c r="M25" s="373"/>
      <c r="N25" s="373"/>
      <c r="O25" s="373"/>
      <c r="P25" s="374"/>
      <c r="Q25" s="372">
        <v>7800</v>
      </c>
      <c r="R25" s="373"/>
      <c r="S25" s="373"/>
      <c r="T25" s="373"/>
      <c r="U25" s="373"/>
      <c r="V25" s="374"/>
      <c r="W25" s="462"/>
      <c r="X25" s="399"/>
      <c r="Y25" s="400"/>
      <c r="Z25" s="375" t="s">
        <v>177</v>
      </c>
      <c r="AA25" s="376"/>
      <c r="AB25" s="376"/>
      <c r="AC25" s="376"/>
      <c r="AD25" s="376"/>
      <c r="AE25" s="376"/>
      <c r="AF25" s="376"/>
      <c r="AG25" s="377"/>
      <c r="AH25" s="372">
        <v>145</v>
      </c>
      <c r="AI25" s="373"/>
      <c r="AJ25" s="373"/>
      <c r="AK25" s="373"/>
      <c r="AL25" s="374"/>
      <c r="AM25" s="372">
        <v>442975</v>
      </c>
      <c r="AN25" s="373"/>
      <c r="AO25" s="373"/>
      <c r="AP25" s="373"/>
      <c r="AQ25" s="373"/>
      <c r="AR25" s="374"/>
      <c r="AS25" s="372">
        <v>3055</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4930914</v>
      </c>
      <c r="BO25" s="449"/>
      <c r="BP25" s="449"/>
      <c r="BQ25" s="449"/>
      <c r="BR25" s="449"/>
      <c r="BS25" s="449"/>
      <c r="BT25" s="449"/>
      <c r="BU25" s="450"/>
      <c r="BV25" s="448">
        <v>5864657</v>
      </c>
      <c r="BW25" s="449"/>
      <c r="BX25" s="449"/>
      <c r="BY25" s="449"/>
      <c r="BZ25" s="449"/>
      <c r="CA25" s="449"/>
      <c r="CB25" s="449"/>
      <c r="CC25" s="450"/>
      <c r="CD25" s="190"/>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77"/>
      <c r="B26" s="398"/>
      <c r="C26" s="399"/>
      <c r="D26" s="400"/>
      <c r="E26" s="375" t="s">
        <v>179</v>
      </c>
      <c r="F26" s="376"/>
      <c r="G26" s="376"/>
      <c r="H26" s="376"/>
      <c r="I26" s="376"/>
      <c r="J26" s="376"/>
      <c r="K26" s="377"/>
      <c r="L26" s="372">
        <v>1</v>
      </c>
      <c r="M26" s="373"/>
      <c r="N26" s="373"/>
      <c r="O26" s="373"/>
      <c r="P26" s="374"/>
      <c r="Q26" s="372">
        <v>7050</v>
      </c>
      <c r="R26" s="373"/>
      <c r="S26" s="373"/>
      <c r="T26" s="373"/>
      <c r="U26" s="373"/>
      <c r="V26" s="374"/>
      <c r="W26" s="462"/>
      <c r="X26" s="399"/>
      <c r="Y26" s="400"/>
      <c r="Z26" s="375" t="s">
        <v>180</v>
      </c>
      <c r="AA26" s="430"/>
      <c r="AB26" s="430"/>
      <c r="AC26" s="430"/>
      <c r="AD26" s="430"/>
      <c r="AE26" s="430"/>
      <c r="AF26" s="430"/>
      <c r="AG26" s="431"/>
      <c r="AH26" s="372">
        <v>5</v>
      </c>
      <c r="AI26" s="373"/>
      <c r="AJ26" s="373"/>
      <c r="AK26" s="373"/>
      <c r="AL26" s="374"/>
      <c r="AM26" s="372">
        <v>18995</v>
      </c>
      <c r="AN26" s="373"/>
      <c r="AO26" s="373"/>
      <c r="AP26" s="373"/>
      <c r="AQ26" s="373"/>
      <c r="AR26" s="374"/>
      <c r="AS26" s="372">
        <v>3799</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130</v>
      </c>
      <c r="BW26" s="420"/>
      <c r="BX26" s="420"/>
      <c r="BY26" s="420"/>
      <c r="BZ26" s="420"/>
      <c r="CA26" s="420"/>
      <c r="CB26" s="420"/>
      <c r="CC26" s="421"/>
      <c r="CD26" s="190"/>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77"/>
      <c r="B27" s="398"/>
      <c r="C27" s="399"/>
      <c r="D27" s="400"/>
      <c r="E27" s="375" t="s">
        <v>182</v>
      </c>
      <c r="F27" s="376"/>
      <c r="G27" s="376"/>
      <c r="H27" s="376"/>
      <c r="I27" s="376"/>
      <c r="J27" s="376"/>
      <c r="K27" s="377"/>
      <c r="L27" s="372">
        <v>1</v>
      </c>
      <c r="M27" s="373"/>
      <c r="N27" s="373"/>
      <c r="O27" s="373"/>
      <c r="P27" s="374"/>
      <c r="Q27" s="372">
        <v>5050</v>
      </c>
      <c r="R27" s="373"/>
      <c r="S27" s="373"/>
      <c r="T27" s="373"/>
      <c r="U27" s="373"/>
      <c r="V27" s="374"/>
      <c r="W27" s="462"/>
      <c r="X27" s="399"/>
      <c r="Y27" s="400"/>
      <c r="Z27" s="375" t="s">
        <v>183</v>
      </c>
      <c r="AA27" s="376"/>
      <c r="AB27" s="376"/>
      <c r="AC27" s="376"/>
      <c r="AD27" s="376"/>
      <c r="AE27" s="376"/>
      <c r="AF27" s="376"/>
      <c r="AG27" s="377"/>
      <c r="AH27" s="372">
        <v>12</v>
      </c>
      <c r="AI27" s="373"/>
      <c r="AJ27" s="373"/>
      <c r="AK27" s="373"/>
      <c r="AL27" s="374"/>
      <c r="AM27" s="372">
        <v>43968</v>
      </c>
      <c r="AN27" s="373"/>
      <c r="AO27" s="373"/>
      <c r="AP27" s="373"/>
      <c r="AQ27" s="373"/>
      <c r="AR27" s="374"/>
      <c r="AS27" s="372">
        <v>3664</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1560000</v>
      </c>
      <c r="BO27" s="454"/>
      <c r="BP27" s="454"/>
      <c r="BQ27" s="454"/>
      <c r="BR27" s="454"/>
      <c r="BS27" s="454"/>
      <c r="BT27" s="454"/>
      <c r="BU27" s="455"/>
      <c r="BV27" s="453">
        <v>1560000</v>
      </c>
      <c r="BW27" s="454"/>
      <c r="BX27" s="454"/>
      <c r="BY27" s="454"/>
      <c r="BZ27" s="454"/>
      <c r="CA27" s="454"/>
      <c r="CB27" s="454"/>
      <c r="CC27" s="455"/>
      <c r="CD27" s="192"/>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77"/>
      <c r="B28" s="398"/>
      <c r="C28" s="399"/>
      <c r="D28" s="400"/>
      <c r="E28" s="375" t="s">
        <v>185</v>
      </c>
      <c r="F28" s="376"/>
      <c r="G28" s="376"/>
      <c r="H28" s="376"/>
      <c r="I28" s="376"/>
      <c r="J28" s="376"/>
      <c r="K28" s="377"/>
      <c r="L28" s="372">
        <v>1</v>
      </c>
      <c r="M28" s="373"/>
      <c r="N28" s="373"/>
      <c r="O28" s="373"/>
      <c r="P28" s="374"/>
      <c r="Q28" s="372">
        <v>4550</v>
      </c>
      <c r="R28" s="373"/>
      <c r="S28" s="373"/>
      <c r="T28" s="373"/>
      <c r="U28" s="373"/>
      <c r="V28" s="374"/>
      <c r="W28" s="462"/>
      <c r="X28" s="399"/>
      <c r="Y28" s="400"/>
      <c r="Z28" s="375" t="s">
        <v>186</v>
      </c>
      <c r="AA28" s="376"/>
      <c r="AB28" s="376"/>
      <c r="AC28" s="376"/>
      <c r="AD28" s="376"/>
      <c r="AE28" s="376"/>
      <c r="AF28" s="376"/>
      <c r="AG28" s="377"/>
      <c r="AH28" s="372" t="s">
        <v>187</v>
      </c>
      <c r="AI28" s="373"/>
      <c r="AJ28" s="373"/>
      <c r="AK28" s="373"/>
      <c r="AL28" s="374"/>
      <c r="AM28" s="372" t="s">
        <v>130</v>
      </c>
      <c r="AN28" s="373"/>
      <c r="AO28" s="373"/>
      <c r="AP28" s="373"/>
      <c r="AQ28" s="373"/>
      <c r="AR28" s="374"/>
      <c r="AS28" s="372" t="s">
        <v>139</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2603727</v>
      </c>
      <c r="BO28" s="449"/>
      <c r="BP28" s="449"/>
      <c r="BQ28" s="449"/>
      <c r="BR28" s="449"/>
      <c r="BS28" s="449"/>
      <c r="BT28" s="449"/>
      <c r="BU28" s="450"/>
      <c r="BV28" s="448">
        <v>1864443</v>
      </c>
      <c r="BW28" s="449"/>
      <c r="BX28" s="449"/>
      <c r="BY28" s="449"/>
      <c r="BZ28" s="449"/>
      <c r="CA28" s="449"/>
      <c r="CB28" s="449"/>
      <c r="CC28" s="450"/>
      <c r="CD28" s="190"/>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77"/>
      <c r="B29" s="398"/>
      <c r="C29" s="399"/>
      <c r="D29" s="400"/>
      <c r="E29" s="375" t="s">
        <v>189</v>
      </c>
      <c r="F29" s="376"/>
      <c r="G29" s="376"/>
      <c r="H29" s="376"/>
      <c r="I29" s="376"/>
      <c r="J29" s="376"/>
      <c r="K29" s="377"/>
      <c r="L29" s="372">
        <v>22</v>
      </c>
      <c r="M29" s="373"/>
      <c r="N29" s="373"/>
      <c r="O29" s="373"/>
      <c r="P29" s="374"/>
      <c r="Q29" s="372">
        <v>4300</v>
      </c>
      <c r="R29" s="373"/>
      <c r="S29" s="373"/>
      <c r="T29" s="373"/>
      <c r="U29" s="373"/>
      <c r="V29" s="374"/>
      <c r="W29" s="463"/>
      <c r="X29" s="464"/>
      <c r="Y29" s="465"/>
      <c r="Z29" s="375" t="s">
        <v>190</v>
      </c>
      <c r="AA29" s="376"/>
      <c r="AB29" s="376"/>
      <c r="AC29" s="376"/>
      <c r="AD29" s="376"/>
      <c r="AE29" s="376"/>
      <c r="AF29" s="376"/>
      <c r="AG29" s="377"/>
      <c r="AH29" s="372">
        <v>698</v>
      </c>
      <c r="AI29" s="373"/>
      <c r="AJ29" s="373"/>
      <c r="AK29" s="373"/>
      <c r="AL29" s="374"/>
      <c r="AM29" s="372">
        <v>2088248</v>
      </c>
      <c r="AN29" s="373"/>
      <c r="AO29" s="373"/>
      <c r="AP29" s="373"/>
      <c r="AQ29" s="373"/>
      <c r="AR29" s="374"/>
      <c r="AS29" s="372">
        <v>2992</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1611253</v>
      </c>
      <c r="BO29" s="420"/>
      <c r="BP29" s="420"/>
      <c r="BQ29" s="420"/>
      <c r="BR29" s="420"/>
      <c r="BS29" s="420"/>
      <c r="BT29" s="420"/>
      <c r="BU29" s="421"/>
      <c r="BV29" s="419">
        <v>2127696</v>
      </c>
      <c r="BW29" s="420"/>
      <c r="BX29" s="420"/>
      <c r="BY29" s="420"/>
      <c r="BZ29" s="420"/>
      <c r="CA29" s="420"/>
      <c r="CB29" s="420"/>
      <c r="CC29" s="421"/>
      <c r="CD29" s="192"/>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77"/>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101.6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1194880</v>
      </c>
      <c r="BO30" s="454"/>
      <c r="BP30" s="454"/>
      <c r="BQ30" s="454"/>
      <c r="BR30" s="454"/>
      <c r="BS30" s="454"/>
      <c r="BT30" s="454"/>
      <c r="BU30" s="455"/>
      <c r="BV30" s="453">
        <v>845398</v>
      </c>
      <c r="BW30" s="454"/>
      <c r="BX30" s="454"/>
      <c r="BY30" s="454"/>
      <c r="BZ30" s="454"/>
      <c r="CA30" s="454"/>
      <c r="CB30" s="454"/>
      <c r="CC30" s="455"/>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0"/>
    </row>
    <row r="33" spans="1:113" ht="13.5" customHeight="1" x14ac:dyDescent="0.15">
      <c r="A33" s="177"/>
      <c r="B33" s="201"/>
      <c r="C33" s="371" t="s">
        <v>199</v>
      </c>
      <c r="D33" s="371"/>
      <c r="E33" s="370" t="s">
        <v>200</v>
      </c>
      <c r="F33" s="370"/>
      <c r="G33" s="370"/>
      <c r="H33" s="370"/>
      <c r="I33" s="370"/>
      <c r="J33" s="370"/>
      <c r="K33" s="370"/>
      <c r="L33" s="370"/>
      <c r="M33" s="370"/>
      <c r="N33" s="370"/>
      <c r="O33" s="370"/>
      <c r="P33" s="370"/>
      <c r="Q33" s="370"/>
      <c r="R33" s="370"/>
      <c r="S33" s="370"/>
      <c r="T33" s="202"/>
      <c r="U33" s="371" t="s">
        <v>201</v>
      </c>
      <c r="V33" s="371"/>
      <c r="W33" s="370" t="s">
        <v>200</v>
      </c>
      <c r="X33" s="370"/>
      <c r="Y33" s="370"/>
      <c r="Z33" s="370"/>
      <c r="AA33" s="370"/>
      <c r="AB33" s="370"/>
      <c r="AC33" s="370"/>
      <c r="AD33" s="370"/>
      <c r="AE33" s="370"/>
      <c r="AF33" s="370"/>
      <c r="AG33" s="370"/>
      <c r="AH33" s="370"/>
      <c r="AI33" s="370"/>
      <c r="AJ33" s="370"/>
      <c r="AK33" s="370"/>
      <c r="AL33" s="202"/>
      <c r="AM33" s="371" t="s">
        <v>199</v>
      </c>
      <c r="AN33" s="371"/>
      <c r="AO33" s="370" t="s">
        <v>202</v>
      </c>
      <c r="AP33" s="370"/>
      <c r="AQ33" s="370"/>
      <c r="AR33" s="370"/>
      <c r="AS33" s="370"/>
      <c r="AT33" s="370"/>
      <c r="AU33" s="370"/>
      <c r="AV33" s="370"/>
      <c r="AW33" s="370"/>
      <c r="AX33" s="370"/>
      <c r="AY33" s="370"/>
      <c r="AZ33" s="370"/>
      <c r="BA33" s="370"/>
      <c r="BB33" s="370"/>
      <c r="BC33" s="370"/>
      <c r="BD33" s="203"/>
      <c r="BE33" s="370" t="s">
        <v>203</v>
      </c>
      <c r="BF33" s="370"/>
      <c r="BG33" s="370" t="s">
        <v>204</v>
      </c>
      <c r="BH33" s="370"/>
      <c r="BI33" s="370"/>
      <c r="BJ33" s="370"/>
      <c r="BK33" s="370"/>
      <c r="BL33" s="370"/>
      <c r="BM33" s="370"/>
      <c r="BN33" s="370"/>
      <c r="BO33" s="370"/>
      <c r="BP33" s="370"/>
      <c r="BQ33" s="370"/>
      <c r="BR33" s="370"/>
      <c r="BS33" s="370"/>
      <c r="BT33" s="370"/>
      <c r="BU33" s="370"/>
      <c r="BV33" s="203"/>
      <c r="BW33" s="371" t="s">
        <v>203</v>
      </c>
      <c r="BX33" s="371"/>
      <c r="BY33" s="370" t="s">
        <v>205</v>
      </c>
      <c r="BZ33" s="370"/>
      <c r="CA33" s="370"/>
      <c r="CB33" s="370"/>
      <c r="CC33" s="370"/>
      <c r="CD33" s="370"/>
      <c r="CE33" s="370"/>
      <c r="CF33" s="370"/>
      <c r="CG33" s="370"/>
      <c r="CH33" s="370"/>
      <c r="CI33" s="370"/>
      <c r="CJ33" s="370"/>
      <c r="CK33" s="370"/>
      <c r="CL33" s="370"/>
      <c r="CM33" s="370"/>
      <c r="CN33" s="202"/>
      <c r="CO33" s="371" t="s">
        <v>206</v>
      </c>
      <c r="CP33" s="371"/>
      <c r="CQ33" s="370" t="s">
        <v>207</v>
      </c>
      <c r="CR33" s="370"/>
      <c r="CS33" s="370"/>
      <c r="CT33" s="370"/>
      <c r="CU33" s="370"/>
      <c r="CV33" s="370"/>
      <c r="CW33" s="370"/>
      <c r="CX33" s="370"/>
      <c r="CY33" s="370"/>
      <c r="CZ33" s="370"/>
      <c r="DA33" s="370"/>
      <c r="DB33" s="370"/>
      <c r="DC33" s="370"/>
      <c r="DD33" s="370"/>
      <c r="DE33" s="370"/>
      <c r="DF33" s="202"/>
      <c r="DG33" s="369" t="s">
        <v>208</v>
      </c>
      <c r="DH33" s="369"/>
      <c r="DI33" s="204"/>
    </row>
    <row r="34" spans="1:113" ht="32.25" customHeight="1" x14ac:dyDescent="0.15">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77"/>
      <c r="AM34" s="367">
        <f>IF(AO34="","",MAX(C34:D43,U34:V43)+1)</f>
        <v>5</v>
      </c>
      <c r="AN34" s="367"/>
      <c r="AO34" s="368" t="str">
        <f>IF('各会計、関係団体の財政状況及び健全化判断比率'!B31="","",'各会計、関係団体の財政状況及び健全化判断比率'!B31)</f>
        <v>下水道事業会計</v>
      </c>
      <c r="AP34" s="368"/>
      <c r="AQ34" s="368"/>
      <c r="AR34" s="368"/>
      <c r="AS34" s="368"/>
      <c r="AT34" s="368"/>
      <c r="AU34" s="368"/>
      <c r="AV34" s="368"/>
      <c r="AW34" s="368"/>
      <c r="AX34" s="368"/>
      <c r="AY34" s="368"/>
      <c r="AZ34" s="368"/>
      <c r="BA34" s="368"/>
      <c r="BB34" s="368"/>
      <c r="BC34" s="368"/>
      <c r="BD34" s="177"/>
      <c r="BE34" s="367" t="str">
        <f>IF(BG34="","",MAX(C34:D43,U34:V43,AM34:AN43)+1)</f>
        <v/>
      </c>
      <c r="BF34" s="367"/>
      <c r="BG34" s="368"/>
      <c r="BH34" s="368"/>
      <c r="BI34" s="368"/>
      <c r="BJ34" s="368"/>
      <c r="BK34" s="368"/>
      <c r="BL34" s="368"/>
      <c r="BM34" s="368"/>
      <c r="BN34" s="368"/>
      <c r="BO34" s="368"/>
      <c r="BP34" s="368"/>
      <c r="BQ34" s="368"/>
      <c r="BR34" s="368"/>
      <c r="BS34" s="368"/>
      <c r="BT34" s="368"/>
      <c r="BU34" s="368"/>
      <c r="BV34" s="177"/>
      <c r="BW34" s="367">
        <f>IF(BY34="","",MAX(C34:D43,U34:V43,AM34:AN43,BE34:BF43)+1)</f>
        <v>6</v>
      </c>
      <c r="BX34" s="367"/>
      <c r="BY34" s="368" t="str">
        <f>IF('各会計、関係団体の財政状況及び健全化判断比率'!B68="","",'各会計、関係団体の財政状況及び健全化判断比率'!B68)</f>
        <v>千葉県市町村総合事務組合（一般会計）</v>
      </c>
      <c r="BZ34" s="368"/>
      <c r="CA34" s="368"/>
      <c r="CB34" s="368"/>
      <c r="CC34" s="368"/>
      <c r="CD34" s="368"/>
      <c r="CE34" s="368"/>
      <c r="CF34" s="368"/>
      <c r="CG34" s="368"/>
      <c r="CH34" s="368"/>
      <c r="CI34" s="368"/>
      <c r="CJ34" s="368"/>
      <c r="CK34" s="368"/>
      <c r="CL34" s="368"/>
      <c r="CM34" s="368"/>
      <c r="CN34" s="177"/>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15">
      <c r="A35" s="177"/>
      <c r="B35" s="201"/>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77"/>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77"/>
      <c r="AM35" s="367" t="str">
        <f t="shared" ref="AM35:AM43" si="0">IF(AO35="","",AM34+1)</f>
        <v/>
      </c>
      <c r="AN35" s="367"/>
      <c r="AO35" s="368"/>
      <c r="AP35" s="368"/>
      <c r="AQ35" s="368"/>
      <c r="AR35" s="368"/>
      <c r="AS35" s="368"/>
      <c r="AT35" s="368"/>
      <c r="AU35" s="368"/>
      <c r="AV35" s="368"/>
      <c r="AW35" s="368"/>
      <c r="AX35" s="368"/>
      <c r="AY35" s="368"/>
      <c r="AZ35" s="368"/>
      <c r="BA35" s="368"/>
      <c r="BB35" s="368"/>
      <c r="BC35" s="368"/>
      <c r="BD35" s="177"/>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7"/>
      <c r="BW35" s="367">
        <f t="shared" ref="BW35:BW43" si="2">IF(BY35="","",BW34+1)</f>
        <v>7</v>
      </c>
      <c r="BX35" s="367"/>
      <c r="BY35" s="368" t="str">
        <f>IF('各会計、関係団体の財政状況及び健全化判断比率'!B69="","",'各会計、関係団体の財政状況及び健全化判断比率'!B69)</f>
        <v>千葉県市町村総合事務組合（千葉県自治会館管理運営特別会計）</v>
      </c>
      <c r="BZ35" s="368"/>
      <c r="CA35" s="368"/>
      <c r="CB35" s="368"/>
      <c r="CC35" s="368"/>
      <c r="CD35" s="368"/>
      <c r="CE35" s="368"/>
      <c r="CF35" s="368"/>
      <c r="CG35" s="368"/>
      <c r="CH35" s="368"/>
      <c r="CI35" s="368"/>
      <c r="CJ35" s="368"/>
      <c r="CK35" s="368"/>
      <c r="CL35" s="368"/>
      <c r="CM35" s="368"/>
      <c r="CN35" s="177"/>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15">
      <c r="A36" s="177"/>
      <c r="B36" s="201"/>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7"/>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77"/>
      <c r="AM36" s="367" t="str">
        <f t="shared" si="0"/>
        <v/>
      </c>
      <c r="AN36" s="367"/>
      <c r="AO36" s="368"/>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8</v>
      </c>
      <c r="BX36" s="367"/>
      <c r="BY36" s="368" t="str">
        <f>IF('各会計、関係団体の財政状況及び健全化判断比率'!B70="","",'各会計、関係団体の財政状況及び健全化判断比率'!B70)</f>
        <v>千葉県市町村総合事務組合（千葉県自治研修センター特別会計）</v>
      </c>
      <c r="BZ36" s="368"/>
      <c r="CA36" s="368"/>
      <c r="CB36" s="368"/>
      <c r="CC36" s="368"/>
      <c r="CD36" s="368"/>
      <c r="CE36" s="368"/>
      <c r="CF36" s="368"/>
      <c r="CG36" s="368"/>
      <c r="CH36" s="368"/>
      <c r="CI36" s="368"/>
      <c r="CJ36" s="368"/>
      <c r="CK36" s="368"/>
      <c r="CL36" s="368"/>
      <c r="CM36" s="368"/>
      <c r="CN36" s="177"/>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15">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t="str">
        <f t="shared" si="4"/>
        <v/>
      </c>
      <c r="V37" s="367"/>
      <c r="W37" s="368"/>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9</v>
      </c>
      <c r="BX37" s="367"/>
      <c r="BY37" s="368" t="str">
        <f>IF('各会計、関係団体の財政状況及び健全化判断比率'!B71="","",'各会計、関係団体の財政状況及び健全化判断比率'!B71)</f>
        <v>千葉県市町村総合事務組合（千葉県市町村交通災害共済特別会計）</v>
      </c>
      <c r="BZ37" s="368"/>
      <c r="CA37" s="368"/>
      <c r="CB37" s="368"/>
      <c r="CC37" s="368"/>
      <c r="CD37" s="368"/>
      <c r="CE37" s="368"/>
      <c r="CF37" s="368"/>
      <c r="CG37" s="368"/>
      <c r="CH37" s="368"/>
      <c r="CI37" s="368"/>
      <c r="CJ37" s="368"/>
      <c r="CK37" s="368"/>
      <c r="CL37" s="368"/>
      <c r="CM37" s="368"/>
      <c r="CN37" s="177"/>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15">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f t="shared" si="2"/>
        <v>10</v>
      </c>
      <c r="BX38" s="367"/>
      <c r="BY38" s="368" t="str">
        <f>IF('各会計、関係団体の財政状況及び健全化判断比率'!B72="","",'各会計、関係団体の財政状況及び健全化判断比率'!B72)</f>
        <v>千葉県後期高齢者医療広域連合（一般会計）</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15">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f t="shared" si="2"/>
        <v>11</v>
      </c>
      <c r="BX39" s="367"/>
      <c r="BY39" s="368" t="str">
        <f>IF('各会計、関係団体の財政状況及び健全化判断比率'!B73="","",'各会計、関係団体の財政状況及び健全化判断比率'!B73)</f>
        <v>千葉県後期高齢者医療広域連合（後期高齢者医療特別会計）</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15">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f t="shared" si="2"/>
        <v>12</v>
      </c>
      <c r="BX40" s="367"/>
      <c r="BY40" s="368" t="str">
        <f>IF('各会計、関係団体の財政状況及び健全化判断比率'!B74="","",'各会計、関係団体の財政状況及び健全化判断比率'!B74)</f>
        <v>柏・白井・鎌ケ谷環境衛生組合（一般会計）</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15">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f t="shared" si="2"/>
        <v>13</v>
      </c>
      <c r="BX41" s="367"/>
      <c r="BY41" s="368" t="str">
        <f>IF('各会計、関係団体の財政状況及び健全化判断比率'!B75="","",'各会計、関係団体の財政状況及び健全化判断比率'!B75)</f>
        <v>四市複合事務組合（一般会計）</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15">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15">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m7RGFLnDVYEPCUcxNPSyatVkDqm+xQ4v4i3zpeLTe49RQmIUM7Y7As6SXIQn+2nzHeAujrRzRBG1kYyzsi4J6Q==" saltValue="6UaEKYjXzG0SbIhPR2dsS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1" t="s">
        <v>580</v>
      </c>
      <c r="D34" s="1151"/>
      <c r="E34" s="1152"/>
      <c r="F34" s="32">
        <v>10.130000000000001</v>
      </c>
      <c r="G34" s="33">
        <v>5.29</v>
      </c>
      <c r="H34" s="33">
        <v>8.41</v>
      </c>
      <c r="I34" s="33">
        <v>13.24</v>
      </c>
      <c r="J34" s="34">
        <v>11.83</v>
      </c>
      <c r="K34" s="22"/>
      <c r="L34" s="22"/>
      <c r="M34" s="22"/>
      <c r="N34" s="22"/>
      <c r="O34" s="22"/>
      <c r="P34" s="22"/>
    </row>
    <row r="35" spans="1:16" ht="39" customHeight="1" x14ac:dyDescent="0.15">
      <c r="A35" s="22"/>
      <c r="B35" s="35"/>
      <c r="C35" s="1145" t="s">
        <v>581</v>
      </c>
      <c r="D35" s="1146"/>
      <c r="E35" s="1147"/>
      <c r="F35" s="36">
        <v>1.25</v>
      </c>
      <c r="G35" s="37">
        <v>1.53</v>
      </c>
      <c r="H35" s="37">
        <v>1.39</v>
      </c>
      <c r="I35" s="37">
        <v>0.82</v>
      </c>
      <c r="J35" s="38">
        <v>1.92</v>
      </c>
      <c r="K35" s="22"/>
      <c r="L35" s="22"/>
      <c r="M35" s="22"/>
      <c r="N35" s="22"/>
      <c r="O35" s="22"/>
      <c r="P35" s="22"/>
    </row>
    <row r="36" spans="1:16" ht="39" customHeight="1" x14ac:dyDescent="0.15">
      <c r="A36" s="22"/>
      <c r="B36" s="35"/>
      <c r="C36" s="1145" t="s">
        <v>582</v>
      </c>
      <c r="D36" s="1146"/>
      <c r="E36" s="1147"/>
      <c r="F36" s="36">
        <v>0.95</v>
      </c>
      <c r="G36" s="37">
        <v>0.28999999999999998</v>
      </c>
      <c r="H36" s="37">
        <v>1.24</v>
      </c>
      <c r="I36" s="37">
        <v>2.09</v>
      </c>
      <c r="J36" s="38">
        <v>1.8</v>
      </c>
      <c r="K36" s="22"/>
      <c r="L36" s="22"/>
      <c r="M36" s="22"/>
      <c r="N36" s="22"/>
      <c r="O36" s="22"/>
      <c r="P36" s="22"/>
    </row>
    <row r="37" spans="1:16" ht="39" customHeight="1" x14ac:dyDescent="0.15">
      <c r="A37" s="22"/>
      <c r="B37" s="35"/>
      <c r="C37" s="1145" t="s">
        <v>583</v>
      </c>
      <c r="D37" s="1146"/>
      <c r="E37" s="1147"/>
      <c r="F37" s="36">
        <v>1.1200000000000001</v>
      </c>
      <c r="G37" s="37">
        <v>1.3</v>
      </c>
      <c r="H37" s="37">
        <v>1.21</v>
      </c>
      <c r="I37" s="37">
        <v>1.19</v>
      </c>
      <c r="J37" s="38">
        <v>0.28999999999999998</v>
      </c>
      <c r="K37" s="22"/>
      <c r="L37" s="22"/>
      <c r="M37" s="22"/>
      <c r="N37" s="22"/>
      <c r="O37" s="22"/>
      <c r="P37" s="22"/>
    </row>
    <row r="38" spans="1:16" ht="39" customHeight="1" x14ac:dyDescent="0.15">
      <c r="A38" s="22"/>
      <c r="B38" s="35"/>
      <c r="C38" s="1145" t="s">
        <v>584</v>
      </c>
      <c r="D38" s="1146"/>
      <c r="E38" s="1147"/>
      <c r="F38" s="36">
        <v>0.04</v>
      </c>
      <c r="G38" s="37">
        <v>0.06</v>
      </c>
      <c r="H38" s="37">
        <v>0.04</v>
      </c>
      <c r="I38" s="37">
        <v>0.05</v>
      </c>
      <c r="J38" s="38">
        <v>0.06</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585</v>
      </c>
      <c r="D42" s="1146"/>
      <c r="E42" s="1147"/>
      <c r="F42" s="36" t="s">
        <v>530</v>
      </c>
      <c r="G42" s="37" t="s">
        <v>530</v>
      </c>
      <c r="H42" s="37" t="s">
        <v>530</v>
      </c>
      <c r="I42" s="37" t="s">
        <v>530</v>
      </c>
      <c r="J42" s="38" t="s">
        <v>530</v>
      </c>
      <c r="K42" s="22"/>
      <c r="L42" s="22"/>
      <c r="M42" s="22"/>
      <c r="N42" s="22"/>
      <c r="O42" s="22"/>
      <c r="P42" s="22"/>
    </row>
    <row r="43" spans="1:16" ht="39" customHeight="1" thickBot="1" x14ac:dyDescent="0.2">
      <c r="A43" s="22"/>
      <c r="B43" s="40"/>
      <c r="C43" s="1148" t="s">
        <v>586</v>
      </c>
      <c r="D43" s="1149"/>
      <c r="E43" s="1150"/>
      <c r="F43" s="41" t="s">
        <v>530</v>
      </c>
      <c r="G43" s="42" t="s">
        <v>530</v>
      </c>
      <c r="H43" s="42" t="s">
        <v>530</v>
      </c>
      <c r="I43" s="42" t="s">
        <v>530</v>
      </c>
      <c r="J43" s="43" t="s">
        <v>530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QcDzJSEnErRDEqcROe8fxnIZypXbvjClVfKMlf2BjkqehSMBIbxrBsvKubIbPxETgqJWA9JXee9FTMt5vB7LA==" saltValue="0h0y1cD4DWAl3rPw3FHE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3018</v>
      </c>
      <c r="L45" s="60">
        <v>3281</v>
      </c>
      <c r="M45" s="60">
        <v>3446</v>
      </c>
      <c r="N45" s="60">
        <v>3634</v>
      </c>
      <c r="O45" s="61">
        <v>3736</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530</v>
      </c>
      <c r="L46" s="64" t="s">
        <v>530</v>
      </c>
      <c r="M46" s="64" t="s">
        <v>530</v>
      </c>
      <c r="N46" s="64" t="s">
        <v>530</v>
      </c>
      <c r="O46" s="65" t="s">
        <v>530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530</v>
      </c>
      <c r="L47" s="64" t="s">
        <v>530</v>
      </c>
      <c r="M47" s="64" t="s">
        <v>530</v>
      </c>
      <c r="N47" s="64" t="s">
        <v>530</v>
      </c>
      <c r="O47" s="65" t="s">
        <v>530</v>
      </c>
      <c r="P47" s="48"/>
      <c r="Q47" s="48"/>
      <c r="R47" s="48"/>
      <c r="S47" s="48"/>
      <c r="T47" s="48"/>
      <c r="U47" s="48"/>
    </row>
    <row r="48" spans="1:21" ht="30.75" customHeight="1" x14ac:dyDescent="0.15">
      <c r="A48" s="48"/>
      <c r="B48" s="1178"/>
      <c r="C48" s="1179"/>
      <c r="D48" s="62"/>
      <c r="E48" s="1155" t="s">
        <v>15</v>
      </c>
      <c r="F48" s="1155"/>
      <c r="G48" s="1155"/>
      <c r="H48" s="1155"/>
      <c r="I48" s="1155"/>
      <c r="J48" s="1156"/>
      <c r="K48" s="63">
        <v>290</v>
      </c>
      <c r="L48" s="64">
        <v>412</v>
      </c>
      <c r="M48" s="64">
        <v>243</v>
      </c>
      <c r="N48" s="64">
        <v>238</v>
      </c>
      <c r="O48" s="65">
        <v>227</v>
      </c>
      <c r="P48" s="48"/>
      <c r="Q48" s="48"/>
      <c r="R48" s="48"/>
      <c r="S48" s="48"/>
      <c r="T48" s="48"/>
      <c r="U48" s="48"/>
    </row>
    <row r="49" spans="1:21" ht="30.75" customHeight="1" x14ac:dyDescent="0.15">
      <c r="A49" s="48"/>
      <c r="B49" s="1178"/>
      <c r="C49" s="1179"/>
      <c r="D49" s="62"/>
      <c r="E49" s="1155" t="s">
        <v>16</v>
      </c>
      <c r="F49" s="1155"/>
      <c r="G49" s="1155"/>
      <c r="H49" s="1155"/>
      <c r="I49" s="1155"/>
      <c r="J49" s="1156"/>
      <c r="K49" s="63">
        <v>103</v>
      </c>
      <c r="L49" s="64">
        <v>103</v>
      </c>
      <c r="M49" s="64">
        <v>123</v>
      </c>
      <c r="N49" s="64">
        <v>147</v>
      </c>
      <c r="O49" s="65">
        <v>178</v>
      </c>
      <c r="P49" s="48"/>
      <c r="Q49" s="48"/>
      <c r="R49" s="48"/>
      <c r="S49" s="48"/>
      <c r="T49" s="48"/>
      <c r="U49" s="48"/>
    </row>
    <row r="50" spans="1:21" ht="30.75" customHeight="1" x14ac:dyDescent="0.15">
      <c r="A50" s="48"/>
      <c r="B50" s="1178"/>
      <c r="C50" s="1179"/>
      <c r="D50" s="62"/>
      <c r="E50" s="1155" t="s">
        <v>17</v>
      </c>
      <c r="F50" s="1155"/>
      <c r="G50" s="1155"/>
      <c r="H50" s="1155"/>
      <c r="I50" s="1155"/>
      <c r="J50" s="1156"/>
      <c r="K50" s="63">
        <v>65</v>
      </c>
      <c r="L50" s="64">
        <v>65</v>
      </c>
      <c r="M50" s="64">
        <v>65</v>
      </c>
      <c r="N50" s="64">
        <v>65</v>
      </c>
      <c r="O50" s="65">
        <v>65</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530</v>
      </c>
      <c r="L51" s="64" t="s">
        <v>530</v>
      </c>
      <c r="M51" s="64" t="s">
        <v>530</v>
      </c>
      <c r="N51" s="64" t="s">
        <v>530</v>
      </c>
      <c r="O51" s="65" t="s">
        <v>530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2910</v>
      </c>
      <c r="L52" s="64">
        <v>2979</v>
      </c>
      <c r="M52" s="64">
        <v>3061</v>
      </c>
      <c r="N52" s="64">
        <v>3235</v>
      </c>
      <c r="O52" s="65">
        <v>3081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566</v>
      </c>
      <c r="L53" s="69">
        <v>882</v>
      </c>
      <c r="M53" s="69">
        <v>816</v>
      </c>
      <c r="N53" s="69">
        <v>849</v>
      </c>
      <c r="O53" s="70">
        <v>1125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2">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601</v>
      </c>
      <c r="L58" s="84" t="s">
        <v>601</v>
      </c>
      <c r="M58" s="84" t="s">
        <v>601</v>
      </c>
      <c r="N58" s="84" t="s">
        <v>601</v>
      </c>
      <c r="O58" s="85" t="s">
        <v>601</v>
      </c>
    </row>
    <row r="59" spans="1:21" ht="31.5" customHeight="1" x14ac:dyDescent="0.15">
      <c r="B59" s="1163"/>
      <c r="C59" s="1164"/>
      <c r="D59" s="1170" t="s">
        <v>28</v>
      </c>
      <c r="E59" s="1171"/>
      <c r="F59" s="1171"/>
      <c r="G59" s="1171"/>
      <c r="H59" s="1171"/>
      <c r="I59" s="1171"/>
      <c r="J59" s="1172"/>
      <c r="K59" s="86" t="s">
        <v>601</v>
      </c>
      <c r="L59" s="87" t="s">
        <v>601</v>
      </c>
      <c r="M59" s="87" t="s">
        <v>601</v>
      </c>
      <c r="N59" s="87" t="s">
        <v>601</v>
      </c>
      <c r="O59" s="88" t="s">
        <v>601</v>
      </c>
    </row>
    <row r="60" spans="1:21" ht="31.5" customHeight="1" thickBot="1" x14ac:dyDescent="0.2">
      <c r="B60" s="1165"/>
      <c r="C60" s="1166"/>
      <c r="D60" s="1173" t="s">
        <v>29</v>
      </c>
      <c r="E60" s="1174"/>
      <c r="F60" s="1174"/>
      <c r="G60" s="1174"/>
      <c r="H60" s="1174"/>
      <c r="I60" s="1174"/>
      <c r="J60" s="1175"/>
      <c r="K60" s="89" t="s">
        <v>601</v>
      </c>
      <c r="L60" s="90" t="s">
        <v>601</v>
      </c>
      <c r="M60" s="90" t="s">
        <v>601</v>
      </c>
      <c r="N60" s="90" t="s">
        <v>601</v>
      </c>
      <c r="O60" s="91" t="s">
        <v>601</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XrLy7l/2U/8TeMWcoroIf7DcSyy+33uFcdnEotJIPVd3SSxU24cpJ6BZ5Kf7Vx/BI30Z5QqBvlx3D5X+w/rkw==" saltValue="wePn5iNGdwN8R1VY6YvQB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96" t="s">
        <v>32</v>
      </c>
      <c r="C41" s="1197"/>
      <c r="D41" s="105"/>
      <c r="E41" s="1198" t="s">
        <v>33</v>
      </c>
      <c r="F41" s="1198"/>
      <c r="G41" s="1198"/>
      <c r="H41" s="1199"/>
      <c r="I41" s="351">
        <v>37898</v>
      </c>
      <c r="J41" s="352">
        <v>37667</v>
      </c>
      <c r="K41" s="352">
        <v>37638</v>
      </c>
      <c r="L41" s="352">
        <v>38147</v>
      </c>
      <c r="M41" s="353">
        <v>36589</v>
      </c>
    </row>
    <row r="42" spans="2:13" ht="27.75" customHeight="1" x14ac:dyDescent="0.15">
      <c r="B42" s="1186"/>
      <c r="C42" s="1187"/>
      <c r="D42" s="106"/>
      <c r="E42" s="1190" t="s">
        <v>34</v>
      </c>
      <c r="F42" s="1190"/>
      <c r="G42" s="1190"/>
      <c r="H42" s="1191"/>
      <c r="I42" s="354">
        <v>964</v>
      </c>
      <c r="J42" s="355">
        <v>1164</v>
      </c>
      <c r="K42" s="355">
        <v>918</v>
      </c>
      <c r="L42" s="355">
        <v>567</v>
      </c>
      <c r="M42" s="356">
        <v>447</v>
      </c>
    </row>
    <row r="43" spans="2:13" ht="27.75" customHeight="1" x14ac:dyDescent="0.15">
      <c r="B43" s="1186"/>
      <c r="C43" s="1187"/>
      <c r="D43" s="106"/>
      <c r="E43" s="1190" t="s">
        <v>35</v>
      </c>
      <c r="F43" s="1190"/>
      <c r="G43" s="1190"/>
      <c r="H43" s="1191"/>
      <c r="I43" s="354">
        <v>3336</v>
      </c>
      <c r="J43" s="355">
        <v>4172</v>
      </c>
      <c r="K43" s="355">
        <v>3008</v>
      </c>
      <c r="L43" s="355">
        <v>2754</v>
      </c>
      <c r="M43" s="356">
        <v>2202</v>
      </c>
    </row>
    <row r="44" spans="2:13" ht="27.75" customHeight="1" x14ac:dyDescent="0.15">
      <c r="B44" s="1186"/>
      <c r="C44" s="1187"/>
      <c r="D44" s="106"/>
      <c r="E44" s="1190" t="s">
        <v>36</v>
      </c>
      <c r="F44" s="1190"/>
      <c r="G44" s="1190"/>
      <c r="H44" s="1191"/>
      <c r="I44" s="354">
        <v>1482</v>
      </c>
      <c r="J44" s="355">
        <v>1766</v>
      </c>
      <c r="K44" s="355">
        <v>1713</v>
      </c>
      <c r="L44" s="355">
        <v>2448</v>
      </c>
      <c r="M44" s="356">
        <v>3183</v>
      </c>
    </row>
    <row r="45" spans="2:13" ht="27.75" customHeight="1" x14ac:dyDescent="0.15">
      <c r="B45" s="1186"/>
      <c r="C45" s="1187"/>
      <c r="D45" s="106"/>
      <c r="E45" s="1190" t="s">
        <v>37</v>
      </c>
      <c r="F45" s="1190"/>
      <c r="G45" s="1190"/>
      <c r="H45" s="1191"/>
      <c r="I45" s="354">
        <v>2923</v>
      </c>
      <c r="J45" s="355">
        <v>2906</v>
      </c>
      <c r="K45" s="355">
        <v>3106</v>
      </c>
      <c r="L45" s="355">
        <v>3315</v>
      </c>
      <c r="M45" s="356">
        <v>3372</v>
      </c>
    </row>
    <row r="46" spans="2:13" ht="27.75" customHeight="1" x14ac:dyDescent="0.15">
      <c r="B46" s="1186"/>
      <c r="C46" s="1187"/>
      <c r="D46" s="107"/>
      <c r="E46" s="1190" t="s">
        <v>38</v>
      </c>
      <c r="F46" s="1190"/>
      <c r="G46" s="1190"/>
      <c r="H46" s="1191"/>
      <c r="I46" s="354" t="s">
        <v>530</v>
      </c>
      <c r="J46" s="355" t="s">
        <v>530</v>
      </c>
      <c r="K46" s="355" t="s">
        <v>530</v>
      </c>
      <c r="L46" s="355" t="s">
        <v>530</v>
      </c>
      <c r="M46" s="356" t="s">
        <v>530</v>
      </c>
    </row>
    <row r="47" spans="2:13" ht="27.75" customHeight="1" x14ac:dyDescent="0.15">
      <c r="B47" s="1186"/>
      <c r="C47" s="1187"/>
      <c r="D47" s="108"/>
      <c r="E47" s="1200" t="s">
        <v>39</v>
      </c>
      <c r="F47" s="1201"/>
      <c r="G47" s="1201"/>
      <c r="H47" s="1202"/>
      <c r="I47" s="354" t="s">
        <v>530</v>
      </c>
      <c r="J47" s="355" t="s">
        <v>530</v>
      </c>
      <c r="K47" s="355" t="s">
        <v>530</v>
      </c>
      <c r="L47" s="355" t="s">
        <v>530</v>
      </c>
      <c r="M47" s="356" t="s">
        <v>530</v>
      </c>
    </row>
    <row r="48" spans="2:13" ht="27.75" customHeight="1" x14ac:dyDescent="0.15">
      <c r="B48" s="1186"/>
      <c r="C48" s="1187"/>
      <c r="D48" s="106"/>
      <c r="E48" s="1190" t="s">
        <v>40</v>
      </c>
      <c r="F48" s="1190"/>
      <c r="G48" s="1190"/>
      <c r="H48" s="1191"/>
      <c r="I48" s="354" t="s">
        <v>530</v>
      </c>
      <c r="J48" s="355" t="s">
        <v>530</v>
      </c>
      <c r="K48" s="355" t="s">
        <v>530</v>
      </c>
      <c r="L48" s="355" t="s">
        <v>530</v>
      </c>
      <c r="M48" s="356" t="s">
        <v>530</v>
      </c>
    </row>
    <row r="49" spans="2:13" ht="27.75" customHeight="1" x14ac:dyDescent="0.15">
      <c r="B49" s="1188"/>
      <c r="C49" s="1189"/>
      <c r="D49" s="106"/>
      <c r="E49" s="1190" t="s">
        <v>41</v>
      </c>
      <c r="F49" s="1190"/>
      <c r="G49" s="1190"/>
      <c r="H49" s="1191"/>
      <c r="I49" s="354" t="s">
        <v>530</v>
      </c>
      <c r="J49" s="355" t="s">
        <v>530</v>
      </c>
      <c r="K49" s="355" t="s">
        <v>530</v>
      </c>
      <c r="L49" s="355" t="s">
        <v>530</v>
      </c>
      <c r="M49" s="356" t="s">
        <v>530</v>
      </c>
    </row>
    <row r="50" spans="2:13" ht="27.75" customHeight="1" x14ac:dyDescent="0.15">
      <c r="B50" s="1184" t="s">
        <v>42</v>
      </c>
      <c r="C50" s="1185"/>
      <c r="D50" s="109"/>
      <c r="E50" s="1190" t="s">
        <v>43</v>
      </c>
      <c r="F50" s="1190"/>
      <c r="G50" s="1190"/>
      <c r="H50" s="1191"/>
      <c r="I50" s="354">
        <v>6913</v>
      </c>
      <c r="J50" s="355">
        <v>6916</v>
      </c>
      <c r="K50" s="355">
        <v>5892</v>
      </c>
      <c r="L50" s="355">
        <v>5989</v>
      </c>
      <c r="M50" s="356">
        <v>6311</v>
      </c>
    </row>
    <row r="51" spans="2:13" ht="27.75" customHeight="1" x14ac:dyDescent="0.15">
      <c r="B51" s="1186"/>
      <c r="C51" s="1187"/>
      <c r="D51" s="106"/>
      <c r="E51" s="1190" t="s">
        <v>44</v>
      </c>
      <c r="F51" s="1190"/>
      <c r="G51" s="1190"/>
      <c r="H51" s="1191"/>
      <c r="I51" s="354">
        <v>6471</v>
      </c>
      <c r="J51" s="355">
        <v>7303</v>
      </c>
      <c r="K51" s="355">
        <v>6243</v>
      </c>
      <c r="L51" s="355">
        <v>5414</v>
      </c>
      <c r="M51" s="356">
        <v>5892</v>
      </c>
    </row>
    <row r="52" spans="2:13" ht="27.75" customHeight="1" x14ac:dyDescent="0.15">
      <c r="B52" s="1188"/>
      <c r="C52" s="1189"/>
      <c r="D52" s="106"/>
      <c r="E52" s="1190" t="s">
        <v>45</v>
      </c>
      <c r="F52" s="1190"/>
      <c r="G52" s="1190"/>
      <c r="H52" s="1191"/>
      <c r="I52" s="354">
        <v>28559</v>
      </c>
      <c r="J52" s="355">
        <v>28659</v>
      </c>
      <c r="K52" s="355">
        <v>28499</v>
      </c>
      <c r="L52" s="355">
        <v>28770</v>
      </c>
      <c r="M52" s="356">
        <v>27539</v>
      </c>
    </row>
    <row r="53" spans="2:13" ht="27.75" customHeight="1" thickBot="1" x14ac:dyDescent="0.2">
      <c r="B53" s="1192" t="s">
        <v>46</v>
      </c>
      <c r="C53" s="1193"/>
      <c r="D53" s="110"/>
      <c r="E53" s="1194" t="s">
        <v>47</v>
      </c>
      <c r="F53" s="1194"/>
      <c r="G53" s="1194"/>
      <c r="H53" s="1195"/>
      <c r="I53" s="357">
        <v>4660</v>
      </c>
      <c r="J53" s="358">
        <v>4799</v>
      </c>
      <c r="K53" s="358">
        <v>5749</v>
      </c>
      <c r="L53" s="358">
        <v>7057</v>
      </c>
      <c r="M53" s="359">
        <v>6051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ro3DDSx0L8SGul2JrhvxlZnmBhXu/j1IUzrEsf16oENTFdlqk5Hd8SY7ikGl+X8I61j4h/Mj2JRyzDS4G9hPnA==" saltValue="sIiHnhHXr7gwWkkg1Zdc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1" t="s">
        <v>50</v>
      </c>
      <c r="D55" s="1211"/>
      <c r="E55" s="1212"/>
      <c r="F55" s="122">
        <v>1747</v>
      </c>
      <c r="G55" s="122">
        <v>1864</v>
      </c>
      <c r="H55" s="123">
        <v>2604</v>
      </c>
    </row>
    <row r="56" spans="2:8" ht="52.5" customHeight="1" x14ac:dyDescent="0.15">
      <c r="B56" s="124"/>
      <c r="C56" s="1213" t="s">
        <v>51</v>
      </c>
      <c r="D56" s="1213"/>
      <c r="E56" s="1214"/>
      <c r="F56" s="125">
        <v>2120</v>
      </c>
      <c r="G56" s="125">
        <v>2128</v>
      </c>
      <c r="H56" s="126">
        <v>1611</v>
      </c>
    </row>
    <row r="57" spans="2:8" ht="53.25" customHeight="1" x14ac:dyDescent="0.15">
      <c r="B57" s="124"/>
      <c r="C57" s="1215" t="s">
        <v>52</v>
      </c>
      <c r="D57" s="1215"/>
      <c r="E57" s="1216"/>
      <c r="F57" s="127">
        <v>830</v>
      </c>
      <c r="G57" s="127">
        <v>845</v>
      </c>
      <c r="H57" s="128">
        <v>1195</v>
      </c>
    </row>
    <row r="58" spans="2:8" ht="45.75" customHeight="1" x14ac:dyDescent="0.15">
      <c r="B58" s="129"/>
      <c r="C58" s="1203" t="s">
        <v>602</v>
      </c>
      <c r="D58" s="1204"/>
      <c r="E58" s="1205"/>
      <c r="F58" s="360">
        <v>374</v>
      </c>
      <c r="G58" s="360">
        <v>364</v>
      </c>
      <c r="H58" s="361">
        <v>492</v>
      </c>
    </row>
    <row r="59" spans="2:8" ht="45.75" customHeight="1" x14ac:dyDescent="0.15">
      <c r="B59" s="129"/>
      <c r="C59" s="1203" t="s">
        <v>603</v>
      </c>
      <c r="D59" s="1204"/>
      <c r="E59" s="1205"/>
      <c r="F59" s="360">
        <v>118</v>
      </c>
      <c r="G59" s="360">
        <v>106</v>
      </c>
      <c r="H59" s="361">
        <v>201</v>
      </c>
    </row>
    <row r="60" spans="2:8" ht="45.75" customHeight="1" x14ac:dyDescent="0.15">
      <c r="B60" s="129"/>
      <c r="C60" s="1203" t="s">
        <v>604</v>
      </c>
      <c r="D60" s="1204"/>
      <c r="E60" s="1205"/>
      <c r="F60" s="360">
        <v>82</v>
      </c>
      <c r="G60" s="360">
        <v>134</v>
      </c>
      <c r="H60" s="361">
        <v>173</v>
      </c>
    </row>
    <row r="61" spans="2:8" ht="45.75" customHeight="1" x14ac:dyDescent="0.15">
      <c r="B61" s="129"/>
      <c r="C61" s="1203" t="s">
        <v>605</v>
      </c>
      <c r="D61" s="1204"/>
      <c r="E61" s="1205"/>
      <c r="F61" s="360">
        <v>108</v>
      </c>
      <c r="G61" s="360">
        <v>87</v>
      </c>
      <c r="H61" s="361">
        <v>133</v>
      </c>
    </row>
    <row r="62" spans="2:8" ht="45.75" customHeight="1" thickBot="1" x14ac:dyDescent="0.2">
      <c r="B62" s="130"/>
      <c r="C62" s="1206" t="s">
        <v>606</v>
      </c>
      <c r="D62" s="1207"/>
      <c r="E62" s="1208"/>
      <c r="F62" s="362">
        <v>64</v>
      </c>
      <c r="G62" s="362">
        <v>57</v>
      </c>
      <c r="H62" s="363">
        <v>107</v>
      </c>
    </row>
    <row r="63" spans="2:8" ht="52.5" customHeight="1" thickBot="1" x14ac:dyDescent="0.2">
      <c r="B63" s="131"/>
      <c r="C63" s="1209" t="s">
        <v>53</v>
      </c>
      <c r="D63" s="1209"/>
      <c r="E63" s="1210"/>
      <c r="F63" s="132">
        <v>4697</v>
      </c>
      <c r="G63" s="132">
        <v>4838</v>
      </c>
      <c r="H63" s="133">
        <v>5410</v>
      </c>
    </row>
    <row r="64" spans="2:8" x14ac:dyDescent="0.15"/>
  </sheetData>
  <sheetProtection algorithmName="SHA-512" hashValue="Ve4Qt9TXwBHB75tJrFJBzsQzSXmM4GPQU4J6Xl2HP38GRK190q3ZcH7uujxBGrYJqw4MnnHt7Gq1z3pNyV0hCw==" saltValue="h6tAmkP/znS1Th4cMy+U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569</v>
      </c>
      <c r="G2" s="147"/>
      <c r="H2" s="148"/>
    </row>
    <row r="3" spans="1:8" x14ac:dyDescent="0.15">
      <c r="A3" s="144" t="s">
        <v>562</v>
      </c>
      <c r="B3" s="149"/>
      <c r="C3" s="150"/>
      <c r="D3" s="151">
        <v>31025</v>
      </c>
      <c r="E3" s="152"/>
      <c r="F3" s="153">
        <v>43226</v>
      </c>
      <c r="G3" s="154"/>
      <c r="H3" s="155"/>
    </row>
    <row r="4" spans="1:8" x14ac:dyDescent="0.15">
      <c r="A4" s="156"/>
      <c r="B4" s="157"/>
      <c r="C4" s="158"/>
      <c r="D4" s="159">
        <v>19346</v>
      </c>
      <c r="E4" s="160"/>
      <c r="F4" s="161">
        <v>22622</v>
      </c>
      <c r="G4" s="162"/>
      <c r="H4" s="163"/>
    </row>
    <row r="5" spans="1:8" x14ac:dyDescent="0.15">
      <c r="A5" s="144" t="s">
        <v>564</v>
      </c>
      <c r="B5" s="149"/>
      <c r="C5" s="150"/>
      <c r="D5" s="151">
        <v>28682</v>
      </c>
      <c r="E5" s="152"/>
      <c r="F5" s="153">
        <v>42836</v>
      </c>
      <c r="G5" s="154"/>
      <c r="H5" s="155"/>
    </row>
    <row r="6" spans="1:8" x14ac:dyDescent="0.15">
      <c r="A6" s="156"/>
      <c r="B6" s="157"/>
      <c r="C6" s="158"/>
      <c r="D6" s="159">
        <v>15563</v>
      </c>
      <c r="E6" s="160"/>
      <c r="F6" s="161">
        <v>22936</v>
      </c>
      <c r="G6" s="162"/>
      <c r="H6" s="163"/>
    </row>
    <row r="7" spans="1:8" x14ac:dyDescent="0.15">
      <c r="A7" s="144" t="s">
        <v>565</v>
      </c>
      <c r="B7" s="149"/>
      <c r="C7" s="150"/>
      <c r="D7" s="151">
        <v>35303</v>
      </c>
      <c r="E7" s="152"/>
      <c r="F7" s="153">
        <v>44161</v>
      </c>
      <c r="G7" s="154"/>
      <c r="H7" s="155"/>
    </row>
    <row r="8" spans="1:8" x14ac:dyDescent="0.15">
      <c r="A8" s="156"/>
      <c r="B8" s="157"/>
      <c r="C8" s="158"/>
      <c r="D8" s="159">
        <v>17728</v>
      </c>
      <c r="E8" s="160"/>
      <c r="F8" s="161">
        <v>23644</v>
      </c>
      <c r="G8" s="162"/>
      <c r="H8" s="163"/>
    </row>
    <row r="9" spans="1:8" x14ac:dyDescent="0.15">
      <c r="A9" s="144" t="s">
        <v>566</v>
      </c>
      <c r="B9" s="149"/>
      <c r="C9" s="150"/>
      <c r="D9" s="151">
        <v>43047</v>
      </c>
      <c r="E9" s="152"/>
      <c r="F9" s="153">
        <v>43955</v>
      </c>
      <c r="G9" s="154"/>
      <c r="H9" s="155"/>
    </row>
    <row r="10" spans="1:8" x14ac:dyDescent="0.15">
      <c r="A10" s="156"/>
      <c r="B10" s="157"/>
      <c r="C10" s="158"/>
      <c r="D10" s="159">
        <v>20125</v>
      </c>
      <c r="E10" s="160"/>
      <c r="F10" s="161">
        <v>21318</v>
      </c>
      <c r="G10" s="162"/>
      <c r="H10" s="163"/>
    </row>
    <row r="11" spans="1:8" x14ac:dyDescent="0.15">
      <c r="A11" s="144" t="s">
        <v>567</v>
      </c>
      <c r="B11" s="149"/>
      <c r="C11" s="150"/>
      <c r="D11" s="151">
        <v>26404</v>
      </c>
      <c r="E11" s="152"/>
      <c r="F11" s="153">
        <v>41921</v>
      </c>
      <c r="G11" s="154"/>
      <c r="H11" s="155"/>
    </row>
    <row r="12" spans="1:8" x14ac:dyDescent="0.15">
      <c r="A12" s="156"/>
      <c r="B12" s="157"/>
      <c r="C12" s="164"/>
      <c r="D12" s="159">
        <v>14321</v>
      </c>
      <c r="E12" s="160"/>
      <c r="F12" s="161">
        <v>21655</v>
      </c>
      <c r="G12" s="162"/>
      <c r="H12" s="163"/>
    </row>
    <row r="13" spans="1:8" x14ac:dyDescent="0.15">
      <c r="A13" s="144"/>
      <c r="B13" s="149"/>
      <c r="C13" s="165"/>
      <c r="D13" s="166">
        <v>32892</v>
      </c>
      <c r="E13" s="167"/>
      <c r="F13" s="168">
        <v>43220</v>
      </c>
      <c r="G13" s="169"/>
      <c r="H13" s="155"/>
    </row>
    <row r="14" spans="1:8" x14ac:dyDescent="0.15">
      <c r="A14" s="156"/>
      <c r="B14" s="157"/>
      <c r="C14" s="158"/>
      <c r="D14" s="159">
        <v>17417</v>
      </c>
      <c r="E14" s="160"/>
      <c r="F14" s="161">
        <v>22435</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10.14</v>
      </c>
      <c r="C19" s="170">
        <f>ROUND(VALUE(SUBSTITUTE(実質収支比率等に係る経年分析!G$48,"▲","-")),2)</f>
        <v>5.3</v>
      </c>
      <c r="D19" s="170">
        <f>ROUND(VALUE(SUBSTITUTE(実質収支比率等に係る経年分析!H$48,"▲","-")),2)</f>
        <v>8.41</v>
      </c>
      <c r="E19" s="170">
        <f>ROUND(VALUE(SUBSTITUTE(実質収支比率等に係る経年分析!I$48,"▲","-")),2)</f>
        <v>13.24</v>
      </c>
      <c r="F19" s="170">
        <f>ROUND(VALUE(SUBSTITUTE(実質収支比率等に係る経年分析!J$48,"▲","-")),2)</f>
        <v>11.84</v>
      </c>
    </row>
    <row r="20" spans="1:11" x14ac:dyDescent="0.15">
      <c r="A20" s="170" t="s">
        <v>57</v>
      </c>
      <c r="B20" s="170">
        <f>ROUND(VALUE(SUBSTITUTE(実質収支比率等に係る経年分析!F$47,"▲","-")),2)</f>
        <v>13.04</v>
      </c>
      <c r="C20" s="170">
        <f>ROUND(VALUE(SUBSTITUTE(実質収支比率等に係る経年分析!G$47,"▲","-")),2)</f>
        <v>12.83</v>
      </c>
      <c r="D20" s="170">
        <f>ROUND(VALUE(SUBSTITUTE(実質収支比率等に係る経年分析!H$47,"▲","-")),2)</f>
        <v>8.66</v>
      </c>
      <c r="E20" s="170">
        <f>ROUND(VALUE(SUBSTITUTE(実質収支比率等に係る経年分析!I$47,"▲","-")),2)</f>
        <v>8.68</v>
      </c>
      <c r="F20" s="170">
        <f>ROUND(VALUE(SUBSTITUTE(実質収支比率等に係る経年分析!J$47,"▲","-")),2)</f>
        <v>12.33</v>
      </c>
    </row>
    <row r="21" spans="1:11" x14ac:dyDescent="0.15">
      <c r="A21" s="170" t="s">
        <v>58</v>
      </c>
      <c r="B21" s="170">
        <f>IF(ISNUMBER(VALUE(SUBSTITUTE(実質収支比率等に係る経年分析!F$49,"▲","-"))),ROUND(VALUE(SUBSTITUTE(実質収支比率等に係る経年分析!F$49,"▲","-")),2),NA())</f>
        <v>-1.9</v>
      </c>
      <c r="C21" s="170">
        <f>IF(ISNUMBER(VALUE(SUBSTITUTE(実質収支比率等に係る経年分析!G$49,"▲","-"))),ROUND(VALUE(SUBSTITUTE(実質収支比率等に係る経年分析!G$49,"▲","-")),2),NA())</f>
        <v>-4.91</v>
      </c>
      <c r="D21" s="170">
        <f>IF(ISNUMBER(VALUE(SUBSTITUTE(実質収支比率等に係る経年分析!H$49,"▲","-"))),ROUND(VALUE(SUBSTITUTE(実質収支比率等に係る経年分析!H$49,"▲","-")),2),NA())</f>
        <v>-0.41</v>
      </c>
      <c r="E21" s="170">
        <f>IF(ISNUMBER(VALUE(SUBSTITUTE(実質収支比率等に係る経年分析!I$49,"▲","-"))),ROUND(VALUE(SUBSTITUTE(実質収支比率等に係る経年分析!I$49,"▲","-")),2),NA())</f>
        <v>5.88</v>
      </c>
      <c r="F21" s="170">
        <f>IF(ISNUMBER(VALUE(SUBSTITUTE(実質収支比率等に係る経年分析!J$49,"▲","-"))),ROUND(VALUE(SUBSTITUTE(実質収支比率等に係る経年分析!J$49,"▲","-")),2),NA())</f>
        <v>1.86</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x14ac:dyDescent="0.15">
      <c r="A31" s="171" t="e">
        <f>IF(連結実質赤字比率に係る赤字・黒字の構成分析!C$39="",NA(),連結実質赤字比率に係る赤字・黒字の構成分析!C$39)</f>
        <v>#N/A</v>
      </c>
      <c r="B31" s="171" t="e">
        <f>IF(ROUND(VALUE(SUBSTITUTE(連結実質赤字比率に係る赤字・黒字の構成分析!F$39,"▲", "-")), 2) &lt; 0, ABS(ROUND(VALUE(SUBSTITUTE(連結実質赤字比率に係る赤字・黒字の構成分析!F$39,"▲", "-")), 2)), NA())</f>
        <v>#VALUE!</v>
      </c>
      <c r="C31" s="171" t="e">
        <f>IF(ROUND(VALUE(SUBSTITUTE(連結実質赤字比率に係る赤字・黒字の構成分析!F$39,"▲", "-")), 2) &gt;= 0, ABS(ROUND(VALUE(SUBSTITUTE(連結実質赤字比率に係る赤字・黒字の構成分析!F$39,"▲", "-")), 2)), NA())</f>
        <v>#VALUE!</v>
      </c>
      <c r="D31" s="171" t="e">
        <f>IF(ROUND(VALUE(SUBSTITUTE(連結実質赤字比率に係る赤字・黒字の構成分析!G$39,"▲", "-")), 2) &lt; 0, ABS(ROUND(VALUE(SUBSTITUTE(連結実質赤字比率に係る赤字・黒字の構成分析!G$39,"▲", "-")), 2)), NA())</f>
        <v>#VALUE!</v>
      </c>
      <c r="E31" s="171" t="e">
        <f>IF(ROUND(VALUE(SUBSTITUTE(連結実質赤字比率に係る赤字・黒字の構成分析!G$39,"▲", "-")), 2) &gt;= 0, ABS(ROUND(VALUE(SUBSTITUTE(連結実質赤字比率に係る赤字・黒字の構成分析!G$39,"▲", "-")), 2)), NA())</f>
        <v>#VALUE!</v>
      </c>
      <c r="F31" s="171" t="e">
        <f>IF(ROUND(VALUE(SUBSTITUTE(連結実質赤字比率に係る赤字・黒字の構成分析!H$39,"▲", "-")), 2) &lt; 0, ABS(ROUND(VALUE(SUBSTITUTE(連結実質赤字比率に係る赤字・黒字の構成分析!H$39,"▲", "-")), 2)), NA())</f>
        <v>#VALUE!</v>
      </c>
      <c r="G31" s="171" t="e">
        <f>IF(ROUND(VALUE(SUBSTITUTE(連結実質赤字比率に係る赤字・黒字の構成分析!H$39,"▲", "-")), 2) &gt;= 0, ABS(ROUND(VALUE(SUBSTITUTE(連結実質赤字比率に係る赤字・黒字の構成分析!H$39,"▲", "-")), 2)), NA())</f>
        <v>#VALUE!</v>
      </c>
      <c r="H31" s="171" t="e">
        <f>IF(ROUND(VALUE(SUBSTITUTE(連結実質赤字比率に係る赤字・黒字の構成分析!I$39,"▲", "-")), 2) &lt; 0, ABS(ROUND(VALUE(SUBSTITUTE(連結実質赤字比率に係る赤字・黒字の構成分析!I$39,"▲", "-")), 2)), NA())</f>
        <v>#VALUE!</v>
      </c>
      <c r="I31" s="171" t="e">
        <f>IF(ROUND(VALUE(SUBSTITUTE(連結実質赤字比率に係る赤字・黒字の構成分析!I$39,"▲", "-")), 2) &gt;= 0, ABS(ROUND(VALUE(SUBSTITUTE(連結実質赤字比率に係る赤字・黒字の構成分析!I$39,"▲", "-")), 2)), NA())</f>
        <v>#VALUE!</v>
      </c>
      <c r="J31" s="171" t="e">
        <f>IF(ROUND(VALUE(SUBSTITUTE(連結実質赤字比率に係る赤字・黒字の構成分析!J$39,"▲", "-")), 2) &lt; 0, ABS(ROUND(VALUE(SUBSTITUTE(連結実質赤字比率に係る赤字・黒字の構成分析!J$39,"▲", "-")), 2)), NA())</f>
        <v>#VALUE!</v>
      </c>
      <c r="K31" s="171" t="e">
        <f>IF(ROUND(VALUE(SUBSTITUTE(連結実質赤字比率に係る赤字・黒字の構成分析!J$39,"▲", "-")), 2) &gt;= 0, ABS(ROUND(VALUE(SUBSTITUTE(連結実質赤字比率に係る赤字・黒字の構成分析!J$39,"▲", "-")), 2)), NA())</f>
        <v>#VALUE!</v>
      </c>
    </row>
    <row r="32" spans="1:11" x14ac:dyDescent="0.15">
      <c r="A32" s="171" t="str">
        <f>IF(連結実質赤字比率に係る赤字・黒字の構成分析!C$38="",NA(),連結実質赤字比率に係る赤字・黒字の構成分析!C$38)</f>
        <v>後期高齢者医療特別会計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0.04</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0.06</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0.04</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0.05</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0.06</v>
      </c>
    </row>
    <row r="33" spans="1:16" x14ac:dyDescent="0.15">
      <c r="A33" s="171" t="str">
        <f>IF(連結実質赤字比率に係る赤字・黒字の構成分析!C$37="",NA(),連結実質赤字比率に係る赤字・黒字の構成分析!C$37)</f>
        <v>国民健康保険特別会計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1.1200000000000001</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1.3</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1.21</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1.19</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0.28999999999999998</v>
      </c>
    </row>
    <row r="34" spans="1:16" x14ac:dyDescent="0.15">
      <c r="A34" s="171" t="str">
        <f>IF(連結実質赤字比率に係る赤字・黒字の構成分析!C$36="",NA(),連結実質赤字比率に係る赤字・黒字の構成分析!C$36)</f>
        <v>下水道事業会計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0.95</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0.28999999999999998</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1.24</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2.09</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1.8</v>
      </c>
    </row>
    <row r="35" spans="1:16" x14ac:dyDescent="0.15">
      <c r="A35" s="171" t="str">
        <f>IF(連結実質赤字比率に係る赤字・黒字の構成分析!C$35="",NA(),連結実質赤字比率に係る赤字・黒字の構成分析!C$35)</f>
        <v>介護保険特別会計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1.25</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1.53</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1.39</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0.82</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1.92</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10.130000000000001</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5.29</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8.41</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13.24</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11.83</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2910</v>
      </c>
      <c r="E42" s="172"/>
      <c r="F42" s="172"/>
      <c r="G42" s="172">
        <f>'実質公債費比率（分子）の構造'!L$52</f>
        <v>2979</v>
      </c>
      <c r="H42" s="172"/>
      <c r="I42" s="172"/>
      <c r="J42" s="172">
        <f>'実質公債費比率（分子）の構造'!M$52</f>
        <v>3061</v>
      </c>
      <c r="K42" s="172"/>
      <c r="L42" s="172"/>
      <c r="M42" s="172">
        <f>'実質公債費比率（分子）の構造'!N$52</f>
        <v>3235</v>
      </c>
      <c r="N42" s="172"/>
      <c r="O42" s="172"/>
      <c r="P42" s="172">
        <f>'実質公債費比率（分子）の構造'!O$52</f>
        <v>3081</v>
      </c>
    </row>
    <row r="43" spans="1:16" x14ac:dyDescent="0.15">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67</v>
      </c>
      <c r="B44" s="172">
        <f>'実質公債費比率（分子）の構造'!K$50</f>
        <v>65</v>
      </c>
      <c r="C44" s="172"/>
      <c r="D44" s="172"/>
      <c r="E44" s="172">
        <f>'実質公債費比率（分子）の構造'!L$50</f>
        <v>65</v>
      </c>
      <c r="F44" s="172"/>
      <c r="G44" s="172"/>
      <c r="H44" s="172">
        <f>'実質公債費比率（分子）の構造'!M$50</f>
        <v>65</v>
      </c>
      <c r="I44" s="172"/>
      <c r="J44" s="172"/>
      <c r="K44" s="172">
        <f>'実質公債費比率（分子）の構造'!N$50</f>
        <v>65</v>
      </c>
      <c r="L44" s="172"/>
      <c r="M44" s="172"/>
      <c r="N44" s="172">
        <f>'実質公債費比率（分子）の構造'!O$50</f>
        <v>65</v>
      </c>
      <c r="O44" s="172"/>
      <c r="P44" s="172"/>
    </row>
    <row r="45" spans="1:16" x14ac:dyDescent="0.15">
      <c r="A45" s="172" t="s">
        <v>68</v>
      </c>
      <c r="B45" s="172">
        <f>'実質公債費比率（分子）の構造'!K$49</f>
        <v>103</v>
      </c>
      <c r="C45" s="172"/>
      <c r="D45" s="172"/>
      <c r="E45" s="172">
        <f>'実質公債費比率（分子）の構造'!L$49</f>
        <v>103</v>
      </c>
      <c r="F45" s="172"/>
      <c r="G45" s="172"/>
      <c r="H45" s="172">
        <f>'実質公債費比率（分子）の構造'!M$49</f>
        <v>123</v>
      </c>
      <c r="I45" s="172"/>
      <c r="J45" s="172"/>
      <c r="K45" s="172">
        <f>'実質公債費比率（分子）の構造'!N$49</f>
        <v>147</v>
      </c>
      <c r="L45" s="172"/>
      <c r="M45" s="172"/>
      <c r="N45" s="172">
        <f>'実質公債費比率（分子）の構造'!O$49</f>
        <v>178</v>
      </c>
      <c r="O45" s="172"/>
      <c r="P45" s="172"/>
    </row>
    <row r="46" spans="1:16" x14ac:dyDescent="0.15">
      <c r="A46" s="172" t="s">
        <v>69</v>
      </c>
      <c r="B46" s="172">
        <f>'実質公債費比率（分子）の構造'!K$48</f>
        <v>290</v>
      </c>
      <c r="C46" s="172"/>
      <c r="D46" s="172"/>
      <c r="E46" s="172">
        <f>'実質公債費比率（分子）の構造'!L$48</f>
        <v>412</v>
      </c>
      <c r="F46" s="172"/>
      <c r="G46" s="172"/>
      <c r="H46" s="172">
        <f>'実質公債費比率（分子）の構造'!M$48</f>
        <v>243</v>
      </c>
      <c r="I46" s="172"/>
      <c r="J46" s="172"/>
      <c r="K46" s="172">
        <f>'実質公債費比率（分子）の構造'!N$48</f>
        <v>238</v>
      </c>
      <c r="L46" s="172"/>
      <c r="M46" s="172"/>
      <c r="N46" s="172">
        <f>'実質公債費比率（分子）の構造'!O$48</f>
        <v>227</v>
      </c>
      <c r="O46" s="172"/>
      <c r="P46" s="172"/>
    </row>
    <row r="47" spans="1:16" x14ac:dyDescent="0.15">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72</v>
      </c>
      <c r="B49" s="172">
        <f>'実質公債費比率（分子）の構造'!K$45</f>
        <v>3018</v>
      </c>
      <c r="C49" s="172"/>
      <c r="D49" s="172"/>
      <c r="E49" s="172">
        <f>'実質公債費比率（分子）の構造'!L$45</f>
        <v>3281</v>
      </c>
      <c r="F49" s="172"/>
      <c r="G49" s="172"/>
      <c r="H49" s="172">
        <f>'実質公債費比率（分子）の構造'!M$45</f>
        <v>3446</v>
      </c>
      <c r="I49" s="172"/>
      <c r="J49" s="172"/>
      <c r="K49" s="172">
        <f>'実質公債費比率（分子）の構造'!N$45</f>
        <v>3634</v>
      </c>
      <c r="L49" s="172"/>
      <c r="M49" s="172"/>
      <c r="N49" s="172">
        <f>'実質公債費比率（分子）の構造'!O$45</f>
        <v>3736</v>
      </c>
      <c r="O49" s="172"/>
      <c r="P49" s="172"/>
    </row>
    <row r="50" spans="1:16" x14ac:dyDescent="0.15">
      <c r="A50" s="172" t="s">
        <v>73</v>
      </c>
      <c r="B50" s="172" t="e">
        <f>NA()</f>
        <v>#N/A</v>
      </c>
      <c r="C50" s="172">
        <f>IF(ISNUMBER('実質公債費比率（分子）の構造'!K$53),'実質公債費比率（分子）の構造'!K$53,NA())</f>
        <v>566</v>
      </c>
      <c r="D50" s="172" t="e">
        <f>NA()</f>
        <v>#N/A</v>
      </c>
      <c r="E50" s="172" t="e">
        <f>NA()</f>
        <v>#N/A</v>
      </c>
      <c r="F50" s="172">
        <f>IF(ISNUMBER('実質公債費比率（分子）の構造'!L$53),'実質公債費比率（分子）の構造'!L$53,NA())</f>
        <v>882</v>
      </c>
      <c r="G50" s="172" t="e">
        <f>NA()</f>
        <v>#N/A</v>
      </c>
      <c r="H50" s="172" t="e">
        <f>NA()</f>
        <v>#N/A</v>
      </c>
      <c r="I50" s="172">
        <f>IF(ISNUMBER('実質公債費比率（分子）の構造'!M$53),'実質公債費比率（分子）の構造'!M$53,NA())</f>
        <v>816</v>
      </c>
      <c r="J50" s="172" t="e">
        <f>NA()</f>
        <v>#N/A</v>
      </c>
      <c r="K50" s="172" t="e">
        <f>NA()</f>
        <v>#N/A</v>
      </c>
      <c r="L50" s="172">
        <f>IF(ISNUMBER('実質公債費比率（分子）の構造'!N$53),'実質公債費比率（分子）の構造'!N$53,NA())</f>
        <v>849</v>
      </c>
      <c r="M50" s="172" t="e">
        <f>NA()</f>
        <v>#N/A</v>
      </c>
      <c r="N50" s="172" t="e">
        <f>NA()</f>
        <v>#N/A</v>
      </c>
      <c r="O50" s="172">
        <f>IF(ISNUMBER('実質公債費比率（分子）の構造'!O$53),'実質公債費比率（分子）の構造'!O$53,NA())</f>
        <v>1125</v>
      </c>
      <c r="P50" s="172" t="e">
        <f>NA()</f>
        <v>#N/A</v>
      </c>
    </row>
    <row r="53" spans="1:16" x14ac:dyDescent="0.15">
      <c r="A53" s="140" t="s">
        <v>74</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15">
      <c r="A56" s="171" t="s">
        <v>45</v>
      </c>
      <c r="B56" s="171"/>
      <c r="C56" s="171"/>
      <c r="D56" s="171">
        <f>'将来負担比率（分子）の構造'!I$52</f>
        <v>28559</v>
      </c>
      <c r="E56" s="171"/>
      <c r="F56" s="171"/>
      <c r="G56" s="171">
        <f>'将来負担比率（分子）の構造'!J$52</f>
        <v>28659</v>
      </c>
      <c r="H56" s="171"/>
      <c r="I56" s="171"/>
      <c r="J56" s="171">
        <f>'将来負担比率（分子）の構造'!K$52</f>
        <v>28499</v>
      </c>
      <c r="K56" s="171"/>
      <c r="L56" s="171"/>
      <c r="M56" s="171">
        <f>'将来負担比率（分子）の構造'!L$52</f>
        <v>28770</v>
      </c>
      <c r="N56" s="171"/>
      <c r="O56" s="171"/>
      <c r="P56" s="171">
        <f>'将来負担比率（分子）の構造'!M$52</f>
        <v>27539</v>
      </c>
    </row>
    <row r="57" spans="1:16" x14ac:dyDescent="0.15">
      <c r="A57" s="171" t="s">
        <v>44</v>
      </c>
      <c r="B57" s="171"/>
      <c r="C57" s="171"/>
      <c r="D57" s="171">
        <f>'将来負担比率（分子）の構造'!I$51</f>
        <v>6471</v>
      </c>
      <c r="E57" s="171"/>
      <c r="F57" s="171"/>
      <c r="G57" s="171">
        <f>'将来負担比率（分子）の構造'!J$51</f>
        <v>7303</v>
      </c>
      <c r="H57" s="171"/>
      <c r="I57" s="171"/>
      <c r="J57" s="171">
        <f>'将来負担比率（分子）の構造'!K$51</f>
        <v>6243</v>
      </c>
      <c r="K57" s="171"/>
      <c r="L57" s="171"/>
      <c r="M57" s="171">
        <f>'将来負担比率（分子）の構造'!L$51</f>
        <v>5414</v>
      </c>
      <c r="N57" s="171"/>
      <c r="O57" s="171"/>
      <c r="P57" s="171">
        <f>'将来負担比率（分子）の構造'!M$51</f>
        <v>5892</v>
      </c>
    </row>
    <row r="58" spans="1:16" x14ac:dyDescent="0.15">
      <c r="A58" s="171" t="s">
        <v>43</v>
      </c>
      <c r="B58" s="171"/>
      <c r="C58" s="171"/>
      <c r="D58" s="171">
        <f>'将来負担比率（分子）の構造'!I$50</f>
        <v>6913</v>
      </c>
      <c r="E58" s="171"/>
      <c r="F58" s="171"/>
      <c r="G58" s="171">
        <f>'将来負担比率（分子）の構造'!J$50</f>
        <v>6916</v>
      </c>
      <c r="H58" s="171"/>
      <c r="I58" s="171"/>
      <c r="J58" s="171">
        <f>'将来負担比率（分子）の構造'!K$50</f>
        <v>5892</v>
      </c>
      <c r="K58" s="171"/>
      <c r="L58" s="171"/>
      <c r="M58" s="171">
        <f>'将来負担比率（分子）の構造'!L$50</f>
        <v>5989</v>
      </c>
      <c r="N58" s="171"/>
      <c r="O58" s="171"/>
      <c r="P58" s="171">
        <f>'将来負担比率（分子）の構造'!M$50</f>
        <v>6311</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37</v>
      </c>
      <c r="B62" s="171">
        <f>'将来負担比率（分子）の構造'!I$45</f>
        <v>2923</v>
      </c>
      <c r="C62" s="171"/>
      <c r="D62" s="171"/>
      <c r="E62" s="171">
        <f>'将来負担比率（分子）の構造'!J$45</f>
        <v>2906</v>
      </c>
      <c r="F62" s="171"/>
      <c r="G62" s="171"/>
      <c r="H62" s="171">
        <f>'将来負担比率（分子）の構造'!K$45</f>
        <v>3106</v>
      </c>
      <c r="I62" s="171"/>
      <c r="J62" s="171"/>
      <c r="K62" s="171">
        <f>'将来負担比率（分子）の構造'!L$45</f>
        <v>3315</v>
      </c>
      <c r="L62" s="171"/>
      <c r="M62" s="171"/>
      <c r="N62" s="171">
        <f>'将来負担比率（分子）の構造'!M$45</f>
        <v>3372</v>
      </c>
      <c r="O62" s="171"/>
      <c r="P62" s="171"/>
    </row>
    <row r="63" spans="1:16" x14ac:dyDescent="0.15">
      <c r="A63" s="171" t="s">
        <v>36</v>
      </c>
      <c r="B63" s="171">
        <f>'将来負担比率（分子）の構造'!I$44</f>
        <v>1482</v>
      </c>
      <c r="C63" s="171"/>
      <c r="D63" s="171"/>
      <c r="E63" s="171">
        <f>'将来負担比率（分子）の構造'!J$44</f>
        <v>1766</v>
      </c>
      <c r="F63" s="171"/>
      <c r="G63" s="171"/>
      <c r="H63" s="171">
        <f>'将来負担比率（分子）の構造'!K$44</f>
        <v>1713</v>
      </c>
      <c r="I63" s="171"/>
      <c r="J63" s="171"/>
      <c r="K63" s="171">
        <f>'将来負担比率（分子）の構造'!L$44</f>
        <v>2448</v>
      </c>
      <c r="L63" s="171"/>
      <c r="M63" s="171"/>
      <c r="N63" s="171">
        <f>'将来負担比率（分子）の構造'!M$44</f>
        <v>3183</v>
      </c>
      <c r="O63" s="171"/>
      <c r="P63" s="171"/>
    </row>
    <row r="64" spans="1:16" x14ac:dyDescent="0.15">
      <c r="A64" s="171" t="s">
        <v>35</v>
      </c>
      <c r="B64" s="171">
        <f>'将来負担比率（分子）の構造'!I$43</f>
        <v>3336</v>
      </c>
      <c r="C64" s="171"/>
      <c r="D64" s="171"/>
      <c r="E64" s="171">
        <f>'将来負担比率（分子）の構造'!J$43</f>
        <v>4172</v>
      </c>
      <c r="F64" s="171"/>
      <c r="G64" s="171"/>
      <c r="H64" s="171">
        <f>'将来負担比率（分子）の構造'!K$43</f>
        <v>3008</v>
      </c>
      <c r="I64" s="171"/>
      <c r="J64" s="171"/>
      <c r="K64" s="171">
        <f>'将来負担比率（分子）の構造'!L$43</f>
        <v>2754</v>
      </c>
      <c r="L64" s="171"/>
      <c r="M64" s="171"/>
      <c r="N64" s="171">
        <f>'将来負担比率（分子）の構造'!M$43</f>
        <v>2202</v>
      </c>
      <c r="O64" s="171"/>
      <c r="P64" s="171"/>
    </row>
    <row r="65" spans="1:16" x14ac:dyDescent="0.15">
      <c r="A65" s="171" t="s">
        <v>34</v>
      </c>
      <c r="B65" s="171">
        <f>'将来負担比率（分子）の構造'!I$42</f>
        <v>964</v>
      </c>
      <c r="C65" s="171"/>
      <c r="D65" s="171"/>
      <c r="E65" s="171">
        <f>'将来負担比率（分子）の構造'!J$42</f>
        <v>1164</v>
      </c>
      <c r="F65" s="171"/>
      <c r="G65" s="171"/>
      <c r="H65" s="171">
        <f>'将来負担比率（分子）の構造'!K$42</f>
        <v>918</v>
      </c>
      <c r="I65" s="171"/>
      <c r="J65" s="171"/>
      <c r="K65" s="171">
        <f>'将来負担比率（分子）の構造'!L$42</f>
        <v>567</v>
      </c>
      <c r="L65" s="171"/>
      <c r="M65" s="171"/>
      <c r="N65" s="171">
        <f>'将来負担比率（分子）の構造'!M$42</f>
        <v>447</v>
      </c>
      <c r="O65" s="171"/>
      <c r="P65" s="171"/>
    </row>
    <row r="66" spans="1:16" x14ac:dyDescent="0.15">
      <c r="A66" s="171" t="s">
        <v>33</v>
      </c>
      <c r="B66" s="171">
        <f>'将来負担比率（分子）の構造'!I$41</f>
        <v>37898</v>
      </c>
      <c r="C66" s="171"/>
      <c r="D66" s="171"/>
      <c r="E66" s="171">
        <f>'将来負担比率（分子）の構造'!J$41</f>
        <v>37667</v>
      </c>
      <c r="F66" s="171"/>
      <c r="G66" s="171"/>
      <c r="H66" s="171">
        <f>'将来負担比率（分子）の構造'!K$41</f>
        <v>37638</v>
      </c>
      <c r="I66" s="171"/>
      <c r="J66" s="171"/>
      <c r="K66" s="171">
        <f>'将来負担比率（分子）の構造'!L$41</f>
        <v>38147</v>
      </c>
      <c r="L66" s="171"/>
      <c r="M66" s="171"/>
      <c r="N66" s="171">
        <f>'将来負担比率（分子）の構造'!M$41</f>
        <v>36589</v>
      </c>
      <c r="O66" s="171"/>
      <c r="P66" s="171"/>
    </row>
    <row r="67" spans="1:16" x14ac:dyDescent="0.15">
      <c r="A67" s="171" t="s">
        <v>77</v>
      </c>
      <c r="B67" s="171" t="e">
        <f>NA()</f>
        <v>#N/A</v>
      </c>
      <c r="C67" s="171">
        <f>IF(ISNUMBER('将来負担比率（分子）の構造'!I$53), IF('将来負担比率（分子）の構造'!I$53 &lt; 0, 0, '将来負担比率（分子）の構造'!I$53), NA())</f>
        <v>4660</v>
      </c>
      <c r="D67" s="171" t="e">
        <f>NA()</f>
        <v>#N/A</v>
      </c>
      <c r="E67" s="171" t="e">
        <f>NA()</f>
        <v>#N/A</v>
      </c>
      <c r="F67" s="171">
        <f>IF(ISNUMBER('将来負担比率（分子）の構造'!J$53), IF('将来負担比率（分子）の構造'!J$53 &lt; 0, 0, '将来負担比率（分子）の構造'!J$53), NA())</f>
        <v>4799</v>
      </c>
      <c r="G67" s="171" t="e">
        <f>NA()</f>
        <v>#N/A</v>
      </c>
      <c r="H67" s="171" t="e">
        <f>NA()</f>
        <v>#N/A</v>
      </c>
      <c r="I67" s="171">
        <f>IF(ISNUMBER('将来負担比率（分子）の構造'!K$53), IF('将来負担比率（分子）の構造'!K$53 &lt; 0, 0, '将来負担比率（分子）の構造'!K$53), NA())</f>
        <v>5749</v>
      </c>
      <c r="J67" s="171" t="e">
        <f>NA()</f>
        <v>#N/A</v>
      </c>
      <c r="K67" s="171" t="e">
        <f>NA()</f>
        <v>#N/A</v>
      </c>
      <c r="L67" s="171">
        <f>IF(ISNUMBER('将来負担比率（分子）の構造'!L$53), IF('将来負担比率（分子）の構造'!L$53 &lt; 0, 0, '将来負担比率（分子）の構造'!L$53), NA())</f>
        <v>7057</v>
      </c>
      <c r="M67" s="171" t="e">
        <f>NA()</f>
        <v>#N/A</v>
      </c>
      <c r="N67" s="171" t="e">
        <f>NA()</f>
        <v>#N/A</v>
      </c>
      <c r="O67" s="171">
        <f>IF(ISNUMBER('将来負担比率（分子）の構造'!M$53), IF('将来負担比率（分子）の構造'!M$53 &lt; 0, 0, '将来負担比率（分子）の構造'!M$53), NA())</f>
        <v>6051</v>
      </c>
      <c r="P67" s="171" t="e">
        <f>NA()</f>
        <v>#N/A</v>
      </c>
    </row>
    <row r="70" spans="1:16" x14ac:dyDescent="0.15">
      <c r="A70" s="173" t="s">
        <v>78</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79</v>
      </c>
      <c r="B72" s="175">
        <f>基金残高に係る経年分析!F55</f>
        <v>1747</v>
      </c>
      <c r="C72" s="175">
        <f>基金残高に係る経年分析!G55</f>
        <v>1864</v>
      </c>
      <c r="D72" s="175">
        <f>基金残高に係る経年分析!H55</f>
        <v>2604</v>
      </c>
    </row>
    <row r="73" spans="1:16" x14ac:dyDescent="0.15">
      <c r="A73" s="174" t="s">
        <v>80</v>
      </c>
      <c r="B73" s="175">
        <f>基金残高に係る経年分析!F56</f>
        <v>2120</v>
      </c>
      <c r="C73" s="175">
        <f>基金残高に係る経年分析!G56</f>
        <v>2128</v>
      </c>
      <c r="D73" s="175">
        <f>基金残高に係る経年分析!H56</f>
        <v>1611</v>
      </c>
    </row>
    <row r="74" spans="1:16" x14ac:dyDescent="0.15">
      <c r="A74" s="174" t="s">
        <v>81</v>
      </c>
      <c r="B74" s="175">
        <f>基金残高に係る経年分析!F57</f>
        <v>830</v>
      </c>
      <c r="C74" s="175">
        <f>基金残高に係る経年分析!G57</f>
        <v>845</v>
      </c>
      <c r="D74" s="175">
        <f>基金残高に係る経年分析!H57</f>
        <v>1195</v>
      </c>
    </row>
  </sheetData>
  <sheetProtection algorithmName="SHA-512" hashValue="XRfmowe4DaZkZHo97ehKsom1IZcv/6KTjoKXKIyfJ+GSX9FB29ilypTIDrxORduShg/d5W/tErePSG3aqfXaYA==" saltValue="UoEi0MWsJDK9H9IkO/EX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218</v>
      </c>
      <c r="DI1" s="718"/>
      <c r="DJ1" s="718"/>
      <c r="DK1" s="718"/>
      <c r="DL1" s="718"/>
      <c r="DM1" s="718"/>
      <c r="DN1" s="719"/>
      <c r="DO1" s="210"/>
      <c r="DP1" s="717" t="s">
        <v>219</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15">
      <c r="B2" s="211" t="s">
        <v>220</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14121185</v>
      </c>
      <c r="S5" s="674"/>
      <c r="T5" s="674"/>
      <c r="U5" s="674"/>
      <c r="V5" s="674"/>
      <c r="W5" s="674"/>
      <c r="X5" s="674"/>
      <c r="Y5" s="702"/>
      <c r="Z5" s="715">
        <v>32.5</v>
      </c>
      <c r="AA5" s="715"/>
      <c r="AB5" s="715"/>
      <c r="AC5" s="715"/>
      <c r="AD5" s="716">
        <v>13143610</v>
      </c>
      <c r="AE5" s="716"/>
      <c r="AF5" s="716"/>
      <c r="AG5" s="716"/>
      <c r="AH5" s="716"/>
      <c r="AI5" s="716"/>
      <c r="AJ5" s="716"/>
      <c r="AK5" s="716"/>
      <c r="AL5" s="703">
        <v>61.4</v>
      </c>
      <c r="AM5" s="685"/>
      <c r="AN5" s="685"/>
      <c r="AO5" s="704"/>
      <c r="AP5" s="676" t="s">
        <v>232</v>
      </c>
      <c r="AQ5" s="677"/>
      <c r="AR5" s="677"/>
      <c r="AS5" s="677"/>
      <c r="AT5" s="677"/>
      <c r="AU5" s="677"/>
      <c r="AV5" s="677"/>
      <c r="AW5" s="677"/>
      <c r="AX5" s="677"/>
      <c r="AY5" s="677"/>
      <c r="AZ5" s="677"/>
      <c r="BA5" s="677"/>
      <c r="BB5" s="677"/>
      <c r="BC5" s="677"/>
      <c r="BD5" s="677"/>
      <c r="BE5" s="677"/>
      <c r="BF5" s="678"/>
      <c r="BG5" s="621">
        <v>13143610</v>
      </c>
      <c r="BH5" s="622"/>
      <c r="BI5" s="622"/>
      <c r="BJ5" s="622"/>
      <c r="BK5" s="622"/>
      <c r="BL5" s="622"/>
      <c r="BM5" s="622"/>
      <c r="BN5" s="623"/>
      <c r="BO5" s="659">
        <v>93.1</v>
      </c>
      <c r="BP5" s="659"/>
      <c r="BQ5" s="659"/>
      <c r="BR5" s="659"/>
      <c r="BS5" s="660">
        <v>90305</v>
      </c>
      <c r="BT5" s="660"/>
      <c r="BU5" s="660"/>
      <c r="BV5" s="660"/>
      <c r="BW5" s="660"/>
      <c r="BX5" s="660"/>
      <c r="BY5" s="660"/>
      <c r="BZ5" s="660"/>
      <c r="CA5" s="660"/>
      <c r="CB5" s="695"/>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18" t="s">
        <v>236</v>
      </c>
      <c r="C6" s="619"/>
      <c r="D6" s="619"/>
      <c r="E6" s="619"/>
      <c r="F6" s="619"/>
      <c r="G6" s="619"/>
      <c r="H6" s="619"/>
      <c r="I6" s="619"/>
      <c r="J6" s="619"/>
      <c r="K6" s="619"/>
      <c r="L6" s="619"/>
      <c r="M6" s="619"/>
      <c r="N6" s="619"/>
      <c r="O6" s="619"/>
      <c r="P6" s="619"/>
      <c r="Q6" s="620"/>
      <c r="R6" s="621">
        <v>184945</v>
      </c>
      <c r="S6" s="622"/>
      <c r="T6" s="622"/>
      <c r="U6" s="622"/>
      <c r="V6" s="622"/>
      <c r="W6" s="622"/>
      <c r="X6" s="622"/>
      <c r="Y6" s="623"/>
      <c r="Z6" s="659">
        <v>0.4</v>
      </c>
      <c r="AA6" s="659"/>
      <c r="AB6" s="659"/>
      <c r="AC6" s="659"/>
      <c r="AD6" s="660">
        <v>184945</v>
      </c>
      <c r="AE6" s="660"/>
      <c r="AF6" s="660"/>
      <c r="AG6" s="660"/>
      <c r="AH6" s="660"/>
      <c r="AI6" s="660"/>
      <c r="AJ6" s="660"/>
      <c r="AK6" s="660"/>
      <c r="AL6" s="624">
        <v>0.9</v>
      </c>
      <c r="AM6" s="625"/>
      <c r="AN6" s="625"/>
      <c r="AO6" s="661"/>
      <c r="AP6" s="618" t="s">
        <v>237</v>
      </c>
      <c r="AQ6" s="619"/>
      <c r="AR6" s="619"/>
      <c r="AS6" s="619"/>
      <c r="AT6" s="619"/>
      <c r="AU6" s="619"/>
      <c r="AV6" s="619"/>
      <c r="AW6" s="619"/>
      <c r="AX6" s="619"/>
      <c r="AY6" s="619"/>
      <c r="AZ6" s="619"/>
      <c r="BA6" s="619"/>
      <c r="BB6" s="619"/>
      <c r="BC6" s="619"/>
      <c r="BD6" s="619"/>
      <c r="BE6" s="619"/>
      <c r="BF6" s="620"/>
      <c r="BG6" s="621">
        <v>13143610</v>
      </c>
      <c r="BH6" s="622"/>
      <c r="BI6" s="622"/>
      <c r="BJ6" s="622"/>
      <c r="BK6" s="622"/>
      <c r="BL6" s="622"/>
      <c r="BM6" s="622"/>
      <c r="BN6" s="623"/>
      <c r="BO6" s="659">
        <v>93.1</v>
      </c>
      <c r="BP6" s="659"/>
      <c r="BQ6" s="659"/>
      <c r="BR6" s="659"/>
      <c r="BS6" s="660">
        <v>90305</v>
      </c>
      <c r="BT6" s="660"/>
      <c r="BU6" s="660"/>
      <c r="BV6" s="660"/>
      <c r="BW6" s="660"/>
      <c r="BX6" s="660"/>
      <c r="BY6" s="660"/>
      <c r="BZ6" s="660"/>
      <c r="CA6" s="660"/>
      <c r="CB6" s="695"/>
      <c r="CD6" s="676" t="s">
        <v>238</v>
      </c>
      <c r="CE6" s="677"/>
      <c r="CF6" s="677"/>
      <c r="CG6" s="677"/>
      <c r="CH6" s="677"/>
      <c r="CI6" s="677"/>
      <c r="CJ6" s="677"/>
      <c r="CK6" s="677"/>
      <c r="CL6" s="677"/>
      <c r="CM6" s="677"/>
      <c r="CN6" s="677"/>
      <c r="CO6" s="677"/>
      <c r="CP6" s="677"/>
      <c r="CQ6" s="678"/>
      <c r="CR6" s="621">
        <v>271786</v>
      </c>
      <c r="CS6" s="622"/>
      <c r="CT6" s="622"/>
      <c r="CU6" s="622"/>
      <c r="CV6" s="622"/>
      <c r="CW6" s="622"/>
      <c r="CX6" s="622"/>
      <c r="CY6" s="623"/>
      <c r="CZ6" s="703">
        <v>0.7</v>
      </c>
      <c r="DA6" s="685"/>
      <c r="DB6" s="685"/>
      <c r="DC6" s="705"/>
      <c r="DD6" s="627" t="s">
        <v>130</v>
      </c>
      <c r="DE6" s="622"/>
      <c r="DF6" s="622"/>
      <c r="DG6" s="622"/>
      <c r="DH6" s="622"/>
      <c r="DI6" s="622"/>
      <c r="DJ6" s="622"/>
      <c r="DK6" s="622"/>
      <c r="DL6" s="622"/>
      <c r="DM6" s="622"/>
      <c r="DN6" s="622"/>
      <c r="DO6" s="622"/>
      <c r="DP6" s="623"/>
      <c r="DQ6" s="627">
        <v>271786</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10075</v>
      </c>
      <c r="S7" s="622"/>
      <c r="T7" s="622"/>
      <c r="U7" s="622"/>
      <c r="V7" s="622"/>
      <c r="W7" s="622"/>
      <c r="X7" s="622"/>
      <c r="Y7" s="623"/>
      <c r="Z7" s="659">
        <v>0</v>
      </c>
      <c r="AA7" s="659"/>
      <c r="AB7" s="659"/>
      <c r="AC7" s="659"/>
      <c r="AD7" s="660">
        <v>10075</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7105698</v>
      </c>
      <c r="BH7" s="622"/>
      <c r="BI7" s="622"/>
      <c r="BJ7" s="622"/>
      <c r="BK7" s="622"/>
      <c r="BL7" s="622"/>
      <c r="BM7" s="622"/>
      <c r="BN7" s="623"/>
      <c r="BO7" s="659">
        <v>50.3</v>
      </c>
      <c r="BP7" s="659"/>
      <c r="BQ7" s="659"/>
      <c r="BR7" s="659"/>
      <c r="BS7" s="660">
        <v>90305</v>
      </c>
      <c r="BT7" s="660"/>
      <c r="BU7" s="660"/>
      <c r="BV7" s="660"/>
      <c r="BW7" s="660"/>
      <c r="BX7" s="660"/>
      <c r="BY7" s="660"/>
      <c r="BZ7" s="660"/>
      <c r="CA7" s="660"/>
      <c r="CB7" s="695"/>
      <c r="CD7" s="618" t="s">
        <v>241</v>
      </c>
      <c r="CE7" s="619"/>
      <c r="CF7" s="619"/>
      <c r="CG7" s="619"/>
      <c r="CH7" s="619"/>
      <c r="CI7" s="619"/>
      <c r="CJ7" s="619"/>
      <c r="CK7" s="619"/>
      <c r="CL7" s="619"/>
      <c r="CM7" s="619"/>
      <c r="CN7" s="619"/>
      <c r="CO7" s="619"/>
      <c r="CP7" s="619"/>
      <c r="CQ7" s="620"/>
      <c r="CR7" s="621">
        <v>4791786</v>
      </c>
      <c r="CS7" s="622"/>
      <c r="CT7" s="622"/>
      <c r="CU7" s="622"/>
      <c r="CV7" s="622"/>
      <c r="CW7" s="622"/>
      <c r="CX7" s="622"/>
      <c r="CY7" s="623"/>
      <c r="CZ7" s="659">
        <v>11.8</v>
      </c>
      <c r="DA7" s="659"/>
      <c r="DB7" s="659"/>
      <c r="DC7" s="659"/>
      <c r="DD7" s="627">
        <v>31718</v>
      </c>
      <c r="DE7" s="622"/>
      <c r="DF7" s="622"/>
      <c r="DG7" s="622"/>
      <c r="DH7" s="622"/>
      <c r="DI7" s="622"/>
      <c r="DJ7" s="622"/>
      <c r="DK7" s="622"/>
      <c r="DL7" s="622"/>
      <c r="DM7" s="622"/>
      <c r="DN7" s="622"/>
      <c r="DO7" s="622"/>
      <c r="DP7" s="623"/>
      <c r="DQ7" s="627">
        <v>4354640</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101766</v>
      </c>
      <c r="S8" s="622"/>
      <c r="T8" s="622"/>
      <c r="U8" s="622"/>
      <c r="V8" s="622"/>
      <c r="W8" s="622"/>
      <c r="X8" s="622"/>
      <c r="Y8" s="623"/>
      <c r="Z8" s="659">
        <v>0.2</v>
      </c>
      <c r="AA8" s="659"/>
      <c r="AB8" s="659"/>
      <c r="AC8" s="659"/>
      <c r="AD8" s="660">
        <v>101766</v>
      </c>
      <c r="AE8" s="660"/>
      <c r="AF8" s="660"/>
      <c r="AG8" s="660"/>
      <c r="AH8" s="660"/>
      <c r="AI8" s="660"/>
      <c r="AJ8" s="660"/>
      <c r="AK8" s="660"/>
      <c r="AL8" s="624">
        <v>0.5</v>
      </c>
      <c r="AM8" s="625"/>
      <c r="AN8" s="625"/>
      <c r="AO8" s="661"/>
      <c r="AP8" s="618" t="s">
        <v>243</v>
      </c>
      <c r="AQ8" s="619"/>
      <c r="AR8" s="619"/>
      <c r="AS8" s="619"/>
      <c r="AT8" s="619"/>
      <c r="AU8" s="619"/>
      <c r="AV8" s="619"/>
      <c r="AW8" s="619"/>
      <c r="AX8" s="619"/>
      <c r="AY8" s="619"/>
      <c r="AZ8" s="619"/>
      <c r="BA8" s="619"/>
      <c r="BB8" s="619"/>
      <c r="BC8" s="619"/>
      <c r="BD8" s="619"/>
      <c r="BE8" s="619"/>
      <c r="BF8" s="620"/>
      <c r="BG8" s="621">
        <v>200135</v>
      </c>
      <c r="BH8" s="622"/>
      <c r="BI8" s="622"/>
      <c r="BJ8" s="622"/>
      <c r="BK8" s="622"/>
      <c r="BL8" s="622"/>
      <c r="BM8" s="622"/>
      <c r="BN8" s="623"/>
      <c r="BO8" s="659">
        <v>1.4</v>
      </c>
      <c r="BP8" s="659"/>
      <c r="BQ8" s="659"/>
      <c r="BR8" s="659"/>
      <c r="BS8" s="660" t="s">
        <v>244</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17570286</v>
      </c>
      <c r="CS8" s="622"/>
      <c r="CT8" s="622"/>
      <c r="CU8" s="622"/>
      <c r="CV8" s="622"/>
      <c r="CW8" s="622"/>
      <c r="CX8" s="622"/>
      <c r="CY8" s="623"/>
      <c r="CZ8" s="659">
        <v>43.2</v>
      </c>
      <c r="DA8" s="659"/>
      <c r="DB8" s="659"/>
      <c r="DC8" s="659"/>
      <c r="DD8" s="627">
        <v>140595</v>
      </c>
      <c r="DE8" s="622"/>
      <c r="DF8" s="622"/>
      <c r="DG8" s="622"/>
      <c r="DH8" s="622"/>
      <c r="DI8" s="622"/>
      <c r="DJ8" s="622"/>
      <c r="DK8" s="622"/>
      <c r="DL8" s="622"/>
      <c r="DM8" s="622"/>
      <c r="DN8" s="622"/>
      <c r="DO8" s="622"/>
      <c r="DP8" s="623"/>
      <c r="DQ8" s="627">
        <v>8563933</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81288</v>
      </c>
      <c r="S9" s="622"/>
      <c r="T9" s="622"/>
      <c r="U9" s="622"/>
      <c r="V9" s="622"/>
      <c r="W9" s="622"/>
      <c r="X9" s="622"/>
      <c r="Y9" s="623"/>
      <c r="Z9" s="659">
        <v>0.2</v>
      </c>
      <c r="AA9" s="659"/>
      <c r="AB9" s="659"/>
      <c r="AC9" s="659"/>
      <c r="AD9" s="660">
        <v>81288</v>
      </c>
      <c r="AE9" s="660"/>
      <c r="AF9" s="660"/>
      <c r="AG9" s="660"/>
      <c r="AH9" s="660"/>
      <c r="AI9" s="660"/>
      <c r="AJ9" s="660"/>
      <c r="AK9" s="660"/>
      <c r="AL9" s="624">
        <v>0.4</v>
      </c>
      <c r="AM9" s="625"/>
      <c r="AN9" s="625"/>
      <c r="AO9" s="661"/>
      <c r="AP9" s="618" t="s">
        <v>247</v>
      </c>
      <c r="AQ9" s="619"/>
      <c r="AR9" s="619"/>
      <c r="AS9" s="619"/>
      <c r="AT9" s="619"/>
      <c r="AU9" s="619"/>
      <c r="AV9" s="619"/>
      <c r="AW9" s="619"/>
      <c r="AX9" s="619"/>
      <c r="AY9" s="619"/>
      <c r="AZ9" s="619"/>
      <c r="BA9" s="619"/>
      <c r="BB9" s="619"/>
      <c r="BC9" s="619"/>
      <c r="BD9" s="619"/>
      <c r="BE9" s="619"/>
      <c r="BF9" s="620"/>
      <c r="BG9" s="621">
        <v>6374445</v>
      </c>
      <c r="BH9" s="622"/>
      <c r="BI9" s="622"/>
      <c r="BJ9" s="622"/>
      <c r="BK9" s="622"/>
      <c r="BL9" s="622"/>
      <c r="BM9" s="622"/>
      <c r="BN9" s="623"/>
      <c r="BO9" s="659">
        <v>45.1</v>
      </c>
      <c r="BP9" s="659"/>
      <c r="BQ9" s="659"/>
      <c r="BR9" s="659"/>
      <c r="BS9" s="660" t="s">
        <v>244</v>
      </c>
      <c r="BT9" s="660"/>
      <c r="BU9" s="660"/>
      <c r="BV9" s="660"/>
      <c r="BW9" s="660"/>
      <c r="BX9" s="660"/>
      <c r="BY9" s="660"/>
      <c r="BZ9" s="660"/>
      <c r="CA9" s="660"/>
      <c r="CB9" s="695"/>
      <c r="CD9" s="618" t="s">
        <v>248</v>
      </c>
      <c r="CE9" s="619"/>
      <c r="CF9" s="619"/>
      <c r="CG9" s="619"/>
      <c r="CH9" s="619"/>
      <c r="CI9" s="619"/>
      <c r="CJ9" s="619"/>
      <c r="CK9" s="619"/>
      <c r="CL9" s="619"/>
      <c r="CM9" s="619"/>
      <c r="CN9" s="619"/>
      <c r="CO9" s="619"/>
      <c r="CP9" s="619"/>
      <c r="CQ9" s="620"/>
      <c r="CR9" s="621">
        <v>4325021</v>
      </c>
      <c r="CS9" s="622"/>
      <c r="CT9" s="622"/>
      <c r="CU9" s="622"/>
      <c r="CV9" s="622"/>
      <c r="CW9" s="622"/>
      <c r="CX9" s="622"/>
      <c r="CY9" s="623"/>
      <c r="CZ9" s="659">
        <v>10.6</v>
      </c>
      <c r="DA9" s="659"/>
      <c r="DB9" s="659"/>
      <c r="DC9" s="659"/>
      <c r="DD9" s="627">
        <v>12151</v>
      </c>
      <c r="DE9" s="622"/>
      <c r="DF9" s="622"/>
      <c r="DG9" s="622"/>
      <c r="DH9" s="622"/>
      <c r="DI9" s="622"/>
      <c r="DJ9" s="622"/>
      <c r="DK9" s="622"/>
      <c r="DL9" s="622"/>
      <c r="DM9" s="622"/>
      <c r="DN9" s="622"/>
      <c r="DO9" s="622"/>
      <c r="DP9" s="623"/>
      <c r="DQ9" s="627">
        <v>3017054</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187</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212257</v>
      </c>
      <c r="BH10" s="622"/>
      <c r="BI10" s="622"/>
      <c r="BJ10" s="622"/>
      <c r="BK10" s="622"/>
      <c r="BL10" s="622"/>
      <c r="BM10" s="622"/>
      <c r="BN10" s="623"/>
      <c r="BO10" s="659">
        <v>1.5</v>
      </c>
      <c r="BP10" s="659"/>
      <c r="BQ10" s="659"/>
      <c r="BR10" s="659"/>
      <c r="BS10" s="660" t="s">
        <v>187</v>
      </c>
      <c r="BT10" s="660"/>
      <c r="BU10" s="660"/>
      <c r="BV10" s="660"/>
      <c r="BW10" s="660"/>
      <c r="BX10" s="660"/>
      <c r="BY10" s="660"/>
      <c r="BZ10" s="660"/>
      <c r="CA10" s="660"/>
      <c r="CB10" s="695"/>
      <c r="CD10" s="618" t="s">
        <v>251</v>
      </c>
      <c r="CE10" s="619"/>
      <c r="CF10" s="619"/>
      <c r="CG10" s="619"/>
      <c r="CH10" s="619"/>
      <c r="CI10" s="619"/>
      <c r="CJ10" s="619"/>
      <c r="CK10" s="619"/>
      <c r="CL10" s="619"/>
      <c r="CM10" s="619"/>
      <c r="CN10" s="619"/>
      <c r="CO10" s="619"/>
      <c r="CP10" s="619"/>
      <c r="CQ10" s="620"/>
      <c r="CR10" s="621">
        <v>3972</v>
      </c>
      <c r="CS10" s="622"/>
      <c r="CT10" s="622"/>
      <c r="CU10" s="622"/>
      <c r="CV10" s="622"/>
      <c r="CW10" s="622"/>
      <c r="CX10" s="622"/>
      <c r="CY10" s="623"/>
      <c r="CZ10" s="659">
        <v>0</v>
      </c>
      <c r="DA10" s="659"/>
      <c r="DB10" s="659"/>
      <c r="DC10" s="659"/>
      <c r="DD10" s="627" t="s">
        <v>244</v>
      </c>
      <c r="DE10" s="622"/>
      <c r="DF10" s="622"/>
      <c r="DG10" s="622"/>
      <c r="DH10" s="622"/>
      <c r="DI10" s="622"/>
      <c r="DJ10" s="622"/>
      <c r="DK10" s="622"/>
      <c r="DL10" s="622"/>
      <c r="DM10" s="622"/>
      <c r="DN10" s="622"/>
      <c r="DO10" s="622"/>
      <c r="DP10" s="623"/>
      <c r="DQ10" s="627">
        <v>3972</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2482152</v>
      </c>
      <c r="S11" s="622"/>
      <c r="T11" s="622"/>
      <c r="U11" s="622"/>
      <c r="V11" s="622"/>
      <c r="W11" s="622"/>
      <c r="X11" s="622"/>
      <c r="Y11" s="623"/>
      <c r="Z11" s="624">
        <v>5.7</v>
      </c>
      <c r="AA11" s="625"/>
      <c r="AB11" s="625"/>
      <c r="AC11" s="626"/>
      <c r="AD11" s="627">
        <v>2482152</v>
      </c>
      <c r="AE11" s="622"/>
      <c r="AF11" s="622"/>
      <c r="AG11" s="622"/>
      <c r="AH11" s="622"/>
      <c r="AI11" s="622"/>
      <c r="AJ11" s="622"/>
      <c r="AK11" s="623"/>
      <c r="AL11" s="624">
        <v>11.6</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318861</v>
      </c>
      <c r="BH11" s="622"/>
      <c r="BI11" s="622"/>
      <c r="BJ11" s="622"/>
      <c r="BK11" s="622"/>
      <c r="BL11" s="622"/>
      <c r="BM11" s="622"/>
      <c r="BN11" s="623"/>
      <c r="BO11" s="659">
        <v>2.2999999999999998</v>
      </c>
      <c r="BP11" s="659"/>
      <c r="BQ11" s="659"/>
      <c r="BR11" s="659"/>
      <c r="BS11" s="660">
        <v>90305</v>
      </c>
      <c r="BT11" s="660"/>
      <c r="BU11" s="660"/>
      <c r="BV11" s="660"/>
      <c r="BW11" s="660"/>
      <c r="BX11" s="660"/>
      <c r="BY11" s="660"/>
      <c r="BZ11" s="660"/>
      <c r="CA11" s="660"/>
      <c r="CB11" s="695"/>
      <c r="CD11" s="618" t="s">
        <v>254</v>
      </c>
      <c r="CE11" s="619"/>
      <c r="CF11" s="619"/>
      <c r="CG11" s="619"/>
      <c r="CH11" s="619"/>
      <c r="CI11" s="619"/>
      <c r="CJ11" s="619"/>
      <c r="CK11" s="619"/>
      <c r="CL11" s="619"/>
      <c r="CM11" s="619"/>
      <c r="CN11" s="619"/>
      <c r="CO11" s="619"/>
      <c r="CP11" s="619"/>
      <c r="CQ11" s="620"/>
      <c r="CR11" s="621">
        <v>146858</v>
      </c>
      <c r="CS11" s="622"/>
      <c r="CT11" s="622"/>
      <c r="CU11" s="622"/>
      <c r="CV11" s="622"/>
      <c r="CW11" s="622"/>
      <c r="CX11" s="622"/>
      <c r="CY11" s="623"/>
      <c r="CZ11" s="659">
        <v>0.4</v>
      </c>
      <c r="DA11" s="659"/>
      <c r="DB11" s="659"/>
      <c r="DC11" s="659"/>
      <c r="DD11" s="627" t="s">
        <v>244</v>
      </c>
      <c r="DE11" s="622"/>
      <c r="DF11" s="622"/>
      <c r="DG11" s="622"/>
      <c r="DH11" s="622"/>
      <c r="DI11" s="622"/>
      <c r="DJ11" s="622"/>
      <c r="DK11" s="622"/>
      <c r="DL11" s="622"/>
      <c r="DM11" s="622"/>
      <c r="DN11" s="622"/>
      <c r="DO11" s="622"/>
      <c r="DP11" s="623"/>
      <c r="DQ11" s="627">
        <v>117182</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v>25622</v>
      </c>
      <c r="S12" s="622"/>
      <c r="T12" s="622"/>
      <c r="U12" s="622"/>
      <c r="V12" s="622"/>
      <c r="W12" s="622"/>
      <c r="X12" s="622"/>
      <c r="Y12" s="623"/>
      <c r="Z12" s="659">
        <v>0.1</v>
      </c>
      <c r="AA12" s="659"/>
      <c r="AB12" s="659"/>
      <c r="AC12" s="659"/>
      <c r="AD12" s="660">
        <v>25622</v>
      </c>
      <c r="AE12" s="660"/>
      <c r="AF12" s="660"/>
      <c r="AG12" s="660"/>
      <c r="AH12" s="660"/>
      <c r="AI12" s="660"/>
      <c r="AJ12" s="660"/>
      <c r="AK12" s="660"/>
      <c r="AL12" s="624">
        <v>0.1</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4672502</v>
      </c>
      <c r="BH12" s="622"/>
      <c r="BI12" s="622"/>
      <c r="BJ12" s="622"/>
      <c r="BK12" s="622"/>
      <c r="BL12" s="622"/>
      <c r="BM12" s="622"/>
      <c r="BN12" s="623"/>
      <c r="BO12" s="659">
        <v>33.1</v>
      </c>
      <c r="BP12" s="659"/>
      <c r="BQ12" s="659"/>
      <c r="BR12" s="659"/>
      <c r="BS12" s="660" t="s">
        <v>130</v>
      </c>
      <c r="BT12" s="660"/>
      <c r="BU12" s="660"/>
      <c r="BV12" s="660"/>
      <c r="BW12" s="660"/>
      <c r="BX12" s="660"/>
      <c r="BY12" s="660"/>
      <c r="BZ12" s="660"/>
      <c r="CA12" s="660"/>
      <c r="CB12" s="695"/>
      <c r="CD12" s="618" t="s">
        <v>257</v>
      </c>
      <c r="CE12" s="619"/>
      <c r="CF12" s="619"/>
      <c r="CG12" s="619"/>
      <c r="CH12" s="619"/>
      <c r="CI12" s="619"/>
      <c r="CJ12" s="619"/>
      <c r="CK12" s="619"/>
      <c r="CL12" s="619"/>
      <c r="CM12" s="619"/>
      <c r="CN12" s="619"/>
      <c r="CO12" s="619"/>
      <c r="CP12" s="619"/>
      <c r="CQ12" s="620"/>
      <c r="CR12" s="621">
        <v>448495</v>
      </c>
      <c r="CS12" s="622"/>
      <c r="CT12" s="622"/>
      <c r="CU12" s="622"/>
      <c r="CV12" s="622"/>
      <c r="CW12" s="622"/>
      <c r="CX12" s="622"/>
      <c r="CY12" s="623"/>
      <c r="CZ12" s="659">
        <v>1.1000000000000001</v>
      </c>
      <c r="DA12" s="659"/>
      <c r="DB12" s="659"/>
      <c r="DC12" s="659"/>
      <c r="DD12" s="627" t="s">
        <v>244</v>
      </c>
      <c r="DE12" s="622"/>
      <c r="DF12" s="622"/>
      <c r="DG12" s="622"/>
      <c r="DH12" s="622"/>
      <c r="DI12" s="622"/>
      <c r="DJ12" s="622"/>
      <c r="DK12" s="622"/>
      <c r="DL12" s="622"/>
      <c r="DM12" s="622"/>
      <c r="DN12" s="622"/>
      <c r="DO12" s="622"/>
      <c r="DP12" s="623"/>
      <c r="DQ12" s="627">
        <v>357603</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244</v>
      </c>
      <c r="S13" s="622"/>
      <c r="T13" s="622"/>
      <c r="U13" s="622"/>
      <c r="V13" s="622"/>
      <c r="W13" s="622"/>
      <c r="X13" s="622"/>
      <c r="Y13" s="623"/>
      <c r="Z13" s="659" t="s">
        <v>130</v>
      </c>
      <c r="AA13" s="659"/>
      <c r="AB13" s="659"/>
      <c r="AC13" s="659"/>
      <c r="AD13" s="660" t="s">
        <v>244</v>
      </c>
      <c r="AE13" s="660"/>
      <c r="AF13" s="660"/>
      <c r="AG13" s="660"/>
      <c r="AH13" s="660"/>
      <c r="AI13" s="660"/>
      <c r="AJ13" s="660"/>
      <c r="AK13" s="660"/>
      <c r="AL13" s="624" t="s">
        <v>244</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4654431</v>
      </c>
      <c r="BH13" s="622"/>
      <c r="BI13" s="622"/>
      <c r="BJ13" s="622"/>
      <c r="BK13" s="622"/>
      <c r="BL13" s="622"/>
      <c r="BM13" s="622"/>
      <c r="BN13" s="623"/>
      <c r="BO13" s="659">
        <v>33</v>
      </c>
      <c r="BP13" s="659"/>
      <c r="BQ13" s="659"/>
      <c r="BR13" s="659"/>
      <c r="BS13" s="660" t="s">
        <v>244</v>
      </c>
      <c r="BT13" s="660"/>
      <c r="BU13" s="660"/>
      <c r="BV13" s="660"/>
      <c r="BW13" s="660"/>
      <c r="BX13" s="660"/>
      <c r="BY13" s="660"/>
      <c r="BZ13" s="660"/>
      <c r="CA13" s="660"/>
      <c r="CB13" s="695"/>
      <c r="CD13" s="618" t="s">
        <v>260</v>
      </c>
      <c r="CE13" s="619"/>
      <c r="CF13" s="619"/>
      <c r="CG13" s="619"/>
      <c r="CH13" s="619"/>
      <c r="CI13" s="619"/>
      <c r="CJ13" s="619"/>
      <c r="CK13" s="619"/>
      <c r="CL13" s="619"/>
      <c r="CM13" s="619"/>
      <c r="CN13" s="619"/>
      <c r="CO13" s="619"/>
      <c r="CP13" s="619"/>
      <c r="CQ13" s="620"/>
      <c r="CR13" s="621">
        <v>2781147</v>
      </c>
      <c r="CS13" s="622"/>
      <c r="CT13" s="622"/>
      <c r="CU13" s="622"/>
      <c r="CV13" s="622"/>
      <c r="CW13" s="622"/>
      <c r="CX13" s="622"/>
      <c r="CY13" s="623"/>
      <c r="CZ13" s="659">
        <v>6.8</v>
      </c>
      <c r="DA13" s="659"/>
      <c r="DB13" s="659"/>
      <c r="DC13" s="659"/>
      <c r="DD13" s="627">
        <v>1208685</v>
      </c>
      <c r="DE13" s="622"/>
      <c r="DF13" s="622"/>
      <c r="DG13" s="622"/>
      <c r="DH13" s="622"/>
      <c r="DI13" s="622"/>
      <c r="DJ13" s="622"/>
      <c r="DK13" s="622"/>
      <c r="DL13" s="622"/>
      <c r="DM13" s="622"/>
      <c r="DN13" s="622"/>
      <c r="DO13" s="622"/>
      <c r="DP13" s="623"/>
      <c r="DQ13" s="627">
        <v>1730306</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v>609</v>
      </c>
      <c r="S14" s="622"/>
      <c r="T14" s="622"/>
      <c r="U14" s="622"/>
      <c r="V14" s="622"/>
      <c r="W14" s="622"/>
      <c r="X14" s="622"/>
      <c r="Y14" s="623"/>
      <c r="Z14" s="659">
        <v>0</v>
      </c>
      <c r="AA14" s="659"/>
      <c r="AB14" s="659"/>
      <c r="AC14" s="659"/>
      <c r="AD14" s="660">
        <v>609</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175276</v>
      </c>
      <c r="BH14" s="622"/>
      <c r="BI14" s="622"/>
      <c r="BJ14" s="622"/>
      <c r="BK14" s="622"/>
      <c r="BL14" s="622"/>
      <c r="BM14" s="622"/>
      <c r="BN14" s="623"/>
      <c r="BO14" s="659">
        <v>1.2</v>
      </c>
      <c r="BP14" s="659"/>
      <c r="BQ14" s="659"/>
      <c r="BR14" s="659"/>
      <c r="BS14" s="660" t="s">
        <v>244</v>
      </c>
      <c r="BT14" s="660"/>
      <c r="BU14" s="660"/>
      <c r="BV14" s="660"/>
      <c r="BW14" s="660"/>
      <c r="BX14" s="660"/>
      <c r="BY14" s="660"/>
      <c r="BZ14" s="660"/>
      <c r="CA14" s="660"/>
      <c r="CB14" s="695"/>
      <c r="CD14" s="618" t="s">
        <v>263</v>
      </c>
      <c r="CE14" s="619"/>
      <c r="CF14" s="619"/>
      <c r="CG14" s="619"/>
      <c r="CH14" s="619"/>
      <c r="CI14" s="619"/>
      <c r="CJ14" s="619"/>
      <c r="CK14" s="619"/>
      <c r="CL14" s="619"/>
      <c r="CM14" s="619"/>
      <c r="CN14" s="619"/>
      <c r="CO14" s="619"/>
      <c r="CP14" s="619"/>
      <c r="CQ14" s="620"/>
      <c r="CR14" s="621">
        <v>1503557</v>
      </c>
      <c r="CS14" s="622"/>
      <c r="CT14" s="622"/>
      <c r="CU14" s="622"/>
      <c r="CV14" s="622"/>
      <c r="CW14" s="622"/>
      <c r="CX14" s="622"/>
      <c r="CY14" s="623"/>
      <c r="CZ14" s="659">
        <v>3.7</v>
      </c>
      <c r="DA14" s="659"/>
      <c r="DB14" s="659"/>
      <c r="DC14" s="659"/>
      <c r="DD14" s="627">
        <v>81328</v>
      </c>
      <c r="DE14" s="622"/>
      <c r="DF14" s="622"/>
      <c r="DG14" s="622"/>
      <c r="DH14" s="622"/>
      <c r="DI14" s="622"/>
      <c r="DJ14" s="622"/>
      <c r="DK14" s="622"/>
      <c r="DL14" s="622"/>
      <c r="DM14" s="622"/>
      <c r="DN14" s="622"/>
      <c r="DO14" s="622"/>
      <c r="DP14" s="623"/>
      <c r="DQ14" s="627">
        <v>1423826</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244</v>
      </c>
      <c r="S15" s="622"/>
      <c r="T15" s="622"/>
      <c r="U15" s="622"/>
      <c r="V15" s="622"/>
      <c r="W15" s="622"/>
      <c r="X15" s="622"/>
      <c r="Y15" s="623"/>
      <c r="Z15" s="659" t="s">
        <v>244</v>
      </c>
      <c r="AA15" s="659"/>
      <c r="AB15" s="659"/>
      <c r="AC15" s="659"/>
      <c r="AD15" s="660" t="s">
        <v>244</v>
      </c>
      <c r="AE15" s="660"/>
      <c r="AF15" s="660"/>
      <c r="AG15" s="660"/>
      <c r="AH15" s="660"/>
      <c r="AI15" s="660"/>
      <c r="AJ15" s="660"/>
      <c r="AK15" s="660"/>
      <c r="AL15" s="624" t="s">
        <v>187</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1190134</v>
      </c>
      <c r="BH15" s="622"/>
      <c r="BI15" s="622"/>
      <c r="BJ15" s="622"/>
      <c r="BK15" s="622"/>
      <c r="BL15" s="622"/>
      <c r="BM15" s="622"/>
      <c r="BN15" s="623"/>
      <c r="BO15" s="659">
        <v>8.4</v>
      </c>
      <c r="BP15" s="659"/>
      <c r="BQ15" s="659"/>
      <c r="BR15" s="659"/>
      <c r="BS15" s="660" t="s">
        <v>244</v>
      </c>
      <c r="BT15" s="660"/>
      <c r="BU15" s="660"/>
      <c r="BV15" s="660"/>
      <c r="BW15" s="660"/>
      <c r="BX15" s="660"/>
      <c r="BY15" s="660"/>
      <c r="BZ15" s="660"/>
      <c r="CA15" s="660"/>
      <c r="CB15" s="695"/>
      <c r="CD15" s="618" t="s">
        <v>266</v>
      </c>
      <c r="CE15" s="619"/>
      <c r="CF15" s="619"/>
      <c r="CG15" s="619"/>
      <c r="CH15" s="619"/>
      <c r="CI15" s="619"/>
      <c r="CJ15" s="619"/>
      <c r="CK15" s="619"/>
      <c r="CL15" s="619"/>
      <c r="CM15" s="619"/>
      <c r="CN15" s="619"/>
      <c r="CO15" s="619"/>
      <c r="CP15" s="619"/>
      <c r="CQ15" s="620"/>
      <c r="CR15" s="621">
        <v>5138298</v>
      </c>
      <c r="CS15" s="622"/>
      <c r="CT15" s="622"/>
      <c r="CU15" s="622"/>
      <c r="CV15" s="622"/>
      <c r="CW15" s="622"/>
      <c r="CX15" s="622"/>
      <c r="CY15" s="623"/>
      <c r="CZ15" s="659">
        <v>12.6</v>
      </c>
      <c r="DA15" s="659"/>
      <c r="DB15" s="659"/>
      <c r="DC15" s="659"/>
      <c r="DD15" s="627">
        <v>1418414</v>
      </c>
      <c r="DE15" s="622"/>
      <c r="DF15" s="622"/>
      <c r="DG15" s="622"/>
      <c r="DH15" s="622"/>
      <c r="DI15" s="622"/>
      <c r="DJ15" s="622"/>
      <c r="DK15" s="622"/>
      <c r="DL15" s="622"/>
      <c r="DM15" s="622"/>
      <c r="DN15" s="622"/>
      <c r="DO15" s="622"/>
      <c r="DP15" s="623"/>
      <c r="DQ15" s="627">
        <v>2935051</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27504</v>
      </c>
      <c r="S16" s="622"/>
      <c r="T16" s="622"/>
      <c r="U16" s="622"/>
      <c r="V16" s="622"/>
      <c r="W16" s="622"/>
      <c r="X16" s="622"/>
      <c r="Y16" s="623"/>
      <c r="Z16" s="659">
        <v>0.1</v>
      </c>
      <c r="AA16" s="659"/>
      <c r="AB16" s="659"/>
      <c r="AC16" s="659"/>
      <c r="AD16" s="660">
        <v>27504</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244</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695"/>
      <c r="CD16" s="618" t="s">
        <v>269</v>
      </c>
      <c r="CE16" s="619"/>
      <c r="CF16" s="619"/>
      <c r="CG16" s="619"/>
      <c r="CH16" s="619"/>
      <c r="CI16" s="619"/>
      <c r="CJ16" s="619"/>
      <c r="CK16" s="619"/>
      <c r="CL16" s="619"/>
      <c r="CM16" s="619"/>
      <c r="CN16" s="619"/>
      <c r="CO16" s="619"/>
      <c r="CP16" s="619"/>
      <c r="CQ16" s="620"/>
      <c r="CR16" s="621" t="s">
        <v>244</v>
      </c>
      <c r="CS16" s="622"/>
      <c r="CT16" s="622"/>
      <c r="CU16" s="622"/>
      <c r="CV16" s="622"/>
      <c r="CW16" s="622"/>
      <c r="CX16" s="622"/>
      <c r="CY16" s="623"/>
      <c r="CZ16" s="659" t="s">
        <v>130</v>
      </c>
      <c r="DA16" s="659"/>
      <c r="DB16" s="659"/>
      <c r="DC16" s="659"/>
      <c r="DD16" s="627" t="s">
        <v>130</v>
      </c>
      <c r="DE16" s="622"/>
      <c r="DF16" s="622"/>
      <c r="DG16" s="622"/>
      <c r="DH16" s="622"/>
      <c r="DI16" s="622"/>
      <c r="DJ16" s="622"/>
      <c r="DK16" s="622"/>
      <c r="DL16" s="622"/>
      <c r="DM16" s="622"/>
      <c r="DN16" s="622"/>
      <c r="DO16" s="622"/>
      <c r="DP16" s="623"/>
      <c r="DQ16" s="627" t="s">
        <v>244</v>
      </c>
      <c r="DR16" s="622"/>
      <c r="DS16" s="622"/>
      <c r="DT16" s="622"/>
      <c r="DU16" s="622"/>
      <c r="DV16" s="622"/>
      <c r="DW16" s="622"/>
      <c r="DX16" s="622"/>
      <c r="DY16" s="622"/>
      <c r="DZ16" s="622"/>
      <c r="EA16" s="622"/>
      <c r="EB16" s="622"/>
      <c r="EC16" s="658"/>
    </row>
    <row r="17" spans="2:133" ht="11.25" customHeight="1" x14ac:dyDescent="0.15">
      <c r="B17" s="618" t="s">
        <v>270</v>
      </c>
      <c r="C17" s="619"/>
      <c r="D17" s="619"/>
      <c r="E17" s="619"/>
      <c r="F17" s="619"/>
      <c r="G17" s="619"/>
      <c r="H17" s="619"/>
      <c r="I17" s="619"/>
      <c r="J17" s="619"/>
      <c r="K17" s="619"/>
      <c r="L17" s="619"/>
      <c r="M17" s="619"/>
      <c r="N17" s="619"/>
      <c r="O17" s="619"/>
      <c r="P17" s="619"/>
      <c r="Q17" s="620"/>
      <c r="R17" s="621">
        <v>136021</v>
      </c>
      <c r="S17" s="622"/>
      <c r="T17" s="622"/>
      <c r="U17" s="622"/>
      <c r="V17" s="622"/>
      <c r="W17" s="622"/>
      <c r="X17" s="622"/>
      <c r="Y17" s="623"/>
      <c r="Z17" s="659">
        <v>0.3</v>
      </c>
      <c r="AA17" s="659"/>
      <c r="AB17" s="659"/>
      <c r="AC17" s="659"/>
      <c r="AD17" s="660">
        <v>136021</v>
      </c>
      <c r="AE17" s="660"/>
      <c r="AF17" s="660"/>
      <c r="AG17" s="660"/>
      <c r="AH17" s="660"/>
      <c r="AI17" s="660"/>
      <c r="AJ17" s="660"/>
      <c r="AK17" s="660"/>
      <c r="AL17" s="624">
        <v>0.6</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244</v>
      </c>
      <c r="BH17" s="622"/>
      <c r="BI17" s="622"/>
      <c r="BJ17" s="622"/>
      <c r="BK17" s="622"/>
      <c r="BL17" s="622"/>
      <c r="BM17" s="622"/>
      <c r="BN17" s="623"/>
      <c r="BO17" s="659" t="s">
        <v>130</v>
      </c>
      <c r="BP17" s="659"/>
      <c r="BQ17" s="659"/>
      <c r="BR17" s="659"/>
      <c r="BS17" s="660" t="s">
        <v>244</v>
      </c>
      <c r="BT17" s="660"/>
      <c r="BU17" s="660"/>
      <c r="BV17" s="660"/>
      <c r="BW17" s="660"/>
      <c r="BX17" s="660"/>
      <c r="BY17" s="660"/>
      <c r="BZ17" s="660"/>
      <c r="CA17" s="660"/>
      <c r="CB17" s="695"/>
      <c r="CD17" s="618" t="s">
        <v>272</v>
      </c>
      <c r="CE17" s="619"/>
      <c r="CF17" s="619"/>
      <c r="CG17" s="619"/>
      <c r="CH17" s="619"/>
      <c r="CI17" s="619"/>
      <c r="CJ17" s="619"/>
      <c r="CK17" s="619"/>
      <c r="CL17" s="619"/>
      <c r="CM17" s="619"/>
      <c r="CN17" s="619"/>
      <c r="CO17" s="619"/>
      <c r="CP17" s="619"/>
      <c r="CQ17" s="620"/>
      <c r="CR17" s="621">
        <v>3735664</v>
      </c>
      <c r="CS17" s="622"/>
      <c r="CT17" s="622"/>
      <c r="CU17" s="622"/>
      <c r="CV17" s="622"/>
      <c r="CW17" s="622"/>
      <c r="CX17" s="622"/>
      <c r="CY17" s="623"/>
      <c r="CZ17" s="659">
        <v>9.1999999999999993</v>
      </c>
      <c r="DA17" s="659"/>
      <c r="DB17" s="659"/>
      <c r="DC17" s="659"/>
      <c r="DD17" s="627" t="s">
        <v>130</v>
      </c>
      <c r="DE17" s="622"/>
      <c r="DF17" s="622"/>
      <c r="DG17" s="622"/>
      <c r="DH17" s="622"/>
      <c r="DI17" s="622"/>
      <c r="DJ17" s="622"/>
      <c r="DK17" s="622"/>
      <c r="DL17" s="622"/>
      <c r="DM17" s="622"/>
      <c r="DN17" s="622"/>
      <c r="DO17" s="622"/>
      <c r="DP17" s="623"/>
      <c r="DQ17" s="627">
        <v>3726279</v>
      </c>
      <c r="DR17" s="622"/>
      <c r="DS17" s="622"/>
      <c r="DT17" s="622"/>
      <c r="DU17" s="622"/>
      <c r="DV17" s="622"/>
      <c r="DW17" s="622"/>
      <c r="DX17" s="622"/>
      <c r="DY17" s="622"/>
      <c r="DZ17" s="622"/>
      <c r="EA17" s="622"/>
      <c r="EB17" s="622"/>
      <c r="EC17" s="658"/>
    </row>
    <row r="18" spans="2:133" ht="11.25" customHeight="1" x14ac:dyDescent="0.15">
      <c r="B18" s="618" t="s">
        <v>273</v>
      </c>
      <c r="C18" s="619"/>
      <c r="D18" s="619"/>
      <c r="E18" s="619"/>
      <c r="F18" s="619"/>
      <c r="G18" s="619"/>
      <c r="H18" s="619"/>
      <c r="I18" s="619"/>
      <c r="J18" s="619"/>
      <c r="K18" s="619"/>
      <c r="L18" s="619"/>
      <c r="M18" s="619"/>
      <c r="N18" s="619"/>
      <c r="O18" s="619"/>
      <c r="P18" s="619"/>
      <c r="Q18" s="620"/>
      <c r="R18" s="621">
        <v>135761</v>
      </c>
      <c r="S18" s="622"/>
      <c r="T18" s="622"/>
      <c r="U18" s="622"/>
      <c r="V18" s="622"/>
      <c r="W18" s="622"/>
      <c r="X18" s="622"/>
      <c r="Y18" s="623"/>
      <c r="Z18" s="659">
        <v>0.3</v>
      </c>
      <c r="AA18" s="659"/>
      <c r="AB18" s="659"/>
      <c r="AC18" s="659"/>
      <c r="AD18" s="660">
        <v>135761</v>
      </c>
      <c r="AE18" s="660"/>
      <c r="AF18" s="660"/>
      <c r="AG18" s="660"/>
      <c r="AH18" s="660"/>
      <c r="AI18" s="660"/>
      <c r="AJ18" s="660"/>
      <c r="AK18" s="660"/>
      <c r="AL18" s="624">
        <v>0.6</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244</v>
      </c>
      <c r="BT18" s="660"/>
      <c r="BU18" s="660"/>
      <c r="BV18" s="660"/>
      <c r="BW18" s="660"/>
      <c r="BX18" s="660"/>
      <c r="BY18" s="660"/>
      <c r="BZ18" s="660"/>
      <c r="CA18" s="660"/>
      <c r="CB18" s="695"/>
      <c r="CD18" s="618" t="s">
        <v>275</v>
      </c>
      <c r="CE18" s="619"/>
      <c r="CF18" s="619"/>
      <c r="CG18" s="619"/>
      <c r="CH18" s="619"/>
      <c r="CI18" s="619"/>
      <c r="CJ18" s="619"/>
      <c r="CK18" s="619"/>
      <c r="CL18" s="619"/>
      <c r="CM18" s="619"/>
      <c r="CN18" s="619"/>
      <c r="CO18" s="619"/>
      <c r="CP18" s="619"/>
      <c r="CQ18" s="620"/>
      <c r="CR18" s="621" t="s">
        <v>244</v>
      </c>
      <c r="CS18" s="622"/>
      <c r="CT18" s="622"/>
      <c r="CU18" s="622"/>
      <c r="CV18" s="622"/>
      <c r="CW18" s="622"/>
      <c r="CX18" s="622"/>
      <c r="CY18" s="623"/>
      <c r="CZ18" s="659" t="s">
        <v>130</v>
      </c>
      <c r="DA18" s="659"/>
      <c r="DB18" s="659"/>
      <c r="DC18" s="659"/>
      <c r="DD18" s="627" t="s">
        <v>244</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276</v>
      </c>
      <c r="C19" s="619"/>
      <c r="D19" s="619"/>
      <c r="E19" s="619"/>
      <c r="F19" s="619"/>
      <c r="G19" s="619"/>
      <c r="H19" s="619"/>
      <c r="I19" s="619"/>
      <c r="J19" s="619"/>
      <c r="K19" s="619"/>
      <c r="L19" s="619"/>
      <c r="M19" s="619"/>
      <c r="N19" s="619"/>
      <c r="O19" s="619"/>
      <c r="P19" s="619"/>
      <c r="Q19" s="620"/>
      <c r="R19" s="621">
        <v>135244</v>
      </c>
      <c r="S19" s="622"/>
      <c r="T19" s="622"/>
      <c r="U19" s="622"/>
      <c r="V19" s="622"/>
      <c r="W19" s="622"/>
      <c r="X19" s="622"/>
      <c r="Y19" s="623"/>
      <c r="Z19" s="659">
        <v>0.3</v>
      </c>
      <c r="AA19" s="659"/>
      <c r="AB19" s="659"/>
      <c r="AC19" s="659"/>
      <c r="AD19" s="660">
        <v>135244</v>
      </c>
      <c r="AE19" s="660"/>
      <c r="AF19" s="660"/>
      <c r="AG19" s="660"/>
      <c r="AH19" s="660"/>
      <c r="AI19" s="660"/>
      <c r="AJ19" s="660"/>
      <c r="AK19" s="660"/>
      <c r="AL19" s="624">
        <v>0.6</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977575</v>
      </c>
      <c r="BH19" s="622"/>
      <c r="BI19" s="622"/>
      <c r="BJ19" s="622"/>
      <c r="BK19" s="622"/>
      <c r="BL19" s="622"/>
      <c r="BM19" s="622"/>
      <c r="BN19" s="623"/>
      <c r="BO19" s="659">
        <v>6.9</v>
      </c>
      <c r="BP19" s="659"/>
      <c r="BQ19" s="659"/>
      <c r="BR19" s="659"/>
      <c r="BS19" s="660" t="s">
        <v>244</v>
      </c>
      <c r="BT19" s="660"/>
      <c r="BU19" s="660"/>
      <c r="BV19" s="660"/>
      <c r="BW19" s="660"/>
      <c r="BX19" s="660"/>
      <c r="BY19" s="660"/>
      <c r="BZ19" s="660"/>
      <c r="CA19" s="660"/>
      <c r="CB19" s="695"/>
      <c r="CD19" s="618" t="s">
        <v>278</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187</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96" t="s">
        <v>279</v>
      </c>
      <c r="C20" s="697"/>
      <c r="D20" s="697"/>
      <c r="E20" s="697"/>
      <c r="F20" s="697"/>
      <c r="G20" s="697"/>
      <c r="H20" s="697"/>
      <c r="I20" s="697"/>
      <c r="J20" s="697"/>
      <c r="K20" s="697"/>
      <c r="L20" s="697"/>
      <c r="M20" s="697"/>
      <c r="N20" s="697"/>
      <c r="O20" s="697"/>
      <c r="P20" s="697"/>
      <c r="Q20" s="698"/>
      <c r="R20" s="621">
        <v>517</v>
      </c>
      <c r="S20" s="622"/>
      <c r="T20" s="622"/>
      <c r="U20" s="622"/>
      <c r="V20" s="622"/>
      <c r="W20" s="622"/>
      <c r="X20" s="622"/>
      <c r="Y20" s="623"/>
      <c r="Z20" s="659">
        <v>0</v>
      </c>
      <c r="AA20" s="659"/>
      <c r="AB20" s="659"/>
      <c r="AC20" s="659"/>
      <c r="AD20" s="660">
        <v>517</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977575</v>
      </c>
      <c r="BH20" s="622"/>
      <c r="BI20" s="622"/>
      <c r="BJ20" s="622"/>
      <c r="BK20" s="622"/>
      <c r="BL20" s="622"/>
      <c r="BM20" s="622"/>
      <c r="BN20" s="623"/>
      <c r="BO20" s="659">
        <v>6.9</v>
      </c>
      <c r="BP20" s="659"/>
      <c r="BQ20" s="659"/>
      <c r="BR20" s="659"/>
      <c r="BS20" s="660" t="s">
        <v>130</v>
      </c>
      <c r="BT20" s="660"/>
      <c r="BU20" s="660"/>
      <c r="BV20" s="660"/>
      <c r="BW20" s="660"/>
      <c r="BX20" s="660"/>
      <c r="BY20" s="660"/>
      <c r="BZ20" s="660"/>
      <c r="CA20" s="660"/>
      <c r="CB20" s="695"/>
      <c r="CD20" s="618" t="s">
        <v>281</v>
      </c>
      <c r="CE20" s="619"/>
      <c r="CF20" s="619"/>
      <c r="CG20" s="619"/>
      <c r="CH20" s="619"/>
      <c r="CI20" s="619"/>
      <c r="CJ20" s="619"/>
      <c r="CK20" s="619"/>
      <c r="CL20" s="619"/>
      <c r="CM20" s="619"/>
      <c r="CN20" s="619"/>
      <c r="CO20" s="619"/>
      <c r="CP20" s="619"/>
      <c r="CQ20" s="620"/>
      <c r="CR20" s="621">
        <v>40716870</v>
      </c>
      <c r="CS20" s="622"/>
      <c r="CT20" s="622"/>
      <c r="CU20" s="622"/>
      <c r="CV20" s="622"/>
      <c r="CW20" s="622"/>
      <c r="CX20" s="622"/>
      <c r="CY20" s="623"/>
      <c r="CZ20" s="659">
        <v>100</v>
      </c>
      <c r="DA20" s="659"/>
      <c r="DB20" s="659"/>
      <c r="DC20" s="659"/>
      <c r="DD20" s="627">
        <v>2892891</v>
      </c>
      <c r="DE20" s="622"/>
      <c r="DF20" s="622"/>
      <c r="DG20" s="622"/>
      <c r="DH20" s="622"/>
      <c r="DI20" s="622"/>
      <c r="DJ20" s="622"/>
      <c r="DK20" s="622"/>
      <c r="DL20" s="622"/>
      <c r="DM20" s="622"/>
      <c r="DN20" s="622"/>
      <c r="DO20" s="622"/>
      <c r="DP20" s="623"/>
      <c r="DQ20" s="627">
        <v>26501632</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4999391</v>
      </c>
      <c r="S21" s="622"/>
      <c r="T21" s="622"/>
      <c r="U21" s="622"/>
      <c r="V21" s="622"/>
      <c r="W21" s="622"/>
      <c r="X21" s="622"/>
      <c r="Y21" s="623"/>
      <c r="Z21" s="659">
        <v>11.5</v>
      </c>
      <c r="AA21" s="659"/>
      <c r="AB21" s="659"/>
      <c r="AC21" s="659"/>
      <c r="AD21" s="660">
        <v>4810198</v>
      </c>
      <c r="AE21" s="660"/>
      <c r="AF21" s="660"/>
      <c r="AG21" s="660"/>
      <c r="AH21" s="660"/>
      <c r="AI21" s="660"/>
      <c r="AJ21" s="660"/>
      <c r="AK21" s="660"/>
      <c r="AL21" s="624">
        <v>22.5</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t="s">
        <v>130</v>
      </c>
      <c r="BH21" s="622"/>
      <c r="BI21" s="622"/>
      <c r="BJ21" s="622"/>
      <c r="BK21" s="622"/>
      <c r="BL21" s="622"/>
      <c r="BM21" s="622"/>
      <c r="BN21" s="623"/>
      <c r="BO21" s="659" t="s">
        <v>130</v>
      </c>
      <c r="BP21" s="659"/>
      <c r="BQ21" s="659"/>
      <c r="BR21" s="659"/>
      <c r="BS21" s="660" t="s">
        <v>244</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v>4810198</v>
      </c>
      <c r="S22" s="622"/>
      <c r="T22" s="622"/>
      <c r="U22" s="622"/>
      <c r="V22" s="622"/>
      <c r="W22" s="622"/>
      <c r="X22" s="622"/>
      <c r="Y22" s="623"/>
      <c r="Z22" s="659">
        <v>11.1</v>
      </c>
      <c r="AA22" s="659"/>
      <c r="AB22" s="659"/>
      <c r="AC22" s="659"/>
      <c r="AD22" s="660">
        <v>4810198</v>
      </c>
      <c r="AE22" s="660"/>
      <c r="AF22" s="660"/>
      <c r="AG22" s="660"/>
      <c r="AH22" s="660"/>
      <c r="AI22" s="660"/>
      <c r="AJ22" s="660"/>
      <c r="AK22" s="660"/>
      <c r="AL22" s="624">
        <v>22.5</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t="s">
        <v>244</v>
      </c>
      <c r="BH22" s="622"/>
      <c r="BI22" s="622"/>
      <c r="BJ22" s="622"/>
      <c r="BK22" s="622"/>
      <c r="BL22" s="622"/>
      <c r="BM22" s="622"/>
      <c r="BN22" s="623"/>
      <c r="BO22" s="659" t="s">
        <v>187</v>
      </c>
      <c r="BP22" s="659"/>
      <c r="BQ22" s="659"/>
      <c r="BR22" s="659"/>
      <c r="BS22" s="660" t="s">
        <v>130</v>
      </c>
      <c r="BT22" s="660"/>
      <c r="BU22" s="660"/>
      <c r="BV22" s="660"/>
      <c r="BW22" s="660"/>
      <c r="BX22" s="660"/>
      <c r="BY22" s="660"/>
      <c r="BZ22" s="660"/>
      <c r="CA22" s="660"/>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287</v>
      </c>
      <c r="C23" s="619"/>
      <c r="D23" s="619"/>
      <c r="E23" s="619"/>
      <c r="F23" s="619"/>
      <c r="G23" s="619"/>
      <c r="H23" s="619"/>
      <c r="I23" s="619"/>
      <c r="J23" s="619"/>
      <c r="K23" s="619"/>
      <c r="L23" s="619"/>
      <c r="M23" s="619"/>
      <c r="N23" s="619"/>
      <c r="O23" s="619"/>
      <c r="P23" s="619"/>
      <c r="Q23" s="620"/>
      <c r="R23" s="621">
        <v>189088</v>
      </c>
      <c r="S23" s="622"/>
      <c r="T23" s="622"/>
      <c r="U23" s="622"/>
      <c r="V23" s="622"/>
      <c r="W23" s="622"/>
      <c r="X23" s="622"/>
      <c r="Y23" s="623"/>
      <c r="Z23" s="659">
        <v>0.4</v>
      </c>
      <c r="AA23" s="659"/>
      <c r="AB23" s="659"/>
      <c r="AC23" s="659"/>
      <c r="AD23" s="660" t="s">
        <v>244</v>
      </c>
      <c r="AE23" s="660"/>
      <c r="AF23" s="660"/>
      <c r="AG23" s="660"/>
      <c r="AH23" s="660"/>
      <c r="AI23" s="660"/>
      <c r="AJ23" s="660"/>
      <c r="AK23" s="660"/>
      <c r="AL23" s="624" t="s">
        <v>130</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v>977575</v>
      </c>
      <c r="BH23" s="622"/>
      <c r="BI23" s="622"/>
      <c r="BJ23" s="622"/>
      <c r="BK23" s="622"/>
      <c r="BL23" s="622"/>
      <c r="BM23" s="622"/>
      <c r="BN23" s="623"/>
      <c r="BO23" s="659">
        <v>6.9</v>
      </c>
      <c r="BP23" s="659"/>
      <c r="BQ23" s="659"/>
      <c r="BR23" s="659"/>
      <c r="BS23" s="660" t="s">
        <v>244</v>
      </c>
      <c r="BT23" s="660"/>
      <c r="BU23" s="660"/>
      <c r="BV23" s="660"/>
      <c r="BW23" s="660"/>
      <c r="BX23" s="660"/>
      <c r="BY23" s="660"/>
      <c r="BZ23" s="660"/>
      <c r="CA23" s="660"/>
      <c r="CB23" s="695"/>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15">
      <c r="B24" s="618" t="s">
        <v>294</v>
      </c>
      <c r="C24" s="619"/>
      <c r="D24" s="619"/>
      <c r="E24" s="619"/>
      <c r="F24" s="619"/>
      <c r="G24" s="619"/>
      <c r="H24" s="619"/>
      <c r="I24" s="619"/>
      <c r="J24" s="619"/>
      <c r="K24" s="619"/>
      <c r="L24" s="619"/>
      <c r="M24" s="619"/>
      <c r="N24" s="619"/>
      <c r="O24" s="619"/>
      <c r="P24" s="619"/>
      <c r="Q24" s="620"/>
      <c r="R24" s="621">
        <v>105</v>
      </c>
      <c r="S24" s="622"/>
      <c r="T24" s="622"/>
      <c r="U24" s="622"/>
      <c r="V24" s="622"/>
      <c r="W24" s="622"/>
      <c r="X24" s="622"/>
      <c r="Y24" s="623"/>
      <c r="Z24" s="659">
        <v>0</v>
      </c>
      <c r="AA24" s="659"/>
      <c r="AB24" s="659"/>
      <c r="AC24" s="659"/>
      <c r="AD24" s="660" t="s">
        <v>244</v>
      </c>
      <c r="AE24" s="660"/>
      <c r="AF24" s="660"/>
      <c r="AG24" s="660"/>
      <c r="AH24" s="660"/>
      <c r="AI24" s="660"/>
      <c r="AJ24" s="660"/>
      <c r="AK24" s="660"/>
      <c r="AL24" s="624" t="s">
        <v>244</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244</v>
      </c>
      <c r="BH24" s="622"/>
      <c r="BI24" s="622"/>
      <c r="BJ24" s="622"/>
      <c r="BK24" s="622"/>
      <c r="BL24" s="622"/>
      <c r="BM24" s="622"/>
      <c r="BN24" s="623"/>
      <c r="BO24" s="659" t="s">
        <v>130</v>
      </c>
      <c r="BP24" s="659"/>
      <c r="BQ24" s="659"/>
      <c r="BR24" s="659"/>
      <c r="BS24" s="660" t="s">
        <v>187</v>
      </c>
      <c r="BT24" s="660"/>
      <c r="BU24" s="660"/>
      <c r="BV24" s="660"/>
      <c r="BW24" s="660"/>
      <c r="BX24" s="660"/>
      <c r="BY24" s="660"/>
      <c r="BZ24" s="660"/>
      <c r="CA24" s="660"/>
      <c r="CB24" s="695"/>
      <c r="CD24" s="676" t="s">
        <v>296</v>
      </c>
      <c r="CE24" s="677"/>
      <c r="CF24" s="677"/>
      <c r="CG24" s="677"/>
      <c r="CH24" s="677"/>
      <c r="CI24" s="677"/>
      <c r="CJ24" s="677"/>
      <c r="CK24" s="677"/>
      <c r="CL24" s="677"/>
      <c r="CM24" s="677"/>
      <c r="CN24" s="677"/>
      <c r="CO24" s="677"/>
      <c r="CP24" s="677"/>
      <c r="CQ24" s="678"/>
      <c r="CR24" s="673">
        <v>21277241</v>
      </c>
      <c r="CS24" s="674"/>
      <c r="CT24" s="674"/>
      <c r="CU24" s="674"/>
      <c r="CV24" s="674"/>
      <c r="CW24" s="674"/>
      <c r="CX24" s="674"/>
      <c r="CY24" s="702"/>
      <c r="CZ24" s="703">
        <v>52.3</v>
      </c>
      <c r="DA24" s="685"/>
      <c r="DB24" s="685"/>
      <c r="DC24" s="705"/>
      <c r="DD24" s="701">
        <v>12592385</v>
      </c>
      <c r="DE24" s="674"/>
      <c r="DF24" s="674"/>
      <c r="DG24" s="674"/>
      <c r="DH24" s="674"/>
      <c r="DI24" s="674"/>
      <c r="DJ24" s="674"/>
      <c r="DK24" s="702"/>
      <c r="DL24" s="701">
        <v>12337927</v>
      </c>
      <c r="DM24" s="674"/>
      <c r="DN24" s="674"/>
      <c r="DO24" s="674"/>
      <c r="DP24" s="674"/>
      <c r="DQ24" s="674"/>
      <c r="DR24" s="674"/>
      <c r="DS24" s="674"/>
      <c r="DT24" s="674"/>
      <c r="DU24" s="674"/>
      <c r="DV24" s="702"/>
      <c r="DW24" s="703">
        <v>56.3</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22306319</v>
      </c>
      <c r="S25" s="622"/>
      <c r="T25" s="622"/>
      <c r="U25" s="622"/>
      <c r="V25" s="622"/>
      <c r="W25" s="622"/>
      <c r="X25" s="622"/>
      <c r="Y25" s="623"/>
      <c r="Z25" s="659">
        <v>51.3</v>
      </c>
      <c r="AA25" s="659"/>
      <c r="AB25" s="659"/>
      <c r="AC25" s="659"/>
      <c r="AD25" s="660">
        <v>21139551</v>
      </c>
      <c r="AE25" s="660"/>
      <c r="AF25" s="660"/>
      <c r="AG25" s="660"/>
      <c r="AH25" s="660"/>
      <c r="AI25" s="660"/>
      <c r="AJ25" s="660"/>
      <c r="AK25" s="660"/>
      <c r="AL25" s="624">
        <v>98.8</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244</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695"/>
      <c r="CD25" s="618" t="s">
        <v>299</v>
      </c>
      <c r="CE25" s="619"/>
      <c r="CF25" s="619"/>
      <c r="CG25" s="619"/>
      <c r="CH25" s="619"/>
      <c r="CI25" s="619"/>
      <c r="CJ25" s="619"/>
      <c r="CK25" s="619"/>
      <c r="CL25" s="619"/>
      <c r="CM25" s="619"/>
      <c r="CN25" s="619"/>
      <c r="CO25" s="619"/>
      <c r="CP25" s="619"/>
      <c r="CQ25" s="620"/>
      <c r="CR25" s="621">
        <v>6808764</v>
      </c>
      <c r="CS25" s="634"/>
      <c r="CT25" s="634"/>
      <c r="CU25" s="634"/>
      <c r="CV25" s="634"/>
      <c r="CW25" s="634"/>
      <c r="CX25" s="634"/>
      <c r="CY25" s="635"/>
      <c r="CZ25" s="624">
        <v>16.7</v>
      </c>
      <c r="DA25" s="636"/>
      <c r="DB25" s="636"/>
      <c r="DC25" s="637"/>
      <c r="DD25" s="627">
        <v>6098186</v>
      </c>
      <c r="DE25" s="634"/>
      <c r="DF25" s="634"/>
      <c r="DG25" s="634"/>
      <c r="DH25" s="634"/>
      <c r="DI25" s="634"/>
      <c r="DJ25" s="634"/>
      <c r="DK25" s="635"/>
      <c r="DL25" s="627">
        <v>5963173</v>
      </c>
      <c r="DM25" s="634"/>
      <c r="DN25" s="634"/>
      <c r="DO25" s="634"/>
      <c r="DP25" s="634"/>
      <c r="DQ25" s="634"/>
      <c r="DR25" s="634"/>
      <c r="DS25" s="634"/>
      <c r="DT25" s="634"/>
      <c r="DU25" s="634"/>
      <c r="DV25" s="635"/>
      <c r="DW25" s="624">
        <v>27.2</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v>10829</v>
      </c>
      <c r="S26" s="622"/>
      <c r="T26" s="622"/>
      <c r="U26" s="622"/>
      <c r="V26" s="622"/>
      <c r="W26" s="622"/>
      <c r="X26" s="622"/>
      <c r="Y26" s="623"/>
      <c r="Z26" s="659">
        <v>0</v>
      </c>
      <c r="AA26" s="659"/>
      <c r="AB26" s="659"/>
      <c r="AC26" s="659"/>
      <c r="AD26" s="660">
        <v>10829</v>
      </c>
      <c r="AE26" s="660"/>
      <c r="AF26" s="660"/>
      <c r="AG26" s="660"/>
      <c r="AH26" s="660"/>
      <c r="AI26" s="660"/>
      <c r="AJ26" s="660"/>
      <c r="AK26" s="660"/>
      <c r="AL26" s="624">
        <v>0.1</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695"/>
      <c r="CD26" s="618" t="s">
        <v>302</v>
      </c>
      <c r="CE26" s="619"/>
      <c r="CF26" s="619"/>
      <c r="CG26" s="619"/>
      <c r="CH26" s="619"/>
      <c r="CI26" s="619"/>
      <c r="CJ26" s="619"/>
      <c r="CK26" s="619"/>
      <c r="CL26" s="619"/>
      <c r="CM26" s="619"/>
      <c r="CN26" s="619"/>
      <c r="CO26" s="619"/>
      <c r="CP26" s="619"/>
      <c r="CQ26" s="620"/>
      <c r="CR26" s="621">
        <v>4359167</v>
      </c>
      <c r="CS26" s="622"/>
      <c r="CT26" s="622"/>
      <c r="CU26" s="622"/>
      <c r="CV26" s="622"/>
      <c r="CW26" s="622"/>
      <c r="CX26" s="622"/>
      <c r="CY26" s="623"/>
      <c r="CZ26" s="624">
        <v>10.7</v>
      </c>
      <c r="DA26" s="636"/>
      <c r="DB26" s="636"/>
      <c r="DC26" s="637"/>
      <c r="DD26" s="627">
        <v>3904296</v>
      </c>
      <c r="DE26" s="622"/>
      <c r="DF26" s="622"/>
      <c r="DG26" s="622"/>
      <c r="DH26" s="622"/>
      <c r="DI26" s="622"/>
      <c r="DJ26" s="622"/>
      <c r="DK26" s="623"/>
      <c r="DL26" s="627" t="s">
        <v>130</v>
      </c>
      <c r="DM26" s="622"/>
      <c r="DN26" s="622"/>
      <c r="DO26" s="622"/>
      <c r="DP26" s="622"/>
      <c r="DQ26" s="622"/>
      <c r="DR26" s="622"/>
      <c r="DS26" s="622"/>
      <c r="DT26" s="622"/>
      <c r="DU26" s="622"/>
      <c r="DV26" s="623"/>
      <c r="DW26" s="624" t="s">
        <v>244</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310058</v>
      </c>
      <c r="S27" s="622"/>
      <c r="T27" s="622"/>
      <c r="U27" s="622"/>
      <c r="V27" s="622"/>
      <c r="W27" s="622"/>
      <c r="X27" s="622"/>
      <c r="Y27" s="623"/>
      <c r="Z27" s="659">
        <v>0.7</v>
      </c>
      <c r="AA27" s="659"/>
      <c r="AB27" s="659"/>
      <c r="AC27" s="659"/>
      <c r="AD27" s="660" t="s">
        <v>244</v>
      </c>
      <c r="AE27" s="660"/>
      <c r="AF27" s="660"/>
      <c r="AG27" s="660"/>
      <c r="AH27" s="660"/>
      <c r="AI27" s="660"/>
      <c r="AJ27" s="660"/>
      <c r="AK27" s="660"/>
      <c r="AL27" s="624" t="s">
        <v>130</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14121185</v>
      </c>
      <c r="BH27" s="622"/>
      <c r="BI27" s="622"/>
      <c r="BJ27" s="622"/>
      <c r="BK27" s="622"/>
      <c r="BL27" s="622"/>
      <c r="BM27" s="622"/>
      <c r="BN27" s="623"/>
      <c r="BO27" s="659">
        <v>100</v>
      </c>
      <c r="BP27" s="659"/>
      <c r="BQ27" s="659"/>
      <c r="BR27" s="659"/>
      <c r="BS27" s="660">
        <v>90305</v>
      </c>
      <c r="BT27" s="660"/>
      <c r="BU27" s="660"/>
      <c r="BV27" s="660"/>
      <c r="BW27" s="660"/>
      <c r="BX27" s="660"/>
      <c r="BY27" s="660"/>
      <c r="BZ27" s="660"/>
      <c r="CA27" s="660"/>
      <c r="CB27" s="695"/>
      <c r="CD27" s="618" t="s">
        <v>305</v>
      </c>
      <c r="CE27" s="619"/>
      <c r="CF27" s="619"/>
      <c r="CG27" s="619"/>
      <c r="CH27" s="619"/>
      <c r="CI27" s="619"/>
      <c r="CJ27" s="619"/>
      <c r="CK27" s="619"/>
      <c r="CL27" s="619"/>
      <c r="CM27" s="619"/>
      <c r="CN27" s="619"/>
      <c r="CO27" s="619"/>
      <c r="CP27" s="619"/>
      <c r="CQ27" s="620"/>
      <c r="CR27" s="621">
        <v>10732813</v>
      </c>
      <c r="CS27" s="634"/>
      <c r="CT27" s="634"/>
      <c r="CU27" s="634"/>
      <c r="CV27" s="634"/>
      <c r="CW27" s="634"/>
      <c r="CX27" s="634"/>
      <c r="CY27" s="635"/>
      <c r="CZ27" s="624">
        <v>26.4</v>
      </c>
      <c r="DA27" s="636"/>
      <c r="DB27" s="636"/>
      <c r="DC27" s="637"/>
      <c r="DD27" s="627">
        <v>2767920</v>
      </c>
      <c r="DE27" s="634"/>
      <c r="DF27" s="634"/>
      <c r="DG27" s="634"/>
      <c r="DH27" s="634"/>
      <c r="DI27" s="634"/>
      <c r="DJ27" s="634"/>
      <c r="DK27" s="635"/>
      <c r="DL27" s="627">
        <v>2648475</v>
      </c>
      <c r="DM27" s="634"/>
      <c r="DN27" s="634"/>
      <c r="DO27" s="634"/>
      <c r="DP27" s="634"/>
      <c r="DQ27" s="634"/>
      <c r="DR27" s="634"/>
      <c r="DS27" s="634"/>
      <c r="DT27" s="634"/>
      <c r="DU27" s="634"/>
      <c r="DV27" s="635"/>
      <c r="DW27" s="624">
        <v>12.1</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178293</v>
      </c>
      <c r="S28" s="622"/>
      <c r="T28" s="622"/>
      <c r="U28" s="622"/>
      <c r="V28" s="622"/>
      <c r="W28" s="622"/>
      <c r="X28" s="622"/>
      <c r="Y28" s="623"/>
      <c r="Z28" s="659">
        <v>0.4</v>
      </c>
      <c r="AA28" s="659"/>
      <c r="AB28" s="659"/>
      <c r="AC28" s="659"/>
      <c r="AD28" s="660">
        <v>68407</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3735664</v>
      </c>
      <c r="CS28" s="622"/>
      <c r="CT28" s="622"/>
      <c r="CU28" s="622"/>
      <c r="CV28" s="622"/>
      <c r="CW28" s="622"/>
      <c r="CX28" s="622"/>
      <c r="CY28" s="623"/>
      <c r="CZ28" s="624">
        <v>9.1999999999999993</v>
      </c>
      <c r="DA28" s="636"/>
      <c r="DB28" s="636"/>
      <c r="DC28" s="637"/>
      <c r="DD28" s="627">
        <v>3726279</v>
      </c>
      <c r="DE28" s="622"/>
      <c r="DF28" s="622"/>
      <c r="DG28" s="622"/>
      <c r="DH28" s="622"/>
      <c r="DI28" s="622"/>
      <c r="DJ28" s="622"/>
      <c r="DK28" s="623"/>
      <c r="DL28" s="627">
        <v>3726279</v>
      </c>
      <c r="DM28" s="622"/>
      <c r="DN28" s="622"/>
      <c r="DO28" s="622"/>
      <c r="DP28" s="622"/>
      <c r="DQ28" s="622"/>
      <c r="DR28" s="622"/>
      <c r="DS28" s="622"/>
      <c r="DT28" s="622"/>
      <c r="DU28" s="622"/>
      <c r="DV28" s="623"/>
      <c r="DW28" s="624">
        <v>17</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59825</v>
      </c>
      <c r="S29" s="622"/>
      <c r="T29" s="622"/>
      <c r="U29" s="622"/>
      <c r="V29" s="622"/>
      <c r="W29" s="622"/>
      <c r="X29" s="622"/>
      <c r="Y29" s="623"/>
      <c r="Z29" s="659">
        <v>0.1</v>
      </c>
      <c r="AA29" s="659"/>
      <c r="AB29" s="659"/>
      <c r="AC29" s="659"/>
      <c r="AD29" s="660" t="s">
        <v>244</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309</v>
      </c>
      <c r="CE29" s="641"/>
      <c r="CF29" s="618" t="s">
        <v>310</v>
      </c>
      <c r="CG29" s="619"/>
      <c r="CH29" s="619"/>
      <c r="CI29" s="619"/>
      <c r="CJ29" s="619"/>
      <c r="CK29" s="619"/>
      <c r="CL29" s="619"/>
      <c r="CM29" s="619"/>
      <c r="CN29" s="619"/>
      <c r="CO29" s="619"/>
      <c r="CP29" s="619"/>
      <c r="CQ29" s="620"/>
      <c r="CR29" s="621">
        <v>3735664</v>
      </c>
      <c r="CS29" s="634"/>
      <c r="CT29" s="634"/>
      <c r="CU29" s="634"/>
      <c r="CV29" s="634"/>
      <c r="CW29" s="634"/>
      <c r="CX29" s="634"/>
      <c r="CY29" s="635"/>
      <c r="CZ29" s="624">
        <v>9.1999999999999993</v>
      </c>
      <c r="DA29" s="636"/>
      <c r="DB29" s="636"/>
      <c r="DC29" s="637"/>
      <c r="DD29" s="627">
        <v>3726279</v>
      </c>
      <c r="DE29" s="634"/>
      <c r="DF29" s="634"/>
      <c r="DG29" s="634"/>
      <c r="DH29" s="634"/>
      <c r="DI29" s="634"/>
      <c r="DJ29" s="634"/>
      <c r="DK29" s="635"/>
      <c r="DL29" s="627">
        <v>3726279</v>
      </c>
      <c r="DM29" s="634"/>
      <c r="DN29" s="634"/>
      <c r="DO29" s="634"/>
      <c r="DP29" s="634"/>
      <c r="DQ29" s="634"/>
      <c r="DR29" s="634"/>
      <c r="DS29" s="634"/>
      <c r="DT29" s="634"/>
      <c r="DU29" s="634"/>
      <c r="DV29" s="635"/>
      <c r="DW29" s="624">
        <v>17</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9897780</v>
      </c>
      <c r="S30" s="622"/>
      <c r="T30" s="622"/>
      <c r="U30" s="622"/>
      <c r="V30" s="622"/>
      <c r="W30" s="622"/>
      <c r="X30" s="622"/>
      <c r="Y30" s="623"/>
      <c r="Z30" s="659">
        <v>22.8</v>
      </c>
      <c r="AA30" s="659"/>
      <c r="AB30" s="659"/>
      <c r="AC30" s="659"/>
      <c r="AD30" s="660" t="s">
        <v>244</v>
      </c>
      <c r="AE30" s="660"/>
      <c r="AF30" s="660"/>
      <c r="AG30" s="660"/>
      <c r="AH30" s="660"/>
      <c r="AI30" s="660"/>
      <c r="AJ30" s="660"/>
      <c r="AK30" s="660"/>
      <c r="AL30" s="624" t="s">
        <v>244</v>
      </c>
      <c r="AM30" s="625"/>
      <c r="AN30" s="625"/>
      <c r="AO30" s="661"/>
      <c r="AP30" s="679" t="s">
        <v>227</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18" t="s">
        <v>314</v>
      </c>
      <c r="CG30" s="619"/>
      <c r="CH30" s="619"/>
      <c r="CI30" s="619"/>
      <c r="CJ30" s="619"/>
      <c r="CK30" s="619"/>
      <c r="CL30" s="619"/>
      <c r="CM30" s="619"/>
      <c r="CN30" s="619"/>
      <c r="CO30" s="619"/>
      <c r="CP30" s="619"/>
      <c r="CQ30" s="620"/>
      <c r="CR30" s="621">
        <v>3598113</v>
      </c>
      <c r="CS30" s="622"/>
      <c r="CT30" s="622"/>
      <c r="CU30" s="622"/>
      <c r="CV30" s="622"/>
      <c r="CW30" s="622"/>
      <c r="CX30" s="622"/>
      <c r="CY30" s="623"/>
      <c r="CZ30" s="624">
        <v>8.8000000000000007</v>
      </c>
      <c r="DA30" s="636"/>
      <c r="DB30" s="636"/>
      <c r="DC30" s="637"/>
      <c r="DD30" s="627">
        <v>3588728</v>
      </c>
      <c r="DE30" s="622"/>
      <c r="DF30" s="622"/>
      <c r="DG30" s="622"/>
      <c r="DH30" s="622"/>
      <c r="DI30" s="622"/>
      <c r="DJ30" s="622"/>
      <c r="DK30" s="623"/>
      <c r="DL30" s="627">
        <v>3588728</v>
      </c>
      <c r="DM30" s="622"/>
      <c r="DN30" s="622"/>
      <c r="DO30" s="622"/>
      <c r="DP30" s="622"/>
      <c r="DQ30" s="622"/>
      <c r="DR30" s="622"/>
      <c r="DS30" s="622"/>
      <c r="DT30" s="622"/>
      <c r="DU30" s="622"/>
      <c r="DV30" s="623"/>
      <c r="DW30" s="624">
        <v>16.399999999999999</v>
      </c>
      <c r="DX30" s="636"/>
      <c r="DY30" s="636"/>
      <c r="DZ30" s="636"/>
      <c r="EA30" s="636"/>
      <c r="EB30" s="636"/>
      <c r="EC30" s="648"/>
    </row>
    <row r="31" spans="2:133" ht="11.25" customHeight="1" x14ac:dyDescent="0.15">
      <c r="B31" s="696" t="s">
        <v>315</v>
      </c>
      <c r="C31" s="697"/>
      <c r="D31" s="697"/>
      <c r="E31" s="697"/>
      <c r="F31" s="697"/>
      <c r="G31" s="697"/>
      <c r="H31" s="697"/>
      <c r="I31" s="697"/>
      <c r="J31" s="697"/>
      <c r="K31" s="697"/>
      <c r="L31" s="697"/>
      <c r="M31" s="697"/>
      <c r="N31" s="697"/>
      <c r="O31" s="697"/>
      <c r="P31" s="697"/>
      <c r="Q31" s="698"/>
      <c r="R31" s="621">
        <v>137892</v>
      </c>
      <c r="S31" s="622"/>
      <c r="T31" s="622"/>
      <c r="U31" s="622"/>
      <c r="V31" s="622"/>
      <c r="W31" s="622"/>
      <c r="X31" s="622"/>
      <c r="Y31" s="623"/>
      <c r="Z31" s="659">
        <v>0.3</v>
      </c>
      <c r="AA31" s="659"/>
      <c r="AB31" s="659"/>
      <c r="AC31" s="659"/>
      <c r="AD31" s="660">
        <v>137892</v>
      </c>
      <c r="AE31" s="660"/>
      <c r="AF31" s="660"/>
      <c r="AG31" s="660"/>
      <c r="AH31" s="660"/>
      <c r="AI31" s="660"/>
      <c r="AJ31" s="660"/>
      <c r="AK31" s="660"/>
      <c r="AL31" s="624">
        <v>0.6</v>
      </c>
      <c r="AM31" s="625"/>
      <c r="AN31" s="625"/>
      <c r="AO31" s="661"/>
      <c r="AP31" s="687" t="s">
        <v>316</v>
      </c>
      <c r="AQ31" s="688"/>
      <c r="AR31" s="688"/>
      <c r="AS31" s="688"/>
      <c r="AT31" s="689" t="s">
        <v>317</v>
      </c>
      <c r="AU31" s="214"/>
      <c r="AV31" s="214"/>
      <c r="AW31" s="214"/>
      <c r="AX31" s="676" t="s">
        <v>190</v>
      </c>
      <c r="AY31" s="677"/>
      <c r="AZ31" s="677"/>
      <c r="BA31" s="677"/>
      <c r="BB31" s="677"/>
      <c r="BC31" s="677"/>
      <c r="BD31" s="677"/>
      <c r="BE31" s="677"/>
      <c r="BF31" s="678"/>
      <c r="BG31" s="683">
        <v>99.1</v>
      </c>
      <c r="BH31" s="684"/>
      <c r="BI31" s="684"/>
      <c r="BJ31" s="684"/>
      <c r="BK31" s="684"/>
      <c r="BL31" s="684"/>
      <c r="BM31" s="685">
        <v>97.9</v>
      </c>
      <c r="BN31" s="684"/>
      <c r="BO31" s="684"/>
      <c r="BP31" s="684"/>
      <c r="BQ31" s="686"/>
      <c r="BR31" s="683">
        <v>99.2</v>
      </c>
      <c r="BS31" s="684"/>
      <c r="BT31" s="684"/>
      <c r="BU31" s="684"/>
      <c r="BV31" s="684"/>
      <c r="BW31" s="684"/>
      <c r="BX31" s="685">
        <v>97.8</v>
      </c>
      <c r="BY31" s="684"/>
      <c r="BZ31" s="684"/>
      <c r="CA31" s="684"/>
      <c r="CB31" s="686"/>
      <c r="CD31" s="642"/>
      <c r="CE31" s="643"/>
      <c r="CF31" s="618" t="s">
        <v>318</v>
      </c>
      <c r="CG31" s="619"/>
      <c r="CH31" s="619"/>
      <c r="CI31" s="619"/>
      <c r="CJ31" s="619"/>
      <c r="CK31" s="619"/>
      <c r="CL31" s="619"/>
      <c r="CM31" s="619"/>
      <c r="CN31" s="619"/>
      <c r="CO31" s="619"/>
      <c r="CP31" s="619"/>
      <c r="CQ31" s="620"/>
      <c r="CR31" s="621">
        <v>137551</v>
      </c>
      <c r="CS31" s="634"/>
      <c r="CT31" s="634"/>
      <c r="CU31" s="634"/>
      <c r="CV31" s="634"/>
      <c r="CW31" s="634"/>
      <c r="CX31" s="634"/>
      <c r="CY31" s="635"/>
      <c r="CZ31" s="624">
        <v>0.3</v>
      </c>
      <c r="DA31" s="636"/>
      <c r="DB31" s="636"/>
      <c r="DC31" s="637"/>
      <c r="DD31" s="627">
        <v>137551</v>
      </c>
      <c r="DE31" s="634"/>
      <c r="DF31" s="634"/>
      <c r="DG31" s="634"/>
      <c r="DH31" s="634"/>
      <c r="DI31" s="634"/>
      <c r="DJ31" s="634"/>
      <c r="DK31" s="635"/>
      <c r="DL31" s="627">
        <v>137551</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2417860</v>
      </c>
      <c r="S32" s="622"/>
      <c r="T32" s="622"/>
      <c r="U32" s="622"/>
      <c r="V32" s="622"/>
      <c r="W32" s="622"/>
      <c r="X32" s="622"/>
      <c r="Y32" s="623"/>
      <c r="Z32" s="659">
        <v>5.6</v>
      </c>
      <c r="AA32" s="659"/>
      <c r="AB32" s="659"/>
      <c r="AC32" s="659"/>
      <c r="AD32" s="660" t="s">
        <v>244</v>
      </c>
      <c r="AE32" s="660"/>
      <c r="AF32" s="660"/>
      <c r="AG32" s="660"/>
      <c r="AH32" s="660"/>
      <c r="AI32" s="660"/>
      <c r="AJ32" s="660"/>
      <c r="AK32" s="660"/>
      <c r="AL32" s="624" t="s">
        <v>244</v>
      </c>
      <c r="AM32" s="625"/>
      <c r="AN32" s="625"/>
      <c r="AO32" s="661"/>
      <c r="AP32" s="662"/>
      <c r="AQ32" s="663"/>
      <c r="AR32" s="663"/>
      <c r="AS32" s="663"/>
      <c r="AT32" s="690"/>
      <c r="AU32" s="210" t="s">
        <v>320</v>
      </c>
      <c r="AX32" s="618" t="s">
        <v>321</v>
      </c>
      <c r="AY32" s="619"/>
      <c r="AZ32" s="619"/>
      <c r="BA32" s="619"/>
      <c r="BB32" s="619"/>
      <c r="BC32" s="619"/>
      <c r="BD32" s="619"/>
      <c r="BE32" s="619"/>
      <c r="BF32" s="620"/>
      <c r="BG32" s="692">
        <v>98.8</v>
      </c>
      <c r="BH32" s="634"/>
      <c r="BI32" s="634"/>
      <c r="BJ32" s="634"/>
      <c r="BK32" s="634"/>
      <c r="BL32" s="634"/>
      <c r="BM32" s="625">
        <v>97.5</v>
      </c>
      <c r="BN32" s="634"/>
      <c r="BO32" s="634"/>
      <c r="BP32" s="634"/>
      <c r="BQ32" s="657"/>
      <c r="BR32" s="692">
        <v>99</v>
      </c>
      <c r="BS32" s="634"/>
      <c r="BT32" s="634"/>
      <c r="BU32" s="634"/>
      <c r="BV32" s="634"/>
      <c r="BW32" s="634"/>
      <c r="BX32" s="625">
        <v>97.6</v>
      </c>
      <c r="BY32" s="634"/>
      <c r="BZ32" s="634"/>
      <c r="CA32" s="634"/>
      <c r="CB32" s="657"/>
      <c r="CD32" s="644"/>
      <c r="CE32" s="645"/>
      <c r="CF32" s="618" t="s">
        <v>322</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130</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5180</v>
      </c>
      <c r="S33" s="622"/>
      <c r="T33" s="622"/>
      <c r="U33" s="622"/>
      <c r="V33" s="622"/>
      <c r="W33" s="622"/>
      <c r="X33" s="622"/>
      <c r="Y33" s="623"/>
      <c r="Z33" s="659">
        <v>0</v>
      </c>
      <c r="AA33" s="659"/>
      <c r="AB33" s="659"/>
      <c r="AC33" s="659"/>
      <c r="AD33" s="660">
        <v>3960</v>
      </c>
      <c r="AE33" s="660"/>
      <c r="AF33" s="660"/>
      <c r="AG33" s="660"/>
      <c r="AH33" s="660"/>
      <c r="AI33" s="660"/>
      <c r="AJ33" s="660"/>
      <c r="AK33" s="660"/>
      <c r="AL33" s="624">
        <v>0</v>
      </c>
      <c r="AM33" s="625"/>
      <c r="AN33" s="625"/>
      <c r="AO33" s="661"/>
      <c r="AP33" s="664"/>
      <c r="AQ33" s="665"/>
      <c r="AR33" s="665"/>
      <c r="AS33" s="665"/>
      <c r="AT33" s="691"/>
      <c r="AU33" s="215"/>
      <c r="AV33" s="215"/>
      <c r="AW33" s="215"/>
      <c r="AX33" s="602" t="s">
        <v>324</v>
      </c>
      <c r="AY33" s="603"/>
      <c r="AZ33" s="603"/>
      <c r="BA33" s="603"/>
      <c r="BB33" s="603"/>
      <c r="BC33" s="603"/>
      <c r="BD33" s="603"/>
      <c r="BE33" s="603"/>
      <c r="BF33" s="604"/>
      <c r="BG33" s="682">
        <v>99.3</v>
      </c>
      <c r="BH33" s="606"/>
      <c r="BI33" s="606"/>
      <c r="BJ33" s="606"/>
      <c r="BK33" s="606"/>
      <c r="BL33" s="606"/>
      <c r="BM33" s="652">
        <v>98</v>
      </c>
      <c r="BN33" s="606"/>
      <c r="BO33" s="606"/>
      <c r="BP33" s="606"/>
      <c r="BQ33" s="669"/>
      <c r="BR33" s="682">
        <v>99.3</v>
      </c>
      <c r="BS33" s="606"/>
      <c r="BT33" s="606"/>
      <c r="BU33" s="606"/>
      <c r="BV33" s="606"/>
      <c r="BW33" s="606"/>
      <c r="BX33" s="652">
        <v>97.8</v>
      </c>
      <c r="BY33" s="606"/>
      <c r="BZ33" s="606"/>
      <c r="CA33" s="606"/>
      <c r="CB33" s="669"/>
      <c r="CD33" s="618" t="s">
        <v>325</v>
      </c>
      <c r="CE33" s="619"/>
      <c r="CF33" s="619"/>
      <c r="CG33" s="619"/>
      <c r="CH33" s="619"/>
      <c r="CI33" s="619"/>
      <c r="CJ33" s="619"/>
      <c r="CK33" s="619"/>
      <c r="CL33" s="619"/>
      <c r="CM33" s="619"/>
      <c r="CN33" s="619"/>
      <c r="CO33" s="619"/>
      <c r="CP33" s="619"/>
      <c r="CQ33" s="620"/>
      <c r="CR33" s="621">
        <v>16546738</v>
      </c>
      <c r="CS33" s="634"/>
      <c r="CT33" s="634"/>
      <c r="CU33" s="634"/>
      <c r="CV33" s="634"/>
      <c r="CW33" s="634"/>
      <c r="CX33" s="634"/>
      <c r="CY33" s="635"/>
      <c r="CZ33" s="624">
        <v>40.6</v>
      </c>
      <c r="DA33" s="636"/>
      <c r="DB33" s="636"/>
      <c r="DC33" s="637"/>
      <c r="DD33" s="627">
        <v>13405586</v>
      </c>
      <c r="DE33" s="634"/>
      <c r="DF33" s="634"/>
      <c r="DG33" s="634"/>
      <c r="DH33" s="634"/>
      <c r="DI33" s="634"/>
      <c r="DJ33" s="634"/>
      <c r="DK33" s="635"/>
      <c r="DL33" s="627">
        <v>8586989</v>
      </c>
      <c r="DM33" s="634"/>
      <c r="DN33" s="634"/>
      <c r="DO33" s="634"/>
      <c r="DP33" s="634"/>
      <c r="DQ33" s="634"/>
      <c r="DR33" s="634"/>
      <c r="DS33" s="634"/>
      <c r="DT33" s="634"/>
      <c r="DU33" s="634"/>
      <c r="DV33" s="635"/>
      <c r="DW33" s="624">
        <v>39.200000000000003</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71535</v>
      </c>
      <c r="S34" s="622"/>
      <c r="T34" s="622"/>
      <c r="U34" s="622"/>
      <c r="V34" s="622"/>
      <c r="W34" s="622"/>
      <c r="X34" s="622"/>
      <c r="Y34" s="623"/>
      <c r="Z34" s="659">
        <v>0.2</v>
      </c>
      <c r="AA34" s="659"/>
      <c r="AB34" s="659"/>
      <c r="AC34" s="659"/>
      <c r="AD34" s="660" t="s">
        <v>244</v>
      </c>
      <c r="AE34" s="660"/>
      <c r="AF34" s="660"/>
      <c r="AG34" s="660"/>
      <c r="AH34" s="660"/>
      <c r="AI34" s="660"/>
      <c r="AJ34" s="660"/>
      <c r="AK34" s="660"/>
      <c r="AL34" s="624" t="s">
        <v>130</v>
      </c>
      <c r="AM34" s="625"/>
      <c r="AN34" s="625"/>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8" t="s">
        <v>327</v>
      </c>
      <c r="CE34" s="619"/>
      <c r="CF34" s="619"/>
      <c r="CG34" s="619"/>
      <c r="CH34" s="619"/>
      <c r="CI34" s="619"/>
      <c r="CJ34" s="619"/>
      <c r="CK34" s="619"/>
      <c r="CL34" s="619"/>
      <c r="CM34" s="619"/>
      <c r="CN34" s="619"/>
      <c r="CO34" s="619"/>
      <c r="CP34" s="619"/>
      <c r="CQ34" s="620"/>
      <c r="CR34" s="621">
        <v>5604595</v>
      </c>
      <c r="CS34" s="622"/>
      <c r="CT34" s="622"/>
      <c r="CU34" s="622"/>
      <c r="CV34" s="622"/>
      <c r="CW34" s="622"/>
      <c r="CX34" s="622"/>
      <c r="CY34" s="623"/>
      <c r="CZ34" s="624">
        <v>13.8</v>
      </c>
      <c r="DA34" s="636"/>
      <c r="DB34" s="636"/>
      <c r="DC34" s="637"/>
      <c r="DD34" s="627">
        <v>3500363</v>
      </c>
      <c r="DE34" s="622"/>
      <c r="DF34" s="622"/>
      <c r="DG34" s="622"/>
      <c r="DH34" s="622"/>
      <c r="DI34" s="622"/>
      <c r="DJ34" s="622"/>
      <c r="DK34" s="623"/>
      <c r="DL34" s="627">
        <v>2820361</v>
      </c>
      <c r="DM34" s="622"/>
      <c r="DN34" s="622"/>
      <c r="DO34" s="622"/>
      <c r="DP34" s="622"/>
      <c r="DQ34" s="622"/>
      <c r="DR34" s="622"/>
      <c r="DS34" s="622"/>
      <c r="DT34" s="622"/>
      <c r="DU34" s="622"/>
      <c r="DV34" s="623"/>
      <c r="DW34" s="624">
        <v>12.9</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1963843</v>
      </c>
      <c r="S35" s="622"/>
      <c r="T35" s="622"/>
      <c r="U35" s="622"/>
      <c r="V35" s="622"/>
      <c r="W35" s="622"/>
      <c r="X35" s="622"/>
      <c r="Y35" s="623"/>
      <c r="Z35" s="659">
        <v>4.5</v>
      </c>
      <c r="AA35" s="659"/>
      <c r="AB35" s="659"/>
      <c r="AC35" s="659"/>
      <c r="AD35" s="660" t="s">
        <v>244</v>
      </c>
      <c r="AE35" s="660"/>
      <c r="AF35" s="660"/>
      <c r="AG35" s="660"/>
      <c r="AH35" s="660"/>
      <c r="AI35" s="660"/>
      <c r="AJ35" s="660"/>
      <c r="AK35" s="660"/>
      <c r="AL35" s="624" t="s">
        <v>244</v>
      </c>
      <c r="AM35" s="625"/>
      <c r="AN35" s="625"/>
      <c r="AO35" s="661"/>
      <c r="AP35" s="218"/>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331</v>
      </c>
      <c r="CE35" s="619"/>
      <c r="CF35" s="619"/>
      <c r="CG35" s="619"/>
      <c r="CH35" s="619"/>
      <c r="CI35" s="619"/>
      <c r="CJ35" s="619"/>
      <c r="CK35" s="619"/>
      <c r="CL35" s="619"/>
      <c r="CM35" s="619"/>
      <c r="CN35" s="619"/>
      <c r="CO35" s="619"/>
      <c r="CP35" s="619"/>
      <c r="CQ35" s="620"/>
      <c r="CR35" s="621">
        <v>185282</v>
      </c>
      <c r="CS35" s="634"/>
      <c r="CT35" s="634"/>
      <c r="CU35" s="634"/>
      <c r="CV35" s="634"/>
      <c r="CW35" s="634"/>
      <c r="CX35" s="634"/>
      <c r="CY35" s="635"/>
      <c r="CZ35" s="624">
        <v>0.5</v>
      </c>
      <c r="DA35" s="636"/>
      <c r="DB35" s="636"/>
      <c r="DC35" s="637"/>
      <c r="DD35" s="627">
        <v>167947</v>
      </c>
      <c r="DE35" s="634"/>
      <c r="DF35" s="634"/>
      <c r="DG35" s="634"/>
      <c r="DH35" s="634"/>
      <c r="DI35" s="634"/>
      <c r="DJ35" s="634"/>
      <c r="DK35" s="635"/>
      <c r="DL35" s="627">
        <v>167919</v>
      </c>
      <c r="DM35" s="634"/>
      <c r="DN35" s="634"/>
      <c r="DO35" s="634"/>
      <c r="DP35" s="634"/>
      <c r="DQ35" s="634"/>
      <c r="DR35" s="634"/>
      <c r="DS35" s="634"/>
      <c r="DT35" s="634"/>
      <c r="DU35" s="634"/>
      <c r="DV35" s="635"/>
      <c r="DW35" s="624">
        <v>0.8</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3073110</v>
      </c>
      <c r="S36" s="622"/>
      <c r="T36" s="622"/>
      <c r="U36" s="622"/>
      <c r="V36" s="622"/>
      <c r="W36" s="622"/>
      <c r="X36" s="622"/>
      <c r="Y36" s="623"/>
      <c r="Z36" s="659">
        <v>7.1</v>
      </c>
      <c r="AA36" s="659"/>
      <c r="AB36" s="659"/>
      <c r="AC36" s="659"/>
      <c r="AD36" s="660" t="s">
        <v>130</v>
      </c>
      <c r="AE36" s="660"/>
      <c r="AF36" s="660"/>
      <c r="AG36" s="660"/>
      <c r="AH36" s="660"/>
      <c r="AI36" s="660"/>
      <c r="AJ36" s="660"/>
      <c r="AK36" s="660"/>
      <c r="AL36" s="624" t="s">
        <v>244</v>
      </c>
      <c r="AM36" s="625"/>
      <c r="AN36" s="625"/>
      <c r="AO36" s="661"/>
      <c r="AP36" s="218"/>
      <c r="AQ36" s="670" t="s">
        <v>333</v>
      </c>
      <c r="AR36" s="671"/>
      <c r="AS36" s="671"/>
      <c r="AT36" s="671"/>
      <c r="AU36" s="671"/>
      <c r="AV36" s="671"/>
      <c r="AW36" s="671"/>
      <c r="AX36" s="671"/>
      <c r="AY36" s="672"/>
      <c r="AZ36" s="673">
        <v>4190828</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62473</v>
      </c>
      <c r="BW36" s="674"/>
      <c r="BX36" s="674"/>
      <c r="BY36" s="674"/>
      <c r="BZ36" s="674"/>
      <c r="CA36" s="674"/>
      <c r="CB36" s="675"/>
      <c r="CD36" s="618" t="s">
        <v>335</v>
      </c>
      <c r="CE36" s="619"/>
      <c r="CF36" s="619"/>
      <c r="CG36" s="619"/>
      <c r="CH36" s="619"/>
      <c r="CI36" s="619"/>
      <c r="CJ36" s="619"/>
      <c r="CK36" s="619"/>
      <c r="CL36" s="619"/>
      <c r="CM36" s="619"/>
      <c r="CN36" s="619"/>
      <c r="CO36" s="619"/>
      <c r="CP36" s="619"/>
      <c r="CQ36" s="620"/>
      <c r="CR36" s="621">
        <v>4375554</v>
      </c>
      <c r="CS36" s="622"/>
      <c r="CT36" s="622"/>
      <c r="CU36" s="622"/>
      <c r="CV36" s="622"/>
      <c r="CW36" s="622"/>
      <c r="CX36" s="622"/>
      <c r="CY36" s="623"/>
      <c r="CZ36" s="624">
        <v>10.7</v>
      </c>
      <c r="DA36" s="636"/>
      <c r="DB36" s="636"/>
      <c r="DC36" s="637"/>
      <c r="DD36" s="627">
        <v>4121560</v>
      </c>
      <c r="DE36" s="622"/>
      <c r="DF36" s="622"/>
      <c r="DG36" s="622"/>
      <c r="DH36" s="622"/>
      <c r="DI36" s="622"/>
      <c r="DJ36" s="622"/>
      <c r="DK36" s="623"/>
      <c r="DL36" s="627">
        <v>2701916</v>
      </c>
      <c r="DM36" s="622"/>
      <c r="DN36" s="622"/>
      <c r="DO36" s="622"/>
      <c r="DP36" s="622"/>
      <c r="DQ36" s="622"/>
      <c r="DR36" s="622"/>
      <c r="DS36" s="622"/>
      <c r="DT36" s="622"/>
      <c r="DU36" s="622"/>
      <c r="DV36" s="623"/>
      <c r="DW36" s="624">
        <v>12.3</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986159</v>
      </c>
      <c r="S37" s="622"/>
      <c r="T37" s="622"/>
      <c r="U37" s="622"/>
      <c r="V37" s="622"/>
      <c r="W37" s="622"/>
      <c r="X37" s="622"/>
      <c r="Y37" s="623"/>
      <c r="Z37" s="659">
        <v>2.2999999999999998</v>
      </c>
      <c r="AA37" s="659"/>
      <c r="AB37" s="659"/>
      <c r="AC37" s="659"/>
      <c r="AD37" s="660">
        <v>45644</v>
      </c>
      <c r="AE37" s="660"/>
      <c r="AF37" s="660"/>
      <c r="AG37" s="660"/>
      <c r="AH37" s="660"/>
      <c r="AI37" s="660"/>
      <c r="AJ37" s="660"/>
      <c r="AK37" s="660"/>
      <c r="AL37" s="624">
        <v>0.2</v>
      </c>
      <c r="AM37" s="625"/>
      <c r="AN37" s="625"/>
      <c r="AO37" s="661"/>
      <c r="AQ37" s="654" t="s">
        <v>337</v>
      </c>
      <c r="AR37" s="655"/>
      <c r="AS37" s="655"/>
      <c r="AT37" s="655"/>
      <c r="AU37" s="655"/>
      <c r="AV37" s="655"/>
      <c r="AW37" s="655"/>
      <c r="AX37" s="655"/>
      <c r="AY37" s="656"/>
      <c r="AZ37" s="621">
        <v>488007</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32011</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1850175</v>
      </c>
      <c r="CS37" s="634"/>
      <c r="CT37" s="634"/>
      <c r="CU37" s="634"/>
      <c r="CV37" s="634"/>
      <c r="CW37" s="634"/>
      <c r="CX37" s="634"/>
      <c r="CY37" s="635"/>
      <c r="CZ37" s="624">
        <v>4.5</v>
      </c>
      <c r="DA37" s="636"/>
      <c r="DB37" s="636"/>
      <c r="DC37" s="637"/>
      <c r="DD37" s="627">
        <v>1785175</v>
      </c>
      <c r="DE37" s="634"/>
      <c r="DF37" s="634"/>
      <c r="DG37" s="634"/>
      <c r="DH37" s="634"/>
      <c r="DI37" s="634"/>
      <c r="DJ37" s="634"/>
      <c r="DK37" s="635"/>
      <c r="DL37" s="627">
        <v>1588609</v>
      </c>
      <c r="DM37" s="634"/>
      <c r="DN37" s="634"/>
      <c r="DO37" s="634"/>
      <c r="DP37" s="634"/>
      <c r="DQ37" s="634"/>
      <c r="DR37" s="634"/>
      <c r="DS37" s="634"/>
      <c r="DT37" s="634"/>
      <c r="DU37" s="634"/>
      <c r="DV37" s="635"/>
      <c r="DW37" s="624">
        <v>7.2</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2040100</v>
      </c>
      <c r="S38" s="622"/>
      <c r="T38" s="622"/>
      <c r="U38" s="622"/>
      <c r="V38" s="622"/>
      <c r="W38" s="622"/>
      <c r="X38" s="622"/>
      <c r="Y38" s="623"/>
      <c r="Z38" s="659">
        <v>4.7</v>
      </c>
      <c r="AA38" s="659"/>
      <c r="AB38" s="659"/>
      <c r="AC38" s="659"/>
      <c r="AD38" s="660" t="s">
        <v>244</v>
      </c>
      <c r="AE38" s="660"/>
      <c r="AF38" s="660"/>
      <c r="AG38" s="660"/>
      <c r="AH38" s="660"/>
      <c r="AI38" s="660"/>
      <c r="AJ38" s="660"/>
      <c r="AK38" s="660"/>
      <c r="AL38" s="624" t="s">
        <v>130</v>
      </c>
      <c r="AM38" s="625"/>
      <c r="AN38" s="625"/>
      <c r="AO38" s="661"/>
      <c r="AQ38" s="654" t="s">
        <v>341</v>
      </c>
      <c r="AR38" s="655"/>
      <c r="AS38" s="655"/>
      <c r="AT38" s="655"/>
      <c r="AU38" s="655"/>
      <c r="AV38" s="655"/>
      <c r="AW38" s="655"/>
      <c r="AX38" s="655"/>
      <c r="AY38" s="656"/>
      <c r="AZ38" s="621" t="s">
        <v>130</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14291</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3702821</v>
      </c>
      <c r="CS38" s="622"/>
      <c r="CT38" s="622"/>
      <c r="CU38" s="622"/>
      <c r="CV38" s="622"/>
      <c r="CW38" s="622"/>
      <c r="CX38" s="622"/>
      <c r="CY38" s="623"/>
      <c r="CZ38" s="624">
        <v>9.1</v>
      </c>
      <c r="DA38" s="636"/>
      <c r="DB38" s="636"/>
      <c r="DC38" s="637"/>
      <c r="DD38" s="627">
        <v>3054182</v>
      </c>
      <c r="DE38" s="622"/>
      <c r="DF38" s="622"/>
      <c r="DG38" s="622"/>
      <c r="DH38" s="622"/>
      <c r="DI38" s="622"/>
      <c r="DJ38" s="622"/>
      <c r="DK38" s="623"/>
      <c r="DL38" s="627">
        <v>2896793</v>
      </c>
      <c r="DM38" s="622"/>
      <c r="DN38" s="622"/>
      <c r="DO38" s="622"/>
      <c r="DP38" s="622"/>
      <c r="DQ38" s="622"/>
      <c r="DR38" s="622"/>
      <c r="DS38" s="622"/>
      <c r="DT38" s="622"/>
      <c r="DU38" s="622"/>
      <c r="DV38" s="623"/>
      <c r="DW38" s="624">
        <v>13.2</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244</v>
      </c>
      <c r="AA39" s="659"/>
      <c r="AB39" s="659"/>
      <c r="AC39" s="659"/>
      <c r="AD39" s="660" t="s">
        <v>130</v>
      </c>
      <c r="AE39" s="660"/>
      <c r="AF39" s="660"/>
      <c r="AG39" s="660"/>
      <c r="AH39" s="660"/>
      <c r="AI39" s="660"/>
      <c r="AJ39" s="660"/>
      <c r="AK39" s="660"/>
      <c r="AL39" s="624" t="s">
        <v>244</v>
      </c>
      <c r="AM39" s="625"/>
      <c r="AN39" s="625"/>
      <c r="AO39" s="661"/>
      <c r="AQ39" s="654" t="s">
        <v>345</v>
      </c>
      <c r="AR39" s="655"/>
      <c r="AS39" s="655"/>
      <c r="AT39" s="655"/>
      <c r="AU39" s="655"/>
      <c r="AV39" s="655"/>
      <c r="AW39" s="655"/>
      <c r="AX39" s="655"/>
      <c r="AY39" s="656"/>
      <c r="AZ39" s="621" t="s">
        <v>130</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21205</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2407077</v>
      </c>
      <c r="CS39" s="634"/>
      <c r="CT39" s="634"/>
      <c r="CU39" s="634"/>
      <c r="CV39" s="634"/>
      <c r="CW39" s="634"/>
      <c r="CX39" s="634"/>
      <c r="CY39" s="635"/>
      <c r="CZ39" s="624">
        <v>5.9</v>
      </c>
      <c r="DA39" s="636"/>
      <c r="DB39" s="636"/>
      <c r="DC39" s="637"/>
      <c r="DD39" s="627">
        <v>2405125</v>
      </c>
      <c r="DE39" s="634"/>
      <c r="DF39" s="634"/>
      <c r="DG39" s="634"/>
      <c r="DH39" s="634"/>
      <c r="DI39" s="634"/>
      <c r="DJ39" s="634"/>
      <c r="DK39" s="635"/>
      <c r="DL39" s="627" t="s">
        <v>244</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518200</v>
      </c>
      <c r="S40" s="622"/>
      <c r="T40" s="622"/>
      <c r="U40" s="622"/>
      <c r="V40" s="622"/>
      <c r="W40" s="622"/>
      <c r="X40" s="622"/>
      <c r="Y40" s="623"/>
      <c r="Z40" s="659">
        <v>1.2</v>
      </c>
      <c r="AA40" s="659"/>
      <c r="AB40" s="659"/>
      <c r="AC40" s="659"/>
      <c r="AD40" s="660" t="s">
        <v>244</v>
      </c>
      <c r="AE40" s="660"/>
      <c r="AF40" s="660"/>
      <c r="AG40" s="660"/>
      <c r="AH40" s="660"/>
      <c r="AI40" s="660"/>
      <c r="AJ40" s="660"/>
      <c r="AK40" s="660"/>
      <c r="AL40" s="624" t="s">
        <v>187</v>
      </c>
      <c r="AM40" s="625"/>
      <c r="AN40" s="625"/>
      <c r="AO40" s="661"/>
      <c r="AQ40" s="654" t="s">
        <v>349</v>
      </c>
      <c r="AR40" s="655"/>
      <c r="AS40" s="655"/>
      <c r="AT40" s="655"/>
      <c r="AU40" s="655"/>
      <c r="AV40" s="655"/>
      <c r="AW40" s="655"/>
      <c r="AX40" s="655"/>
      <c r="AY40" s="656"/>
      <c r="AZ40" s="621" t="s">
        <v>130</v>
      </c>
      <c r="BA40" s="622"/>
      <c r="BB40" s="622"/>
      <c r="BC40" s="622"/>
      <c r="BD40" s="634"/>
      <c r="BE40" s="634"/>
      <c r="BF40" s="657"/>
      <c r="BG40" s="662" t="s">
        <v>350</v>
      </c>
      <c r="BH40" s="663"/>
      <c r="BI40" s="663"/>
      <c r="BJ40" s="663"/>
      <c r="BK40" s="663"/>
      <c r="BL40" s="219"/>
      <c r="BM40" s="619" t="s">
        <v>351</v>
      </c>
      <c r="BN40" s="619"/>
      <c r="BO40" s="619"/>
      <c r="BP40" s="619"/>
      <c r="BQ40" s="619"/>
      <c r="BR40" s="619"/>
      <c r="BS40" s="619"/>
      <c r="BT40" s="619"/>
      <c r="BU40" s="620"/>
      <c r="BV40" s="621">
        <v>99</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271409</v>
      </c>
      <c r="CS40" s="622"/>
      <c r="CT40" s="622"/>
      <c r="CU40" s="622"/>
      <c r="CV40" s="622"/>
      <c r="CW40" s="622"/>
      <c r="CX40" s="622"/>
      <c r="CY40" s="623"/>
      <c r="CZ40" s="624">
        <v>0.7</v>
      </c>
      <c r="DA40" s="636"/>
      <c r="DB40" s="636"/>
      <c r="DC40" s="637"/>
      <c r="DD40" s="627">
        <v>156409</v>
      </c>
      <c r="DE40" s="622"/>
      <c r="DF40" s="622"/>
      <c r="DG40" s="622"/>
      <c r="DH40" s="622"/>
      <c r="DI40" s="622"/>
      <c r="DJ40" s="622"/>
      <c r="DK40" s="623"/>
      <c r="DL40" s="627" t="s">
        <v>244</v>
      </c>
      <c r="DM40" s="622"/>
      <c r="DN40" s="622"/>
      <c r="DO40" s="622"/>
      <c r="DP40" s="622"/>
      <c r="DQ40" s="622"/>
      <c r="DR40" s="622"/>
      <c r="DS40" s="622"/>
      <c r="DT40" s="622"/>
      <c r="DU40" s="622"/>
      <c r="DV40" s="623"/>
      <c r="DW40" s="624" t="s">
        <v>244</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43458783</v>
      </c>
      <c r="S41" s="646"/>
      <c r="T41" s="646"/>
      <c r="U41" s="646"/>
      <c r="V41" s="646"/>
      <c r="W41" s="646"/>
      <c r="X41" s="646"/>
      <c r="Y41" s="649"/>
      <c r="Z41" s="650">
        <v>100</v>
      </c>
      <c r="AA41" s="650"/>
      <c r="AB41" s="650"/>
      <c r="AC41" s="650"/>
      <c r="AD41" s="651">
        <v>21406283</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751790</v>
      </c>
      <c r="BA41" s="622"/>
      <c r="BB41" s="622"/>
      <c r="BC41" s="622"/>
      <c r="BD41" s="634"/>
      <c r="BE41" s="634"/>
      <c r="BF41" s="657"/>
      <c r="BG41" s="662"/>
      <c r="BH41" s="663"/>
      <c r="BI41" s="663"/>
      <c r="BJ41" s="663"/>
      <c r="BK41" s="663"/>
      <c r="BL41" s="219"/>
      <c r="BM41" s="619" t="s">
        <v>355</v>
      </c>
      <c r="BN41" s="619"/>
      <c r="BO41" s="619"/>
      <c r="BP41" s="619"/>
      <c r="BQ41" s="619"/>
      <c r="BR41" s="619"/>
      <c r="BS41" s="619"/>
      <c r="BT41" s="619"/>
      <c r="BU41" s="620"/>
      <c r="BV41" s="621" t="s">
        <v>130</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244</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2951031</v>
      </c>
      <c r="BA42" s="646"/>
      <c r="BB42" s="646"/>
      <c r="BC42" s="646"/>
      <c r="BD42" s="606"/>
      <c r="BE42" s="606"/>
      <c r="BF42" s="669"/>
      <c r="BG42" s="664"/>
      <c r="BH42" s="665"/>
      <c r="BI42" s="665"/>
      <c r="BJ42" s="665"/>
      <c r="BK42" s="665"/>
      <c r="BL42" s="220"/>
      <c r="BM42" s="603" t="s">
        <v>358</v>
      </c>
      <c r="BN42" s="603"/>
      <c r="BO42" s="603"/>
      <c r="BP42" s="603"/>
      <c r="BQ42" s="603"/>
      <c r="BR42" s="603"/>
      <c r="BS42" s="603"/>
      <c r="BT42" s="603"/>
      <c r="BU42" s="604"/>
      <c r="BV42" s="605">
        <v>336</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2892891</v>
      </c>
      <c r="CS42" s="634"/>
      <c r="CT42" s="634"/>
      <c r="CU42" s="634"/>
      <c r="CV42" s="634"/>
      <c r="CW42" s="634"/>
      <c r="CX42" s="634"/>
      <c r="CY42" s="635"/>
      <c r="CZ42" s="624">
        <v>7.1</v>
      </c>
      <c r="DA42" s="636"/>
      <c r="DB42" s="636"/>
      <c r="DC42" s="637"/>
      <c r="DD42" s="627">
        <v>503661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0" t="s">
        <v>360</v>
      </c>
      <c r="CD43" s="618" t="s">
        <v>361</v>
      </c>
      <c r="CE43" s="619"/>
      <c r="CF43" s="619"/>
      <c r="CG43" s="619"/>
      <c r="CH43" s="619"/>
      <c r="CI43" s="619"/>
      <c r="CJ43" s="619"/>
      <c r="CK43" s="619"/>
      <c r="CL43" s="619"/>
      <c r="CM43" s="619"/>
      <c r="CN43" s="619"/>
      <c r="CO43" s="619"/>
      <c r="CP43" s="619"/>
      <c r="CQ43" s="620"/>
      <c r="CR43" s="621">
        <v>135964</v>
      </c>
      <c r="CS43" s="634"/>
      <c r="CT43" s="634"/>
      <c r="CU43" s="634"/>
      <c r="CV43" s="634"/>
      <c r="CW43" s="634"/>
      <c r="CX43" s="634"/>
      <c r="CY43" s="635"/>
      <c r="CZ43" s="624">
        <v>0.3</v>
      </c>
      <c r="DA43" s="636"/>
      <c r="DB43" s="636"/>
      <c r="DC43" s="637"/>
      <c r="DD43" s="627">
        <v>135964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2892891</v>
      </c>
      <c r="CS44" s="622"/>
      <c r="CT44" s="622"/>
      <c r="CU44" s="622"/>
      <c r="CV44" s="622"/>
      <c r="CW44" s="622"/>
      <c r="CX44" s="622"/>
      <c r="CY44" s="623"/>
      <c r="CZ44" s="624">
        <v>7.1</v>
      </c>
      <c r="DA44" s="625"/>
      <c r="DB44" s="625"/>
      <c r="DC44" s="626"/>
      <c r="DD44" s="627">
        <v>503661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1210289</v>
      </c>
      <c r="CS45" s="634"/>
      <c r="CT45" s="634"/>
      <c r="CU45" s="634"/>
      <c r="CV45" s="634"/>
      <c r="CW45" s="634"/>
      <c r="CX45" s="634"/>
      <c r="CY45" s="635"/>
      <c r="CZ45" s="624">
        <v>3</v>
      </c>
      <c r="DA45" s="636"/>
      <c r="DB45" s="636"/>
      <c r="DC45" s="637"/>
      <c r="DD45" s="627">
        <v>36868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1"/>
      <c r="CD46" s="642"/>
      <c r="CE46" s="643"/>
      <c r="CF46" s="618" t="s">
        <v>366</v>
      </c>
      <c r="CG46" s="619"/>
      <c r="CH46" s="619"/>
      <c r="CI46" s="619"/>
      <c r="CJ46" s="619"/>
      <c r="CK46" s="619"/>
      <c r="CL46" s="619"/>
      <c r="CM46" s="619"/>
      <c r="CN46" s="619"/>
      <c r="CO46" s="619"/>
      <c r="CP46" s="619"/>
      <c r="CQ46" s="620"/>
      <c r="CR46" s="621">
        <v>1569069</v>
      </c>
      <c r="CS46" s="622"/>
      <c r="CT46" s="622"/>
      <c r="CU46" s="622"/>
      <c r="CV46" s="622"/>
      <c r="CW46" s="622"/>
      <c r="CX46" s="622"/>
      <c r="CY46" s="623"/>
      <c r="CZ46" s="624">
        <v>3.9</v>
      </c>
      <c r="DA46" s="625"/>
      <c r="DB46" s="625"/>
      <c r="DC46" s="626"/>
      <c r="DD46" s="627">
        <v>446740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1"/>
      <c r="CD47" s="642"/>
      <c r="CE47" s="643"/>
      <c r="CF47" s="618" t="s">
        <v>367</v>
      </c>
      <c r="CG47" s="619"/>
      <c r="CH47" s="619"/>
      <c r="CI47" s="619"/>
      <c r="CJ47" s="619"/>
      <c r="CK47" s="619"/>
      <c r="CL47" s="619"/>
      <c r="CM47" s="619"/>
      <c r="CN47" s="619"/>
      <c r="CO47" s="619"/>
      <c r="CP47" s="619"/>
      <c r="CQ47" s="620"/>
      <c r="CR47" s="621" t="s">
        <v>130</v>
      </c>
      <c r="CS47" s="634"/>
      <c r="CT47" s="634"/>
      <c r="CU47" s="634"/>
      <c r="CV47" s="634"/>
      <c r="CW47" s="634"/>
      <c r="CX47" s="634"/>
      <c r="CY47" s="635"/>
      <c r="CZ47" s="624" t="s">
        <v>130</v>
      </c>
      <c r="DA47" s="636"/>
      <c r="DB47" s="636"/>
      <c r="DC47" s="637"/>
      <c r="DD47" s="627" t="s">
        <v>130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1"/>
      <c r="CD48" s="644"/>
      <c r="CE48" s="645"/>
      <c r="CF48" s="618" t="s">
        <v>368</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244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1"/>
      <c r="CD49" s="602" t="s">
        <v>369</v>
      </c>
      <c r="CE49" s="603"/>
      <c r="CF49" s="603"/>
      <c r="CG49" s="603"/>
      <c r="CH49" s="603"/>
      <c r="CI49" s="603"/>
      <c r="CJ49" s="603"/>
      <c r="CK49" s="603"/>
      <c r="CL49" s="603"/>
      <c r="CM49" s="603"/>
      <c r="CN49" s="603"/>
      <c r="CO49" s="603"/>
      <c r="CP49" s="603"/>
      <c r="CQ49" s="604"/>
      <c r="CR49" s="605">
        <v>40716870</v>
      </c>
      <c r="CS49" s="606"/>
      <c r="CT49" s="606"/>
      <c r="CU49" s="606"/>
      <c r="CV49" s="606"/>
      <c r="CW49" s="606"/>
      <c r="CX49" s="606"/>
      <c r="CY49" s="607"/>
      <c r="CZ49" s="608">
        <v>100</v>
      </c>
      <c r="DA49" s="609"/>
      <c r="DB49" s="609"/>
      <c r="DC49" s="610"/>
      <c r="DD49" s="611">
        <v>26501632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a+pPAPmQ8JXW7x8fOcTTev5GDfwCNjYhMGQPBdxQAR9zarl4Ij084+EAF6cye9ckPHucHZrfVe0lry0BOZh7eg==" saltValue="u96EL5dwpEdVJFf4t3XMe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91" t="s">
        <v>371</v>
      </c>
      <c r="DK2" s="1092"/>
      <c r="DL2" s="1092"/>
      <c r="DM2" s="1092"/>
      <c r="DN2" s="1092"/>
      <c r="DO2" s="1093"/>
      <c r="DP2" s="224"/>
      <c r="DQ2" s="1091" t="s">
        <v>372</v>
      </c>
      <c r="DR2" s="1092"/>
      <c r="DS2" s="1092"/>
      <c r="DT2" s="1092"/>
      <c r="DU2" s="1092"/>
      <c r="DV2" s="1092"/>
      <c r="DW2" s="1092"/>
      <c r="DX2" s="1092"/>
      <c r="DY2" s="1092"/>
      <c r="DZ2" s="109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8"/>
      <c r="BA4" s="228"/>
      <c r="BB4" s="228"/>
      <c r="BC4" s="228"/>
      <c r="BD4" s="228"/>
      <c r="BE4" s="229"/>
      <c r="BF4" s="229"/>
      <c r="BG4" s="229"/>
      <c r="BH4" s="229"/>
      <c r="BI4" s="229"/>
      <c r="BJ4" s="229"/>
      <c r="BK4" s="229"/>
      <c r="BL4" s="229"/>
      <c r="BM4" s="229"/>
      <c r="BN4" s="229"/>
      <c r="BO4" s="229"/>
      <c r="BP4" s="229"/>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28"/>
      <c r="BA5" s="228"/>
      <c r="BB5" s="228"/>
      <c r="BC5" s="228"/>
      <c r="BD5" s="228"/>
      <c r="BE5" s="229"/>
      <c r="BF5" s="229"/>
      <c r="BG5" s="229"/>
      <c r="BH5" s="229"/>
      <c r="BI5" s="229"/>
      <c r="BJ5" s="229"/>
      <c r="BK5" s="229"/>
      <c r="BL5" s="229"/>
      <c r="BM5" s="229"/>
      <c r="BN5" s="229"/>
      <c r="BO5" s="229"/>
      <c r="BP5" s="229"/>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0"/>
    </row>
    <row r="6" spans="1:131" s="231"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0"/>
    </row>
    <row r="7" spans="1:131" s="231" customFormat="1" ht="26.25" customHeight="1" thickTop="1" x14ac:dyDescent="0.15">
      <c r="A7" s="232">
        <v>1</v>
      </c>
      <c r="B7" s="1047" t="s">
        <v>392</v>
      </c>
      <c r="C7" s="1048"/>
      <c r="D7" s="1048"/>
      <c r="E7" s="1048"/>
      <c r="F7" s="1048"/>
      <c r="G7" s="1048"/>
      <c r="H7" s="1048"/>
      <c r="I7" s="1048"/>
      <c r="J7" s="1048"/>
      <c r="K7" s="1048"/>
      <c r="L7" s="1048"/>
      <c r="M7" s="1048"/>
      <c r="N7" s="1048"/>
      <c r="O7" s="1048"/>
      <c r="P7" s="1049"/>
      <c r="Q7" s="1102">
        <v>43539</v>
      </c>
      <c r="R7" s="1103"/>
      <c r="S7" s="1103"/>
      <c r="T7" s="1103"/>
      <c r="U7" s="1103"/>
      <c r="V7" s="1103">
        <v>40797</v>
      </c>
      <c r="W7" s="1103"/>
      <c r="X7" s="1103"/>
      <c r="Y7" s="1103"/>
      <c r="Z7" s="1103"/>
      <c r="AA7" s="1103">
        <v>2742</v>
      </c>
      <c r="AB7" s="1103"/>
      <c r="AC7" s="1103"/>
      <c r="AD7" s="1103"/>
      <c r="AE7" s="1104"/>
      <c r="AF7" s="1105">
        <v>2498</v>
      </c>
      <c r="AG7" s="1106"/>
      <c r="AH7" s="1106"/>
      <c r="AI7" s="1106"/>
      <c r="AJ7" s="1107"/>
      <c r="AK7" s="1108">
        <v>1964</v>
      </c>
      <c r="AL7" s="1109"/>
      <c r="AM7" s="1109"/>
      <c r="AN7" s="1109"/>
      <c r="AO7" s="1109"/>
      <c r="AP7" s="1109">
        <v>36589</v>
      </c>
      <c r="AQ7" s="1109"/>
      <c r="AR7" s="1109"/>
      <c r="AS7" s="1109"/>
      <c r="AT7" s="1109"/>
      <c r="AU7" s="1110"/>
      <c r="AV7" s="1110"/>
      <c r="AW7" s="1110"/>
      <c r="AX7" s="1110"/>
      <c r="AY7" s="1111"/>
      <c r="AZ7" s="228"/>
      <c r="BA7" s="228"/>
      <c r="BB7" s="228"/>
      <c r="BC7" s="228"/>
      <c r="BD7" s="228"/>
      <c r="BE7" s="229"/>
      <c r="BF7" s="229"/>
      <c r="BG7" s="229"/>
      <c r="BH7" s="229"/>
      <c r="BI7" s="229"/>
      <c r="BJ7" s="229"/>
      <c r="BK7" s="229"/>
      <c r="BL7" s="229"/>
      <c r="BM7" s="229"/>
      <c r="BN7" s="229"/>
      <c r="BO7" s="229"/>
      <c r="BP7" s="229"/>
      <c r="BQ7" s="232">
        <v>1</v>
      </c>
      <c r="BR7" s="233"/>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0"/>
    </row>
    <row r="8" spans="1:131" s="231" customFormat="1" ht="26.25" customHeight="1" x14ac:dyDescent="0.15">
      <c r="A8" s="234">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28"/>
      <c r="BA8" s="228"/>
      <c r="BB8" s="228"/>
      <c r="BC8" s="228"/>
      <c r="BD8" s="228"/>
      <c r="BE8" s="229"/>
      <c r="BF8" s="229"/>
      <c r="BG8" s="229"/>
      <c r="BH8" s="229"/>
      <c r="BI8" s="229"/>
      <c r="BJ8" s="229"/>
      <c r="BK8" s="229"/>
      <c r="BL8" s="229"/>
      <c r="BM8" s="229"/>
      <c r="BN8" s="229"/>
      <c r="BO8" s="229"/>
      <c r="BP8" s="229"/>
      <c r="BQ8" s="234">
        <v>2</v>
      </c>
      <c r="BR8" s="235"/>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0"/>
    </row>
    <row r="9" spans="1:131" s="231" customFormat="1" ht="26.25" customHeight="1" x14ac:dyDescent="0.15">
      <c r="A9" s="234">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28"/>
      <c r="BA9" s="228"/>
      <c r="BB9" s="228"/>
      <c r="BC9" s="228"/>
      <c r="BD9" s="228"/>
      <c r="BE9" s="229"/>
      <c r="BF9" s="229"/>
      <c r="BG9" s="229"/>
      <c r="BH9" s="229"/>
      <c r="BI9" s="229"/>
      <c r="BJ9" s="229"/>
      <c r="BK9" s="229"/>
      <c r="BL9" s="229"/>
      <c r="BM9" s="229"/>
      <c r="BN9" s="229"/>
      <c r="BO9" s="229"/>
      <c r="BP9" s="229"/>
      <c r="BQ9" s="234">
        <v>3</v>
      </c>
      <c r="BR9" s="235"/>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0"/>
    </row>
    <row r="10" spans="1:131" s="231" customFormat="1" ht="26.25" customHeight="1" x14ac:dyDescent="0.15">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8"/>
      <c r="BA10" s="228"/>
      <c r="BB10" s="228"/>
      <c r="BC10" s="228"/>
      <c r="BD10" s="228"/>
      <c r="BE10" s="229"/>
      <c r="BF10" s="229"/>
      <c r="BG10" s="229"/>
      <c r="BH10" s="229"/>
      <c r="BI10" s="229"/>
      <c r="BJ10" s="229"/>
      <c r="BK10" s="229"/>
      <c r="BL10" s="229"/>
      <c r="BM10" s="229"/>
      <c r="BN10" s="229"/>
      <c r="BO10" s="229"/>
      <c r="BP10" s="229"/>
      <c r="BQ10" s="234">
        <v>4</v>
      </c>
      <c r="BR10" s="235"/>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0"/>
    </row>
    <row r="11" spans="1:131" s="231" customFormat="1" ht="26.25" customHeight="1" x14ac:dyDescent="0.15">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8"/>
      <c r="BA11" s="228"/>
      <c r="BB11" s="228"/>
      <c r="BC11" s="228"/>
      <c r="BD11" s="228"/>
      <c r="BE11" s="229"/>
      <c r="BF11" s="229"/>
      <c r="BG11" s="229"/>
      <c r="BH11" s="229"/>
      <c r="BI11" s="229"/>
      <c r="BJ11" s="229"/>
      <c r="BK11" s="229"/>
      <c r="BL11" s="229"/>
      <c r="BM11" s="229"/>
      <c r="BN11" s="229"/>
      <c r="BO11" s="229"/>
      <c r="BP11" s="229"/>
      <c r="BQ11" s="234">
        <v>5</v>
      </c>
      <c r="BR11" s="235"/>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0"/>
    </row>
    <row r="12" spans="1:131" s="231" customFormat="1" ht="26.25" customHeight="1" x14ac:dyDescent="0.15">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8"/>
      <c r="BA12" s="228"/>
      <c r="BB12" s="228"/>
      <c r="BC12" s="228"/>
      <c r="BD12" s="228"/>
      <c r="BE12" s="229"/>
      <c r="BF12" s="229"/>
      <c r="BG12" s="229"/>
      <c r="BH12" s="229"/>
      <c r="BI12" s="229"/>
      <c r="BJ12" s="229"/>
      <c r="BK12" s="229"/>
      <c r="BL12" s="229"/>
      <c r="BM12" s="229"/>
      <c r="BN12" s="229"/>
      <c r="BO12" s="229"/>
      <c r="BP12" s="229"/>
      <c r="BQ12" s="234">
        <v>6</v>
      </c>
      <c r="BR12" s="235"/>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0"/>
    </row>
    <row r="13" spans="1:131" s="231" customFormat="1" ht="26.25" customHeight="1" x14ac:dyDescent="0.15">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8"/>
      <c r="BA13" s="228"/>
      <c r="BB13" s="228"/>
      <c r="BC13" s="228"/>
      <c r="BD13" s="228"/>
      <c r="BE13" s="229"/>
      <c r="BF13" s="229"/>
      <c r="BG13" s="229"/>
      <c r="BH13" s="229"/>
      <c r="BI13" s="229"/>
      <c r="BJ13" s="229"/>
      <c r="BK13" s="229"/>
      <c r="BL13" s="229"/>
      <c r="BM13" s="229"/>
      <c r="BN13" s="229"/>
      <c r="BO13" s="229"/>
      <c r="BP13" s="229"/>
      <c r="BQ13" s="234">
        <v>7</v>
      </c>
      <c r="BR13" s="235"/>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0"/>
    </row>
    <row r="14" spans="1:131" s="231" customFormat="1" ht="26.25" customHeight="1" x14ac:dyDescent="0.15">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8"/>
      <c r="BA14" s="228"/>
      <c r="BB14" s="228"/>
      <c r="BC14" s="228"/>
      <c r="BD14" s="228"/>
      <c r="BE14" s="229"/>
      <c r="BF14" s="229"/>
      <c r="BG14" s="229"/>
      <c r="BH14" s="229"/>
      <c r="BI14" s="229"/>
      <c r="BJ14" s="229"/>
      <c r="BK14" s="229"/>
      <c r="BL14" s="229"/>
      <c r="BM14" s="229"/>
      <c r="BN14" s="229"/>
      <c r="BO14" s="229"/>
      <c r="BP14" s="229"/>
      <c r="BQ14" s="234">
        <v>8</v>
      </c>
      <c r="BR14" s="235"/>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0"/>
    </row>
    <row r="15" spans="1:131" s="231" customFormat="1" ht="26.25" customHeight="1" x14ac:dyDescent="0.15">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8"/>
      <c r="BA15" s="228"/>
      <c r="BB15" s="228"/>
      <c r="BC15" s="228"/>
      <c r="BD15" s="228"/>
      <c r="BE15" s="229"/>
      <c r="BF15" s="229"/>
      <c r="BG15" s="229"/>
      <c r="BH15" s="229"/>
      <c r="BI15" s="229"/>
      <c r="BJ15" s="229"/>
      <c r="BK15" s="229"/>
      <c r="BL15" s="229"/>
      <c r="BM15" s="229"/>
      <c r="BN15" s="229"/>
      <c r="BO15" s="229"/>
      <c r="BP15" s="229"/>
      <c r="BQ15" s="234">
        <v>9</v>
      </c>
      <c r="BR15" s="235"/>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0"/>
    </row>
    <row r="16" spans="1:131" s="231" customFormat="1" ht="26.25" customHeight="1" x14ac:dyDescent="0.15">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x14ac:dyDescent="0.15">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x14ac:dyDescent="0.15">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x14ac:dyDescent="0.15">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x14ac:dyDescent="0.15">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x14ac:dyDescent="0.2">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x14ac:dyDescent="0.15">
      <c r="A22" s="23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x14ac:dyDescent="0.2">
      <c r="A23" s="236" t="s">
        <v>394</v>
      </c>
      <c r="B23" s="937" t="s">
        <v>395</v>
      </c>
      <c r="C23" s="938"/>
      <c r="D23" s="938"/>
      <c r="E23" s="938"/>
      <c r="F23" s="938"/>
      <c r="G23" s="938"/>
      <c r="H23" s="938"/>
      <c r="I23" s="938"/>
      <c r="J23" s="938"/>
      <c r="K23" s="938"/>
      <c r="L23" s="938"/>
      <c r="M23" s="938"/>
      <c r="N23" s="938"/>
      <c r="O23" s="938"/>
      <c r="P23" s="948"/>
      <c r="Q23" s="1067">
        <v>43539</v>
      </c>
      <c r="R23" s="1061"/>
      <c r="S23" s="1061"/>
      <c r="T23" s="1061"/>
      <c r="U23" s="1061"/>
      <c r="V23" s="1061">
        <v>40797</v>
      </c>
      <c r="W23" s="1061"/>
      <c r="X23" s="1061"/>
      <c r="Y23" s="1061"/>
      <c r="Z23" s="1061"/>
      <c r="AA23" s="1061">
        <v>2742</v>
      </c>
      <c r="AB23" s="1061"/>
      <c r="AC23" s="1061"/>
      <c r="AD23" s="1061"/>
      <c r="AE23" s="1068"/>
      <c r="AF23" s="1069">
        <v>2498</v>
      </c>
      <c r="AG23" s="1061"/>
      <c r="AH23" s="1061"/>
      <c r="AI23" s="1061"/>
      <c r="AJ23" s="1070"/>
      <c r="AK23" s="1071"/>
      <c r="AL23" s="1072"/>
      <c r="AM23" s="1072"/>
      <c r="AN23" s="1072"/>
      <c r="AO23" s="1072"/>
      <c r="AP23" s="1061">
        <v>36589</v>
      </c>
      <c r="AQ23" s="1061"/>
      <c r="AR23" s="1061"/>
      <c r="AS23" s="1061"/>
      <c r="AT23" s="1061"/>
      <c r="AU23" s="1062"/>
      <c r="AV23" s="1062"/>
      <c r="AW23" s="1062"/>
      <c r="AX23" s="1062"/>
      <c r="AY23" s="1063"/>
      <c r="AZ23" s="1064" t="s">
        <v>396</v>
      </c>
      <c r="BA23" s="1065"/>
      <c r="BB23" s="1065"/>
      <c r="BC23" s="1065"/>
      <c r="BD23" s="1066"/>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x14ac:dyDescent="0.15">
      <c r="A28" s="238">
        <v>1</v>
      </c>
      <c r="B28" s="1047" t="s">
        <v>407</v>
      </c>
      <c r="C28" s="1048"/>
      <c r="D28" s="1048"/>
      <c r="E28" s="1048"/>
      <c r="F28" s="1048"/>
      <c r="G28" s="1048"/>
      <c r="H28" s="1048"/>
      <c r="I28" s="1048"/>
      <c r="J28" s="1048"/>
      <c r="K28" s="1048"/>
      <c r="L28" s="1048"/>
      <c r="M28" s="1048"/>
      <c r="N28" s="1048"/>
      <c r="O28" s="1048"/>
      <c r="P28" s="1049"/>
      <c r="Q28" s="1050">
        <v>10469</v>
      </c>
      <c r="R28" s="1051"/>
      <c r="S28" s="1051"/>
      <c r="T28" s="1051"/>
      <c r="U28" s="1051"/>
      <c r="V28" s="1051">
        <v>10407</v>
      </c>
      <c r="W28" s="1051"/>
      <c r="X28" s="1051"/>
      <c r="Y28" s="1051"/>
      <c r="Z28" s="1051"/>
      <c r="AA28" s="1051">
        <v>62</v>
      </c>
      <c r="AB28" s="1051"/>
      <c r="AC28" s="1051"/>
      <c r="AD28" s="1051"/>
      <c r="AE28" s="1052"/>
      <c r="AF28" s="1053">
        <v>62</v>
      </c>
      <c r="AG28" s="1051"/>
      <c r="AH28" s="1051"/>
      <c r="AI28" s="1051"/>
      <c r="AJ28" s="1054"/>
      <c r="AK28" s="1042">
        <v>843</v>
      </c>
      <c r="AL28" s="1043"/>
      <c r="AM28" s="1043"/>
      <c r="AN28" s="1043"/>
      <c r="AO28" s="1043"/>
      <c r="AP28" s="1043" t="s">
        <v>530</v>
      </c>
      <c r="AQ28" s="1043"/>
      <c r="AR28" s="1043"/>
      <c r="AS28" s="1043"/>
      <c r="AT28" s="1043"/>
      <c r="AU28" s="1043" t="s">
        <v>530</v>
      </c>
      <c r="AV28" s="1043"/>
      <c r="AW28" s="1043"/>
      <c r="AX28" s="1043"/>
      <c r="AY28" s="1043"/>
      <c r="AZ28" s="1044" t="s">
        <v>530</v>
      </c>
      <c r="BA28" s="1044"/>
      <c r="BB28" s="1044"/>
      <c r="BC28" s="1044"/>
      <c r="BD28" s="1044"/>
      <c r="BE28" s="1045"/>
      <c r="BF28" s="1045"/>
      <c r="BG28" s="1045"/>
      <c r="BH28" s="1045"/>
      <c r="BI28" s="1046"/>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x14ac:dyDescent="0.15">
      <c r="A29" s="238">
        <v>2</v>
      </c>
      <c r="B29" s="1030" t="s">
        <v>408</v>
      </c>
      <c r="C29" s="1031"/>
      <c r="D29" s="1031"/>
      <c r="E29" s="1031"/>
      <c r="F29" s="1031"/>
      <c r="G29" s="1031"/>
      <c r="H29" s="1031"/>
      <c r="I29" s="1031"/>
      <c r="J29" s="1031"/>
      <c r="K29" s="1031"/>
      <c r="L29" s="1031"/>
      <c r="M29" s="1031"/>
      <c r="N29" s="1031"/>
      <c r="O29" s="1031"/>
      <c r="P29" s="1032"/>
      <c r="Q29" s="1038">
        <v>9165</v>
      </c>
      <c r="R29" s="1039"/>
      <c r="S29" s="1039"/>
      <c r="T29" s="1039"/>
      <c r="U29" s="1039"/>
      <c r="V29" s="1039">
        <v>8759</v>
      </c>
      <c r="W29" s="1039"/>
      <c r="X29" s="1039"/>
      <c r="Y29" s="1039"/>
      <c r="Z29" s="1039"/>
      <c r="AA29" s="1039">
        <v>406</v>
      </c>
      <c r="AB29" s="1039"/>
      <c r="AC29" s="1039"/>
      <c r="AD29" s="1039"/>
      <c r="AE29" s="1040"/>
      <c r="AF29" s="1035">
        <v>406</v>
      </c>
      <c r="AG29" s="1036"/>
      <c r="AH29" s="1036"/>
      <c r="AI29" s="1036"/>
      <c r="AJ29" s="1037"/>
      <c r="AK29" s="980">
        <v>1821</v>
      </c>
      <c r="AL29" s="971"/>
      <c r="AM29" s="971"/>
      <c r="AN29" s="971"/>
      <c r="AO29" s="971"/>
      <c r="AP29" s="971" t="s">
        <v>530</v>
      </c>
      <c r="AQ29" s="971"/>
      <c r="AR29" s="971"/>
      <c r="AS29" s="971"/>
      <c r="AT29" s="971"/>
      <c r="AU29" s="971" t="s">
        <v>530</v>
      </c>
      <c r="AV29" s="971"/>
      <c r="AW29" s="971"/>
      <c r="AX29" s="971"/>
      <c r="AY29" s="971"/>
      <c r="AZ29" s="1041" t="s">
        <v>530</v>
      </c>
      <c r="BA29" s="1041"/>
      <c r="BB29" s="1041"/>
      <c r="BC29" s="1041"/>
      <c r="BD29" s="104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x14ac:dyDescent="0.15">
      <c r="A30" s="238">
        <v>3</v>
      </c>
      <c r="B30" s="1030" t="s">
        <v>409</v>
      </c>
      <c r="C30" s="1031"/>
      <c r="D30" s="1031"/>
      <c r="E30" s="1031"/>
      <c r="F30" s="1031"/>
      <c r="G30" s="1031"/>
      <c r="H30" s="1031"/>
      <c r="I30" s="1031"/>
      <c r="J30" s="1031"/>
      <c r="K30" s="1031"/>
      <c r="L30" s="1031"/>
      <c r="M30" s="1031"/>
      <c r="N30" s="1031"/>
      <c r="O30" s="1031"/>
      <c r="P30" s="1032"/>
      <c r="Q30" s="1038">
        <v>1649</v>
      </c>
      <c r="R30" s="1039"/>
      <c r="S30" s="1039"/>
      <c r="T30" s="1039"/>
      <c r="U30" s="1039"/>
      <c r="V30" s="1039">
        <v>1636</v>
      </c>
      <c r="W30" s="1039"/>
      <c r="X30" s="1039"/>
      <c r="Y30" s="1039"/>
      <c r="Z30" s="1039"/>
      <c r="AA30" s="1039">
        <v>13</v>
      </c>
      <c r="AB30" s="1039"/>
      <c r="AC30" s="1039"/>
      <c r="AD30" s="1039"/>
      <c r="AE30" s="1040"/>
      <c r="AF30" s="1035">
        <v>13</v>
      </c>
      <c r="AG30" s="1036"/>
      <c r="AH30" s="1036"/>
      <c r="AI30" s="1036"/>
      <c r="AJ30" s="1037"/>
      <c r="AK30" s="980">
        <v>285</v>
      </c>
      <c r="AL30" s="971"/>
      <c r="AM30" s="971"/>
      <c r="AN30" s="971"/>
      <c r="AO30" s="971"/>
      <c r="AP30" s="971" t="s">
        <v>530</v>
      </c>
      <c r="AQ30" s="971"/>
      <c r="AR30" s="971"/>
      <c r="AS30" s="971"/>
      <c r="AT30" s="971"/>
      <c r="AU30" s="971" t="s">
        <v>530</v>
      </c>
      <c r="AV30" s="971"/>
      <c r="AW30" s="971"/>
      <c r="AX30" s="971"/>
      <c r="AY30" s="971"/>
      <c r="AZ30" s="1041" t="s">
        <v>530</v>
      </c>
      <c r="BA30" s="1041"/>
      <c r="BB30" s="1041"/>
      <c r="BC30" s="1041"/>
      <c r="BD30" s="104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x14ac:dyDescent="0.15">
      <c r="A31" s="238">
        <v>4</v>
      </c>
      <c r="B31" s="1030" t="s">
        <v>410</v>
      </c>
      <c r="C31" s="1031"/>
      <c r="D31" s="1031"/>
      <c r="E31" s="1031"/>
      <c r="F31" s="1031"/>
      <c r="G31" s="1031"/>
      <c r="H31" s="1031"/>
      <c r="I31" s="1031"/>
      <c r="J31" s="1031"/>
      <c r="K31" s="1031"/>
      <c r="L31" s="1031"/>
      <c r="M31" s="1031"/>
      <c r="N31" s="1031"/>
      <c r="O31" s="1031"/>
      <c r="P31" s="1032"/>
      <c r="Q31" s="1038">
        <v>1713</v>
      </c>
      <c r="R31" s="1039"/>
      <c r="S31" s="1039"/>
      <c r="T31" s="1039"/>
      <c r="U31" s="1039"/>
      <c r="V31" s="1039">
        <v>1616</v>
      </c>
      <c r="W31" s="1039"/>
      <c r="X31" s="1039"/>
      <c r="Y31" s="1039"/>
      <c r="Z31" s="1039"/>
      <c r="AA31" s="1039">
        <v>97</v>
      </c>
      <c r="AB31" s="1039"/>
      <c r="AC31" s="1039"/>
      <c r="AD31" s="1039"/>
      <c r="AE31" s="1040"/>
      <c r="AF31" s="1035">
        <v>380</v>
      </c>
      <c r="AG31" s="1036"/>
      <c r="AH31" s="1036"/>
      <c r="AI31" s="1036"/>
      <c r="AJ31" s="1037"/>
      <c r="AK31" s="980">
        <v>488</v>
      </c>
      <c r="AL31" s="971"/>
      <c r="AM31" s="971"/>
      <c r="AN31" s="971"/>
      <c r="AO31" s="971"/>
      <c r="AP31" s="971">
        <v>6654</v>
      </c>
      <c r="AQ31" s="971"/>
      <c r="AR31" s="971"/>
      <c r="AS31" s="971"/>
      <c r="AT31" s="971"/>
      <c r="AU31" s="971">
        <v>2202</v>
      </c>
      <c r="AV31" s="971"/>
      <c r="AW31" s="971"/>
      <c r="AX31" s="971"/>
      <c r="AY31" s="971"/>
      <c r="AZ31" s="1041" t="s">
        <v>530</v>
      </c>
      <c r="BA31" s="1041"/>
      <c r="BB31" s="1041"/>
      <c r="BC31" s="1041"/>
      <c r="BD31" s="1041"/>
      <c r="BE31" s="972" t="s">
        <v>411</v>
      </c>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x14ac:dyDescent="0.15">
      <c r="A32" s="238">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15">
      <c r="A33" s="238">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15">
      <c r="A34" s="238">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15">
      <c r="A35" s="23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15">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15">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15">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15">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15">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15">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15">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15">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15">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15">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15">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15">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15">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15">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15">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15">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15">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15">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15">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15">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15">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15">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15">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15">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15">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15">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
      <c r="A63" s="236" t="s">
        <v>394</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861</v>
      </c>
      <c r="AG63" s="959"/>
      <c r="AH63" s="959"/>
      <c r="AI63" s="959"/>
      <c r="AJ63" s="1022"/>
      <c r="AK63" s="1023"/>
      <c r="AL63" s="963"/>
      <c r="AM63" s="963"/>
      <c r="AN63" s="963"/>
      <c r="AO63" s="963"/>
      <c r="AP63" s="959">
        <v>6654</v>
      </c>
      <c r="AQ63" s="959"/>
      <c r="AR63" s="959"/>
      <c r="AS63" s="959"/>
      <c r="AT63" s="959"/>
      <c r="AU63" s="959">
        <v>2202</v>
      </c>
      <c r="AV63" s="959"/>
      <c r="AW63" s="959"/>
      <c r="AX63" s="959"/>
      <c r="AY63" s="959"/>
      <c r="AZ63" s="1017"/>
      <c r="BA63" s="1017"/>
      <c r="BB63" s="1017"/>
      <c r="BC63" s="1017"/>
      <c r="BD63" s="1017"/>
      <c r="BE63" s="960"/>
      <c r="BF63" s="960"/>
      <c r="BG63" s="960"/>
      <c r="BH63" s="960"/>
      <c r="BI63" s="961"/>
      <c r="BJ63" s="1018" t="s">
        <v>414</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15">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418</v>
      </c>
      <c r="W66" s="1002"/>
      <c r="X66" s="1002"/>
      <c r="Y66" s="1002"/>
      <c r="Z66" s="1003"/>
      <c r="AA66" s="1001" t="s">
        <v>419</v>
      </c>
      <c r="AB66" s="1002"/>
      <c r="AC66" s="1002"/>
      <c r="AD66" s="1002"/>
      <c r="AE66" s="1003"/>
      <c r="AF66" s="1007" t="s">
        <v>420</v>
      </c>
      <c r="AG66" s="1008"/>
      <c r="AH66" s="1008"/>
      <c r="AI66" s="1008"/>
      <c r="AJ66" s="1009"/>
      <c r="AK66" s="1001" t="s">
        <v>421</v>
      </c>
      <c r="AL66" s="996"/>
      <c r="AM66" s="996"/>
      <c r="AN66" s="996"/>
      <c r="AO66" s="997"/>
      <c r="AP66" s="1001" t="s">
        <v>422</v>
      </c>
      <c r="AQ66" s="1002"/>
      <c r="AR66" s="1002"/>
      <c r="AS66" s="1002"/>
      <c r="AT66" s="1003"/>
      <c r="AU66" s="1001" t="s">
        <v>423</v>
      </c>
      <c r="AV66" s="1002"/>
      <c r="AW66" s="1002"/>
      <c r="AX66" s="1002"/>
      <c r="AY66" s="1003"/>
      <c r="AZ66" s="1001" t="s">
        <v>382</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15">
      <c r="A68" s="232">
        <v>1</v>
      </c>
      <c r="B68" s="985" t="s">
        <v>593</v>
      </c>
      <c r="C68" s="986"/>
      <c r="D68" s="986"/>
      <c r="E68" s="986"/>
      <c r="F68" s="986"/>
      <c r="G68" s="986"/>
      <c r="H68" s="986"/>
      <c r="I68" s="986"/>
      <c r="J68" s="986"/>
      <c r="K68" s="986"/>
      <c r="L68" s="986"/>
      <c r="M68" s="986"/>
      <c r="N68" s="986"/>
      <c r="O68" s="986"/>
      <c r="P68" s="987"/>
      <c r="Q68" s="988">
        <v>21460</v>
      </c>
      <c r="R68" s="982"/>
      <c r="S68" s="982"/>
      <c r="T68" s="982"/>
      <c r="U68" s="982"/>
      <c r="V68" s="982">
        <v>20757</v>
      </c>
      <c r="W68" s="982"/>
      <c r="X68" s="982"/>
      <c r="Y68" s="982"/>
      <c r="Z68" s="982"/>
      <c r="AA68" s="982">
        <v>704</v>
      </c>
      <c r="AB68" s="982"/>
      <c r="AC68" s="982"/>
      <c r="AD68" s="982"/>
      <c r="AE68" s="982"/>
      <c r="AF68" s="982">
        <v>704</v>
      </c>
      <c r="AG68" s="982"/>
      <c r="AH68" s="982"/>
      <c r="AI68" s="982"/>
      <c r="AJ68" s="982"/>
      <c r="AK68" s="982">
        <v>118</v>
      </c>
      <c r="AL68" s="982"/>
      <c r="AM68" s="982"/>
      <c r="AN68" s="982"/>
      <c r="AO68" s="982"/>
      <c r="AP68" s="982" t="s">
        <v>530</v>
      </c>
      <c r="AQ68" s="982"/>
      <c r="AR68" s="982"/>
      <c r="AS68" s="982"/>
      <c r="AT68" s="982"/>
      <c r="AU68" s="982" t="s">
        <v>530</v>
      </c>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15">
      <c r="A69" s="234">
        <v>2</v>
      </c>
      <c r="B69" s="974" t="s">
        <v>594</v>
      </c>
      <c r="C69" s="975"/>
      <c r="D69" s="975"/>
      <c r="E69" s="975"/>
      <c r="F69" s="975"/>
      <c r="G69" s="975"/>
      <c r="H69" s="975"/>
      <c r="I69" s="975"/>
      <c r="J69" s="975"/>
      <c r="K69" s="975"/>
      <c r="L69" s="975"/>
      <c r="M69" s="975"/>
      <c r="N69" s="975"/>
      <c r="O69" s="975"/>
      <c r="P69" s="976"/>
      <c r="Q69" s="977">
        <v>179</v>
      </c>
      <c r="R69" s="971"/>
      <c r="S69" s="971"/>
      <c r="T69" s="971"/>
      <c r="U69" s="971"/>
      <c r="V69" s="971">
        <v>133</v>
      </c>
      <c r="W69" s="971"/>
      <c r="X69" s="971"/>
      <c r="Y69" s="971"/>
      <c r="Z69" s="971"/>
      <c r="AA69" s="971">
        <v>47</v>
      </c>
      <c r="AB69" s="971"/>
      <c r="AC69" s="971"/>
      <c r="AD69" s="971"/>
      <c r="AE69" s="971"/>
      <c r="AF69" s="971">
        <v>47</v>
      </c>
      <c r="AG69" s="971"/>
      <c r="AH69" s="971"/>
      <c r="AI69" s="971"/>
      <c r="AJ69" s="971"/>
      <c r="AK69" s="971" t="s">
        <v>530</v>
      </c>
      <c r="AL69" s="971"/>
      <c r="AM69" s="971"/>
      <c r="AN69" s="971"/>
      <c r="AO69" s="971"/>
      <c r="AP69" s="971" t="s">
        <v>530</v>
      </c>
      <c r="AQ69" s="971"/>
      <c r="AR69" s="971"/>
      <c r="AS69" s="971"/>
      <c r="AT69" s="971"/>
      <c r="AU69" s="971" t="s">
        <v>530</v>
      </c>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15">
      <c r="A70" s="234">
        <v>3</v>
      </c>
      <c r="B70" s="974" t="s">
        <v>595</v>
      </c>
      <c r="C70" s="975"/>
      <c r="D70" s="975"/>
      <c r="E70" s="975"/>
      <c r="F70" s="975"/>
      <c r="G70" s="975"/>
      <c r="H70" s="975"/>
      <c r="I70" s="975"/>
      <c r="J70" s="975"/>
      <c r="K70" s="975"/>
      <c r="L70" s="975"/>
      <c r="M70" s="975"/>
      <c r="N70" s="975"/>
      <c r="O70" s="975"/>
      <c r="P70" s="976"/>
      <c r="Q70" s="977">
        <v>107</v>
      </c>
      <c r="R70" s="971"/>
      <c r="S70" s="971"/>
      <c r="T70" s="971"/>
      <c r="U70" s="971"/>
      <c r="V70" s="971">
        <v>106</v>
      </c>
      <c r="W70" s="971"/>
      <c r="X70" s="971"/>
      <c r="Y70" s="971"/>
      <c r="Z70" s="971"/>
      <c r="AA70" s="971">
        <v>1</v>
      </c>
      <c r="AB70" s="971"/>
      <c r="AC70" s="971"/>
      <c r="AD70" s="971"/>
      <c r="AE70" s="971"/>
      <c r="AF70" s="971">
        <v>1</v>
      </c>
      <c r="AG70" s="971"/>
      <c r="AH70" s="971"/>
      <c r="AI70" s="971"/>
      <c r="AJ70" s="971"/>
      <c r="AK70" s="971">
        <v>8</v>
      </c>
      <c r="AL70" s="971"/>
      <c r="AM70" s="971"/>
      <c r="AN70" s="971"/>
      <c r="AO70" s="971"/>
      <c r="AP70" s="971" t="s">
        <v>530</v>
      </c>
      <c r="AQ70" s="971"/>
      <c r="AR70" s="971"/>
      <c r="AS70" s="971"/>
      <c r="AT70" s="971"/>
      <c r="AU70" s="971" t="s">
        <v>530</v>
      </c>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15">
      <c r="A71" s="234">
        <v>4</v>
      </c>
      <c r="B71" s="974" t="s">
        <v>596</v>
      </c>
      <c r="C71" s="975"/>
      <c r="D71" s="975"/>
      <c r="E71" s="975"/>
      <c r="F71" s="975"/>
      <c r="G71" s="975"/>
      <c r="H71" s="975"/>
      <c r="I71" s="975"/>
      <c r="J71" s="975"/>
      <c r="K71" s="975"/>
      <c r="L71" s="975"/>
      <c r="M71" s="975"/>
      <c r="N71" s="975"/>
      <c r="O71" s="975"/>
      <c r="P71" s="976"/>
      <c r="Q71" s="977">
        <v>101</v>
      </c>
      <c r="R71" s="971"/>
      <c r="S71" s="971"/>
      <c r="T71" s="971"/>
      <c r="U71" s="971"/>
      <c r="V71" s="971">
        <v>61</v>
      </c>
      <c r="W71" s="971"/>
      <c r="X71" s="971"/>
      <c r="Y71" s="971"/>
      <c r="Z71" s="971"/>
      <c r="AA71" s="971">
        <v>40</v>
      </c>
      <c r="AB71" s="971"/>
      <c r="AC71" s="971"/>
      <c r="AD71" s="971"/>
      <c r="AE71" s="971"/>
      <c r="AF71" s="971">
        <v>40</v>
      </c>
      <c r="AG71" s="971"/>
      <c r="AH71" s="971"/>
      <c r="AI71" s="971"/>
      <c r="AJ71" s="971"/>
      <c r="AK71" s="971" t="s">
        <v>530</v>
      </c>
      <c r="AL71" s="971"/>
      <c r="AM71" s="971"/>
      <c r="AN71" s="971"/>
      <c r="AO71" s="971"/>
      <c r="AP71" s="971" t="s">
        <v>530</v>
      </c>
      <c r="AQ71" s="971"/>
      <c r="AR71" s="971"/>
      <c r="AS71" s="971"/>
      <c r="AT71" s="971"/>
      <c r="AU71" s="971" t="s">
        <v>530</v>
      </c>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15">
      <c r="A72" s="234">
        <v>5</v>
      </c>
      <c r="B72" s="974" t="s">
        <v>597</v>
      </c>
      <c r="C72" s="975"/>
      <c r="D72" s="975"/>
      <c r="E72" s="975"/>
      <c r="F72" s="975"/>
      <c r="G72" s="975"/>
      <c r="H72" s="975"/>
      <c r="I72" s="975"/>
      <c r="J72" s="975"/>
      <c r="K72" s="975"/>
      <c r="L72" s="975"/>
      <c r="M72" s="975"/>
      <c r="N72" s="975"/>
      <c r="O72" s="975"/>
      <c r="P72" s="976"/>
      <c r="Q72" s="977">
        <v>2423</v>
      </c>
      <c r="R72" s="971"/>
      <c r="S72" s="971"/>
      <c r="T72" s="971"/>
      <c r="U72" s="971"/>
      <c r="V72" s="971">
        <v>2308</v>
      </c>
      <c r="W72" s="971"/>
      <c r="X72" s="971"/>
      <c r="Y72" s="971"/>
      <c r="Z72" s="971"/>
      <c r="AA72" s="971">
        <v>115</v>
      </c>
      <c r="AB72" s="971"/>
      <c r="AC72" s="971"/>
      <c r="AD72" s="971"/>
      <c r="AE72" s="971"/>
      <c r="AF72" s="971">
        <v>115</v>
      </c>
      <c r="AG72" s="971"/>
      <c r="AH72" s="971"/>
      <c r="AI72" s="971"/>
      <c r="AJ72" s="971"/>
      <c r="AK72" s="971">
        <v>130</v>
      </c>
      <c r="AL72" s="971"/>
      <c r="AM72" s="971"/>
      <c r="AN72" s="971"/>
      <c r="AO72" s="971"/>
      <c r="AP72" s="971" t="s">
        <v>530</v>
      </c>
      <c r="AQ72" s="971"/>
      <c r="AR72" s="971"/>
      <c r="AS72" s="971"/>
      <c r="AT72" s="971"/>
      <c r="AU72" s="971" t="s">
        <v>530</v>
      </c>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15">
      <c r="A73" s="234">
        <v>6</v>
      </c>
      <c r="B73" s="974" t="s">
        <v>598</v>
      </c>
      <c r="C73" s="975"/>
      <c r="D73" s="975"/>
      <c r="E73" s="975"/>
      <c r="F73" s="975"/>
      <c r="G73" s="975"/>
      <c r="H73" s="975"/>
      <c r="I73" s="975"/>
      <c r="J73" s="975"/>
      <c r="K73" s="975"/>
      <c r="L73" s="975"/>
      <c r="M73" s="975"/>
      <c r="N73" s="975"/>
      <c r="O73" s="975"/>
      <c r="P73" s="976"/>
      <c r="Q73" s="977">
        <v>719774</v>
      </c>
      <c r="R73" s="971"/>
      <c r="S73" s="971"/>
      <c r="T73" s="971"/>
      <c r="U73" s="971"/>
      <c r="V73" s="971">
        <v>711648</v>
      </c>
      <c r="W73" s="971"/>
      <c r="X73" s="971"/>
      <c r="Y73" s="971"/>
      <c r="Z73" s="971"/>
      <c r="AA73" s="971">
        <v>8126</v>
      </c>
      <c r="AB73" s="971"/>
      <c r="AC73" s="971"/>
      <c r="AD73" s="971"/>
      <c r="AE73" s="971"/>
      <c r="AF73" s="971">
        <v>8126</v>
      </c>
      <c r="AG73" s="971"/>
      <c r="AH73" s="971"/>
      <c r="AI73" s="971"/>
      <c r="AJ73" s="971"/>
      <c r="AK73" s="971">
        <v>4022</v>
      </c>
      <c r="AL73" s="971"/>
      <c r="AM73" s="971"/>
      <c r="AN73" s="971"/>
      <c r="AO73" s="971"/>
      <c r="AP73" s="971" t="s">
        <v>530</v>
      </c>
      <c r="AQ73" s="971"/>
      <c r="AR73" s="971"/>
      <c r="AS73" s="971"/>
      <c r="AT73" s="971"/>
      <c r="AU73" s="971" t="s">
        <v>530</v>
      </c>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15">
      <c r="A74" s="234">
        <v>7</v>
      </c>
      <c r="B74" s="974" t="s">
        <v>599</v>
      </c>
      <c r="C74" s="975"/>
      <c r="D74" s="975"/>
      <c r="E74" s="975"/>
      <c r="F74" s="975"/>
      <c r="G74" s="975"/>
      <c r="H74" s="975"/>
      <c r="I74" s="975"/>
      <c r="J74" s="975"/>
      <c r="K74" s="975"/>
      <c r="L74" s="975"/>
      <c r="M74" s="975"/>
      <c r="N74" s="975"/>
      <c r="O74" s="975"/>
      <c r="P74" s="976"/>
      <c r="Q74" s="977">
        <v>4953</v>
      </c>
      <c r="R74" s="971"/>
      <c r="S74" s="971"/>
      <c r="T74" s="971"/>
      <c r="U74" s="971"/>
      <c r="V74" s="971">
        <v>4785</v>
      </c>
      <c r="W74" s="971"/>
      <c r="X74" s="971"/>
      <c r="Y74" s="971"/>
      <c r="Z74" s="971"/>
      <c r="AA74" s="971">
        <v>168</v>
      </c>
      <c r="AB74" s="971"/>
      <c r="AC74" s="971"/>
      <c r="AD74" s="971"/>
      <c r="AE74" s="971"/>
      <c r="AF74" s="971">
        <v>168</v>
      </c>
      <c r="AG74" s="971"/>
      <c r="AH74" s="971"/>
      <c r="AI74" s="971"/>
      <c r="AJ74" s="971"/>
      <c r="AK74" s="971">
        <v>50</v>
      </c>
      <c r="AL74" s="971"/>
      <c r="AM74" s="971"/>
      <c r="AN74" s="971"/>
      <c r="AO74" s="971"/>
      <c r="AP74" s="971">
        <v>2986</v>
      </c>
      <c r="AQ74" s="971"/>
      <c r="AR74" s="971"/>
      <c r="AS74" s="971"/>
      <c r="AT74" s="971"/>
      <c r="AU74" s="971">
        <v>1808</v>
      </c>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15">
      <c r="A75" s="234">
        <v>8</v>
      </c>
      <c r="B75" s="974" t="s">
        <v>600</v>
      </c>
      <c r="C75" s="975"/>
      <c r="D75" s="975"/>
      <c r="E75" s="975"/>
      <c r="F75" s="975"/>
      <c r="G75" s="975"/>
      <c r="H75" s="975"/>
      <c r="I75" s="975"/>
      <c r="J75" s="975"/>
      <c r="K75" s="975"/>
      <c r="L75" s="975"/>
      <c r="M75" s="975"/>
      <c r="N75" s="975"/>
      <c r="O75" s="975"/>
      <c r="P75" s="976"/>
      <c r="Q75" s="978">
        <v>3634</v>
      </c>
      <c r="R75" s="979"/>
      <c r="S75" s="979"/>
      <c r="T75" s="979"/>
      <c r="U75" s="980"/>
      <c r="V75" s="981">
        <v>3409</v>
      </c>
      <c r="W75" s="979"/>
      <c r="X75" s="979"/>
      <c r="Y75" s="979"/>
      <c r="Z75" s="980"/>
      <c r="AA75" s="981">
        <v>225</v>
      </c>
      <c r="AB75" s="979"/>
      <c r="AC75" s="979"/>
      <c r="AD75" s="979"/>
      <c r="AE75" s="980"/>
      <c r="AF75" s="981">
        <v>225</v>
      </c>
      <c r="AG75" s="979"/>
      <c r="AH75" s="979"/>
      <c r="AI75" s="979"/>
      <c r="AJ75" s="980"/>
      <c r="AK75" s="981">
        <v>39</v>
      </c>
      <c r="AL75" s="979"/>
      <c r="AM75" s="979"/>
      <c r="AN75" s="979"/>
      <c r="AO75" s="980"/>
      <c r="AP75" s="981">
        <v>9615</v>
      </c>
      <c r="AQ75" s="979"/>
      <c r="AR75" s="979"/>
      <c r="AS75" s="979"/>
      <c r="AT75" s="980"/>
      <c r="AU75" s="981">
        <v>1375</v>
      </c>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15">
      <c r="A76" s="23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15">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15">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15">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15">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15">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15">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15">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15">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15">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15">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15">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
      <c r="A88" s="236" t="s">
        <v>394</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9426</v>
      </c>
      <c r="AG88" s="959"/>
      <c r="AH88" s="959"/>
      <c r="AI88" s="959"/>
      <c r="AJ88" s="959"/>
      <c r="AK88" s="963"/>
      <c r="AL88" s="963"/>
      <c r="AM88" s="963"/>
      <c r="AN88" s="963"/>
      <c r="AO88" s="963"/>
      <c r="AP88" s="959">
        <v>12601</v>
      </c>
      <c r="AQ88" s="959"/>
      <c r="AR88" s="959"/>
      <c r="AS88" s="959"/>
      <c r="AT88" s="959"/>
      <c r="AU88" s="959">
        <v>3183</v>
      </c>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0</v>
      </c>
      <c r="CS102" s="953"/>
      <c r="CT102" s="953"/>
      <c r="CU102" s="953"/>
      <c r="CV102" s="954"/>
      <c r="CW102" s="952">
        <v>0</v>
      </c>
      <c r="CX102" s="953"/>
      <c r="CY102" s="953"/>
      <c r="CZ102" s="953"/>
      <c r="DA102" s="954"/>
      <c r="DB102" s="952">
        <v>0</v>
      </c>
      <c r="DC102" s="953"/>
      <c r="DD102" s="953"/>
      <c r="DE102" s="953"/>
      <c r="DF102" s="954"/>
      <c r="DG102" s="952">
        <v>0</v>
      </c>
      <c r="DH102" s="953"/>
      <c r="DI102" s="953"/>
      <c r="DJ102" s="953"/>
      <c r="DK102" s="954"/>
      <c r="DL102" s="952">
        <v>0</v>
      </c>
      <c r="DM102" s="953"/>
      <c r="DN102" s="953"/>
      <c r="DO102" s="953"/>
      <c r="DP102" s="954"/>
      <c r="DQ102" s="952">
        <v>0</v>
      </c>
      <c r="DR102" s="953"/>
      <c r="DS102" s="953"/>
      <c r="DT102" s="953"/>
      <c r="DU102" s="954"/>
      <c r="DV102" s="937"/>
      <c r="DW102" s="938"/>
      <c r="DX102" s="938"/>
      <c r="DY102" s="938"/>
      <c r="DZ102" s="93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312</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312</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312</v>
      </c>
      <c r="DR109" s="896"/>
      <c r="DS109" s="896"/>
      <c r="DT109" s="896"/>
      <c r="DU109" s="897"/>
      <c r="DV109" s="898" t="s">
        <v>435</v>
      </c>
      <c r="DW109" s="896"/>
      <c r="DX109" s="896"/>
      <c r="DY109" s="896"/>
      <c r="DZ109" s="929"/>
    </row>
    <row r="110" spans="1:131" s="226"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3446223</v>
      </c>
      <c r="AB110" s="889"/>
      <c r="AC110" s="889"/>
      <c r="AD110" s="889"/>
      <c r="AE110" s="890"/>
      <c r="AF110" s="891">
        <v>3633651</v>
      </c>
      <c r="AG110" s="889"/>
      <c r="AH110" s="889"/>
      <c r="AI110" s="889"/>
      <c r="AJ110" s="890"/>
      <c r="AK110" s="891">
        <v>3735664</v>
      </c>
      <c r="AL110" s="889"/>
      <c r="AM110" s="889"/>
      <c r="AN110" s="889"/>
      <c r="AO110" s="890"/>
      <c r="AP110" s="892">
        <v>19.899999999999999</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37637580</v>
      </c>
      <c r="BR110" s="842"/>
      <c r="BS110" s="842"/>
      <c r="BT110" s="842"/>
      <c r="BU110" s="842"/>
      <c r="BV110" s="842">
        <v>38146598</v>
      </c>
      <c r="BW110" s="842"/>
      <c r="BX110" s="842"/>
      <c r="BY110" s="842"/>
      <c r="BZ110" s="842"/>
      <c r="CA110" s="842">
        <v>36588585</v>
      </c>
      <c r="CB110" s="842"/>
      <c r="CC110" s="842"/>
      <c r="CD110" s="842"/>
      <c r="CE110" s="842"/>
      <c r="CF110" s="866">
        <v>194.8</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473749</v>
      </c>
      <c r="DH110" s="842"/>
      <c r="DI110" s="842"/>
      <c r="DJ110" s="842"/>
      <c r="DK110" s="842"/>
      <c r="DL110" s="842">
        <v>448917</v>
      </c>
      <c r="DM110" s="842"/>
      <c r="DN110" s="842"/>
      <c r="DO110" s="842"/>
      <c r="DP110" s="842"/>
      <c r="DQ110" s="842">
        <v>384969</v>
      </c>
      <c r="DR110" s="842"/>
      <c r="DS110" s="842"/>
      <c r="DT110" s="842"/>
      <c r="DU110" s="842"/>
      <c r="DV110" s="843">
        <v>2</v>
      </c>
      <c r="DW110" s="843"/>
      <c r="DX110" s="843"/>
      <c r="DY110" s="843"/>
      <c r="DZ110" s="844"/>
    </row>
    <row r="111" spans="1:131" s="226"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442</v>
      </c>
      <c r="AG111" s="919"/>
      <c r="AH111" s="919"/>
      <c r="AI111" s="919"/>
      <c r="AJ111" s="920"/>
      <c r="AK111" s="921" t="s">
        <v>442</v>
      </c>
      <c r="AL111" s="919"/>
      <c r="AM111" s="919"/>
      <c r="AN111" s="919"/>
      <c r="AO111" s="920"/>
      <c r="AP111" s="922" t="s">
        <v>442</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v>918422</v>
      </c>
      <c r="BR111" s="817"/>
      <c r="BS111" s="817"/>
      <c r="BT111" s="817"/>
      <c r="BU111" s="817"/>
      <c r="BV111" s="817">
        <v>566595</v>
      </c>
      <c r="BW111" s="817"/>
      <c r="BX111" s="817"/>
      <c r="BY111" s="817"/>
      <c r="BZ111" s="817"/>
      <c r="CA111" s="817">
        <v>447227</v>
      </c>
      <c r="CB111" s="817"/>
      <c r="CC111" s="817"/>
      <c r="CD111" s="817"/>
      <c r="CE111" s="817"/>
      <c r="CF111" s="875">
        <v>2.4</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442</v>
      </c>
      <c r="DH111" s="817"/>
      <c r="DI111" s="817"/>
      <c r="DJ111" s="817"/>
      <c r="DK111" s="817"/>
      <c r="DL111" s="817" t="s">
        <v>442</v>
      </c>
      <c r="DM111" s="817"/>
      <c r="DN111" s="817"/>
      <c r="DO111" s="817"/>
      <c r="DP111" s="817"/>
      <c r="DQ111" s="817" t="s">
        <v>445</v>
      </c>
      <c r="DR111" s="817"/>
      <c r="DS111" s="817"/>
      <c r="DT111" s="817"/>
      <c r="DU111" s="817"/>
      <c r="DV111" s="794" t="s">
        <v>442</v>
      </c>
      <c r="DW111" s="794"/>
      <c r="DX111" s="794"/>
      <c r="DY111" s="794"/>
      <c r="DZ111" s="795"/>
    </row>
    <row r="112" spans="1:131" s="226" customFormat="1" ht="26.25" customHeight="1" x14ac:dyDescent="0.15">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442</v>
      </c>
      <c r="AB112" s="780"/>
      <c r="AC112" s="780"/>
      <c r="AD112" s="780"/>
      <c r="AE112" s="781"/>
      <c r="AF112" s="782" t="s">
        <v>442</v>
      </c>
      <c r="AG112" s="780"/>
      <c r="AH112" s="780"/>
      <c r="AI112" s="780"/>
      <c r="AJ112" s="781"/>
      <c r="AK112" s="782" t="s">
        <v>442</v>
      </c>
      <c r="AL112" s="780"/>
      <c r="AM112" s="780"/>
      <c r="AN112" s="780"/>
      <c r="AO112" s="781"/>
      <c r="AP112" s="824" t="s">
        <v>442</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3008374</v>
      </c>
      <c r="BR112" s="817"/>
      <c r="BS112" s="817"/>
      <c r="BT112" s="817"/>
      <c r="BU112" s="817"/>
      <c r="BV112" s="817">
        <v>2754242</v>
      </c>
      <c r="BW112" s="817"/>
      <c r="BX112" s="817"/>
      <c r="BY112" s="817"/>
      <c r="BZ112" s="817"/>
      <c r="CA112" s="817">
        <v>2202446</v>
      </c>
      <c r="CB112" s="817"/>
      <c r="CC112" s="817"/>
      <c r="CD112" s="817"/>
      <c r="CE112" s="817"/>
      <c r="CF112" s="875">
        <v>11.7</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52870</v>
      </c>
      <c r="DH112" s="817"/>
      <c r="DI112" s="817"/>
      <c r="DJ112" s="817"/>
      <c r="DK112" s="817"/>
      <c r="DL112" s="817">
        <v>52870</v>
      </c>
      <c r="DM112" s="817"/>
      <c r="DN112" s="817"/>
      <c r="DO112" s="817"/>
      <c r="DP112" s="817"/>
      <c r="DQ112" s="817">
        <v>52870</v>
      </c>
      <c r="DR112" s="817"/>
      <c r="DS112" s="817"/>
      <c r="DT112" s="817"/>
      <c r="DU112" s="817"/>
      <c r="DV112" s="794">
        <v>0.3</v>
      </c>
      <c r="DW112" s="794"/>
      <c r="DX112" s="794"/>
      <c r="DY112" s="794"/>
      <c r="DZ112" s="795"/>
    </row>
    <row r="113" spans="1:130" s="226" customFormat="1" ht="26.25" customHeight="1" x14ac:dyDescent="0.15">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242954</v>
      </c>
      <c r="AB113" s="919"/>
      <c r="AC113" s="919"/>
      <c r="AD113" s="919"/>
      <c r="AE113" s="920"/>
      <c r="AF113" s="921">
        <v>238411</v>
      </c>
      <c r="AG113" s="919"/>
      <c r="AH113" s="919"/>
      <c r="AI113" s="919"/>
      <c r="AJ113" s="920"/>
      <c r="AK113" s="921">
        <v>227499</v>
      </c>
      <c r="AL113" s="919"/>
      <c r="AM113" s="919"/>
      <c r="AN113" s="919"/>
      <c r="AO113" s="920"/>
      <c r="AP113" s="922">
        <v>1.2</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1712678</v>
      </c>
      <c r="BR113" s="817"/>
      <c r="BS113" s="817"/>
      <c r="BT113" s="817"/>
      <c r="BU113" s="817"/>
      <c r="BV113" s="817">
        <v>2448424</v>
      </c>
      <c r="BW113" s="817"/>
      <c r="BX113" s="817"/>
      <c r="BY113" s="817"/>
      <c r="BZ113" s="817"/>
      <c r="CA113" s="817">
        <v>3182878</v>
      </c>
      <c r="CB113" s="817"/>
      <c r="CC113" s="817"/>
      <c r="CD113" s="817"/>
      <c r="CE113" s="817"/>
      <c r="CF113" s="875">
        <v>16.899999999999999</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453</v>
      </c>
      <c r="DH113" s="780"/>
      <c r="DI113" s="780"/>
      <c r="DJ113" s="780"/>
      <c r="DK113" s="781"/>
      <c r="DL113" s="782" t="s">
        <v>442</v>
      </c>
      <c r="DM113" s="780"/>
      <c r="DN113" s="780"/>
      <c r="DO113" s="780"/>
      <c r="DP113" s="781"/>
      <c r="DQ113" s="782" t="s">
        <v>442</v>
      </c>
      <c r="DR113" s="780"/>
      <c r="DS113" s="780"/>
      <c r="DT113" s="780"/>
      <c r="DU113" s="781"/>
      <c r="DV113" s="824" t="s">
        <v>442</v>
      </c>
      <c r="DW113" s="825"/>
      <c r="DX113" s="825"/>
      <c r="DY113" s="825"/>
      <c r="DZ113" s="826"/>
    </row>
    <row r="114" spans="1:130" s="226"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122951</v>
      </c>
      <c r="AB114" s="780"/>
      <c r="AC114" s="780"/>
      <c r="AD114" s="780"/>
      <c r="AE114" s="781"/>
      <c r="AF114" s="782">
        <v>146764</v>
      </c>
      <c r="AG114" s="780"/>
      <c r="AH114" s="780"/>
      <c r="AI114" s="780"/>
      <c r="AJ114" s="781"/>
      <c r="AK114" s="782">
        <v>177921</v>
      </c>
      <c r="AL114" s="780"/>
      <c r="AM114" s="780"/>
      <c r="AN114" s="780"/>
      <c r="AO114" s="781"/>
      <c r="AP114" s="824">
        <v>0.9</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3105811</v>
      </c>
      <c r="BR114" s="817"/>
      <c r="BS114" s="817"/>
      <c r="BT114" s="817"/>
      <c r="BU114" s="817"/>
      <c r="BV114" s="817">
        <v>3315107</v>
      </c>
      <c r="BW114" s="817"/>
      <c r="BX114" s="817"/>
      <c r="BY114" s="817"/>
      <c r="BZ114" s="817"/>
      <c r="CA114" s="817">
        <v>3372022</v>
      </c>
      <c r="CB114" s="817"/>
      <c r="CC114" s="817"/>
      <c r="CD114" s="817"/>
      <c r="CE114" s="817"/>
      <c r="CF114" s="875">
        <v>18</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453</v>
      </c>
      <c r="DH114" s="780"/>
      <c r="DI114" s="780"/>
      <c r="DJ114" s="780"/>
      <c r="DK114" s="781"/>
      <c r="DL114" s="782" t="s">
        <v>442</v>
      </c>
      <c r="DM114" s="780"/>
      <c r="DN114" s="780"/>
      <c r="DO114" s="780"/>
      <c r="DP114" s="781"/>
      <c r="DQ114" s="782" t="s">
        <v>453</v>
      </c>
      <c r="DR114" s="780"/>
      <c r="DS114" s="780"/>
      <c r="DT114" s="780"/>
      <c r="DU114" s="781"/>
      <c r="DV114" s="824" t="s">
        <v>442</v>
      </c>
      <c r="DW114" s="825"/>
      <c r="DX114" s="825"/>
      <c r="DY114" s="825"/>
      <c r="DZ114" s="826"/>
    </row>
    <row r="115" spans="1:130" s="226" customFormat="1" ht="26.25" customHeight="1" x14ac:dyDescent="0.15">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64924</v>
      </c>
      <c r="AB115" s="919"/>
      <c r="AC115" s="919"/>
      <c r="AD115" s="919"/>
      <c r="AE115" s="920"/>
      <c r="AF115" s="921">
        <v>64866</v>
      </c>
      <c r="AG115" s="919"/>
      <c r="AH115" s="919"/>
      <c r="AI115" s="919"/>
      <c r="AJ115" s="920"/>
      <c r="AK115" s="921">
        <v>64807</v>
      </c>
      <c r="AL115" s="919"/>
      <c r="AM115" s="919"/>
      <c r="AN115" s="919"/>
      <c r="AO115" s="920"/>
      <c r="AP115" s="922">
        <v>0.3</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453</v>
      </c>
      <c r="BR115" s="817"/>
      <c r="BS115" s="817"/>
      <c r="BT115" s="817"/>
      <c r="BU115" s="817"/>
      <c r="BV115" s="817" t="s">
        <v>442</v>
      </c>
      <c r="BW115" s="817"/>
      <c r="BX115" s="817"/>
      <c r="BY115" s="817"/>
      <c r="BZ115" s="817"/>
      <c r="CA115" s="817" t="s">
        <v>442</v>
      </c>
      <c r="CB115" s="817"/>
      <c r="CC115" s="817"/>
      <c r="CD115" s="817"/>
      <c r="CE115" s="817"/>
      <c r="CF115" s="875" t="s">
        <v>445</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391803</v>
      </c>
      <c r="DH115" s="780"/>
      <c r="DI115" s="780"/>
      <c r="DJ115" s="780"/>
      <c r="DK115" s="781"/>
      <c r="DL115" s="782">
        <v>64808</v>
      </c>
      <c r="DM115" s="780"/>
      <c r="DN115" s="780"/>
      <c r="DO115" s="780"/>
      <c r="DP115" s="781"/>
      <c r="DQ115" s="782">
        <v>9388</v>
      </c>
      <c r="DR115" s="780"/>
      <c r="DS115" s="780"/>
      <c r="DT115" s="780"/>
      <c r="DU115" s="781"/>
      <c r="DV115" s="824">
        <v>0</v>
      </c>
      <c r="DW115" s="825"/>
      <c r="DX115" s="825"/>
      <c r="DY115" s="825"/>
      <c r="DZ115" s="826"/>
    </row>
    <row r="116" spans="1:130" s="226" customFormat="1" ht="26.25" customHeight="1" x14ac:dyDescent="0.15">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442</v>
      </c>
      <c r="AB116" s="780"/>
      <c r="AC116" s="780"/>
      <c r="AD116" s="780"/>
      <c r="AE116" s="781"/>
      <c r="AF116" s="782" t="s">
        <v>445</v>
      </c>
      <c r="AG116" s="780"/>
      <c r="AH116" s="780"/>
      <c r="AI116" s="780"/>
      <c r="AJ116" s="781"/>
      <c r="AK116" s="782" t="s">
        <v>442</v>
      </c>
      <c r="AL116" s="780"/>
      <c r="AM116" s="780"/>
      <c r="AN116" s="780"/>
      <c r="AO116" s="781"/>
      <c r="AP116" s="824" t="s">
        <v>442</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442</v>
      </c>
      <c r="BW116" s="817"/>
      <c r="BX116" s="817"/>
      <c r="BY116" s="817"/>
      <c r="BZ116" s="817"/>
      <c r="CA116" s="817" t="s">
        <v>445</v>
      </c>
      <c r="CB116" s="817"/>
      <c r="CC116" s="817"/>
      <c r="CD116" s="817"/>
      <c r="CE116" s="817"/>
      <c r="CF116" s="875" t="s">
        <v>442</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442</v>
      </c>
      <c r="DH116" s="780"/>
      <c r="DI116" s="780"/>
      <c r="DJ116" s="780"/>
      <c r="DK116" s="781"/>
      <c r="DL116" s="782" t="s">
        <v>442</v>
      </c>
      <c r="DM116" s="780"/>
      <c r="DN116" s="780"/>
      <c r="DO116" s="780"/>
      <c r="DP116" s="781"/>
      <c r="DQ116" s="782" t="s">
        <v>442</v>
      </c>
      <c r="DR116" s="780"/>
      <c r="DS116" s="780"/>
      <c r="DT116" s="780"/>
      <c r="DU116" s="781"/>
      <c r="DV116" s="824" t="s">
        <v>442</v>
      </c>
      <c r="DW116" s="825"/>
      <c r="DX116" s="825"/>
      <c r="DY116" s="825"/>
      <c r="DZ116" s="826"/>
    </row>
    <row r="117" spans="1:130" s="226"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3877052</v>
      </c>
      <c r="AB117" s="903"/>
      <c r="AC117" s="903"/>
      <c r="AD117" s="903"/>
      <c r="AE117" s="904"/>
      <c r="AF117" s="905">
        <v>4083692</v>
      </c>
      <c r="AG117" s="903"/>
      <c r="AH117" s="903"/>
      <c r="AI117" s="903"/>
      <c r="AJ117" s="904"/>
      <c r="AK117" s="905">
        <v>4205891</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445</v>
      </c>
      <c r="BR117" s="817"/>
      <c r="BS117" s="817"/>
      <c r="BT117" s="817"/>
      <c r="BU117" s="817"/>
      <c r="BV117" s="817" t="s">
        <v>442</v>
      </c>
      <c r="BW117" s="817"/>
      <c r="BX117" s="817"/>
      <c r="BY117" s="817"/>
      <c r="BZ117" s="817"/>
      <c r="CA117" s="817" t="s">
        <v>442</v>
      </c>
      <c r="CB117" s="817"/>
      <c r="CC117" s="817"/>
      <c r="CD117" s="817"/>
      <c r="CE117" s="817"/>
      <c r="CF117" s="875" t="s">
        <v>442</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442</v>
      </c>
      <c r="DH117" s="780"/>
      <c r="DI117" s="780"/>
      <c r="DJ117" s="780"/>
      <c r="DK117" s="781"/>
      <c r="DL117" s="782" t="s">
        <v>442</v>
      </c>
      <c r="DM117" s="780"/>
      <c r="DN117" s="780"/>
      <c r="DO117" s="780"/>
      <c r="DP117" s="781"/>
      <c r="DQ117" s="782" t="s">
        <v>442</v>
      </c>
      <c r="DR117" s="780"/>
      <c r="DS117" s="780"/>
      <c r="DT117" s="780"/>
      <c r="DU117" s="781"/>
      <c r="DV117" s="824" t="s">
        <v>442</v>
      </c>
      <c r="DW117" s="825"/>
      <c r="DX117" s="825"/>
      <c r="DY117" s="825"/>
      <c r="DZ117" s="826"/>
    </row>
    <row r="118" spans="1:130" s="226"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312</v>
      </c>
      <c r="AL118" s="896"/>
      <c r="AM118" s="896"/>
      <c r="AN118" s="896"/>
      <c r="AO118" s="897"/>
      <c r="AP118" s="899" t="s">
        <v>435</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467</v>
      </c>
      <c r="BR118" s="845"/>
      <c r="BS118" s="845"/>
      <c r="BT118" s="845"/>
      <c r="BU118" s="845"/>
      <c r="BV118" s="845" t="s">
        <v>468</v>
      </c>
      <c r="BW118" s="845"/>
      <c r="BX118" s="845"/>
      <c r="BY118" s="845"/>
      <c r="BZ118" s="845"/>
      <c r="CA118" s="845" t="s">
        <v>468</v>
      </c>
      <c r="CB118" s="845"/>
      <c r="CC118" s="845"/>
      <c r="CD118" s="845"/>
      <c r="CE118" s="845"/>
      <c r="CF118" s="875" t="s">
        <v>467</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470</v>
      </c>
      <c r="DH118" s="780"/>
      <c r="DI118" s="780"/>
      <c r="DJ118" s="780"/>
      <c r="DK118" s="781"/>
      <c r="DL118" s="782" t="s">
        <v>471</v>
      </c>
      <c r="DM118" s="780"/>
      <c r="DN118" s="780"/>
      <c r="DO118" s="780"/>
      <c r="DP118" s="781"/>
      <c r="DQ118" s="782" t="s">
        <v>467</v>
      </c>
      <c r="DR118" s="780"/>
      <c r="DS118" s="780"/>
      <c r="DT118" s="780"/>
      <c r="DU118" s="781"/>
      <c r="DV118" s="824" t="s">
        <v>472</v>
      </c>
      <c r="DW118" s="825"/>
      <c r="DX118" s="825"/>
      <c r="DY118" s="825"/>
      <c r="DZ118" s="826"/>
    </row>
    <row r="119" spans="1:130" s="226" customFormat="1" ht="26.25" customHeight="1" x14ac:dyDescent="0.15">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63834</v>
      </c>
      <c r="AB119" s="889"/>
      <c r="AC119" s="889"/>
      <c r="AD119" s="889"/>
      <c r="AE119" s="890"/>
      <c r="AF119" s="891">
        <v>63890</v>
      </c>
      <c r="AG119" s="889"/>
      <c r="AH119" s="889"/>
      <c r="AI119" s="889"/>
      <c r="AJ119" s="890"/>
      <c r="AK119" s="891">
        <v>63948</v>
      </c>
      <c r="AL119" s="889"/>
      <c r="AM119" s="889"/>
      <c r="AN119" s="889"/>
      <c r="AO119" s="890"/>
      <c r="AP119" s="892">
        <v>0.3</v>
      </c>
      <c r="AQ119" s="893"/>
      <c r="AR119" s="893"/>
      <c r="AS119" s="893"/>
      <c r="AT119" s="894"/>
      <c r="AU119" s="934"/>
      <c r="AV119" s="935"/>
      <c r="AW119" s="935"/>
      <c r="AX119" s="935"/>
      <c r="AY119" s="935"/>
      <c r="AZ119" s="247" t="s">
        <v>190</v>
      </c>
      <c r="BA119" s="247"/>
      <c r="BB119" s="247"/>
      <c r="BC119" s="247"/>
      <c r="BD119" s="247"/>
      <c r="BE119" s="247"/>
      <c r="BF119" s="247"/>
      <c r="BG119" s="247"/>
      <c r="BH119" s="247"/>
      <c r="BI119" s="247"/>
      <c r="BJ119" s="247"/>
      <c r="BK119" s="247"/>
      <c r="BL119" s="247"/>
      <c r="BM119" s="247"/>
      <c r="BN119" s="247"/>
      <c r="BO119" s="877" t="s">
        <v>473</v>
      </c>
      <c r="BP119" s="878"/>
      <c r="BQ119" s="879">
        <v>46382865</v>
      </c>
      <c r="BR119" s="845"/>
      <c r="BS119" s="845"/>
      <c r="BT119" s="845"/>
      <c r="BU119" s="845"/>
      <c r="BV119" s="845">
        <v>47230966</v>
      </c>
      <c r="BW119" s="845"/>
      <c r="BX119" s="845"/>
      <c r="BY119" s="845"/>
      <c r="BZ119" s="845"/>
      <c r="CA119" s="845">
        <v>45793158</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467</v>
      </c>
      <c r="DM119" s="764"/>
      <c r="DN119" s="764"/>
      <c r="DO119" s="764"/>
      <c r="DP119" s="765"/>
      <c r="DQ119" s="766" t="s">
        <v>467</v>
      </c>
      <c r="DR119" s="764"/>
      <c r="DS119" s="764"/>
      <c r="DT119" s="764"/>
      <c r="DU119" s="765"/>
      <c r="DV119" s="848" t="s">
        <v>475</v>
      </c>
      <c r="DW119" s="849"/>
      <c r="DX119" s="849"/>
      <c r="DY119" s="849"/>
      <c r="DZ119" s="850"/>
    </row>
    <row r="120" spans="1:130" s="226" customFormat="1" ht="26.25" customHeight="1" x14ac:dyDescent="0.15">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467</v>
      </c>
      <c r="AB120" s="780"/>
      <c r="AC120" s="780"/>
      <c r="AD120" s="780"/>
      <c r="AE120" s="781"/>
      <c r="AF120" s="782" t="s">
        <v>476</v>
      </c>
      <c r="AG120" s="780"/>
      <c r="AH120" s="780"/>
      <c r="AI120" s="780"/>
      <c r="AJ120" s="781"/>
      <c r="AK120" s="782" t="s">
        <v>475</v>
      </c>
      <c r="AL120" s="780"/>
      <c r="AM120" s="780"/>
      <c r="AN120" s="780"/>
      <c r="AO120" s="781"/>
      <c r="AP120" s="824" t="s">
        <v>471</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5891871</v>
      </c>
      <c r="BR120" s="842"/>
      <c r="BS120" s="842"/>
      <c r="BT120" s="842"/>
      <c r="BU120" s="842"/>
      <c r="BV120" s="842">
        <v>5988958</v>
      </c>
      <c r="BW120" s="842"/>
      <c r="BX120" s="842"/>
      <c r="BY120" s="842"/>
      <c r="BZ120" s="842"/>
      <c r="CA120" s="842">
        <v>6310826</v>
      </c>
      <c r="CB120" s="842"/>
      <c r="CC120" s="842"/>
      <c r="CD120" s="842"/>
      <c r="CE120" s="842"/>
      <c r="CF120" s="866">
        <v>33.6</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3008374</v>
      </c>
      <c r="DH120" s="842"/>
      <c r="DI120" s="842"/>
      <c r="DJ120" s="842"/>
      <c r="DK120" s="842"/>
      <c r="DL120" s="842">
        <v>2754242</v>
      </c>
      <c r="DM120" s="842"/>
      <c r="DN120" s="842"/>
      <c r="DO120" s="842"/>
      <c r="DP120" s="842"/>
      <c r="DQ120" s="842">
        <v>2202446</v>
      </c>
      <c r="DR120" s="842"/>
      <c r="DS120" s="842"/>
      <c r="DT120" s="842"/>
      <c r="DU120" s="842"/>
      <c r="DV120" s="843">
        <v>11.7</v>
      </c>
      <c r="DW120" s="843"/>
      <c r="DX120" s="843"/>
      <c r="DY120" s="843"/>
      <c r="DZ120" s="844"/>
    </row>
    <row r="121" spans="1:130" s="226" customFormat="1" ht="26.25" customHeight="1" x14ac:dyDescent="0.15">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468</v>
      </c>
      <c r="AB121" s="780"/>
      <c r="AC121" s="780"/>
      <c r="AD121" s="780"/>
      <c r="AE121" s="781"/>
      <c r="AF121" s="782" t="s">
        <v>470</v>
      </c>
      <c r="AG121" s="780"/>
      <c r="AH121" s="780"/>
      <c r="AI121" s="780"/>
      <c r="AJ121" s="781"/>
      <c r="AK121" s="782" t="s">
        <v>482</v>
      </c>
      <c r="AL121" s="780"/>
      <c r="AM121" s="780"/>
      <c r="AN121" s="780"/>
      <c r="AO121" s="781"/>
      <c r="AP121" s="824" t="s">
        <v>467</v>
      </c>
      <c r="AQ121" s="825"/>
      <c r="AR121" s="825"/>
      <c r="AS121" s="825"/>
      <c r="AT121" s="826"/>
      <c r="AU121" s="883"/>
      <c r="AV121" s="884"/>
      <c r="AW121" s="884"/>
      <c r="AX121" s="884"/>
      <c r="AY121" s="885"/>
      <c r="AZ121" s="815" t="s">
        <v>483</v>
      </c>
      <c r="BA121" s="752"/>
      <c r="BB121" s="752"/>
      <c r="BC121" s="752"/>
      <c r="BD121" s="752"/>
      <c r="BE121" s="752"/>
      <c r="BF121" s="752"/>
      <c r="BG121" s="752"/>
      <c r="BH121" s="752"/>
      <c r="BI121" s="752"/>
      <c r="BJ121" s="752"/>
      <c r="BK121" s="752"/>
      <c r="BL121" s="752"/>
      <c r="BM121" s="752"/>
      <c r="BN121" s="752"/>
      <c r="BO121" s="752"/>
      <c r="BP121" s="753"/>
      <c r="BQ121" s="816">
        <v>6242714</v>
      </c>
      <c r="BR121" s="817"/>
      <c r="BS121" s="817"/>
      <c r="BT121" s="817"/>
      <c r="BU121" s="817"/>
      <c r="BV121" s="817">
        <v>5414404</v>
      </c>
      <c r="BW121" s="817"/>
      <c r="BX121" s="817"/>
      <c r="BY121" s="817"/>
      <c r="BZ121" s="817"/>
      <c r="CA121" s="817">
        <v>5892406</v>
      </c>
      <c r="CB121" s="817"/>
      <c r="CC121" s="817"/>
      <c r="CD121" s="817"/>
      <c r="CE121" s="817"/>
      <c r="CF121" s="875">
        <v>31.4</v>
      </c>
      <c r="CG121" s="876"/>
      <c r="CH121" s="876"/>
      <c r="CI121" s="876"/>
      <c r="CJ121" s="876"/>
      <c r="CK121" s="869"/>
      <c r="CL121" s="855"/>
      <c r="CM121" s="855"/>
      <c r="CN121" s="855"/>
      <c r="CO121" s="856"/>
      <c r="CP121" s="835" t="s">
        <v>484</v>
      </c>
      <c r="CQ121" s="836"/>
      <c r="CR121" s="836"/>
      <c r="CS121" s="836"/>
      <c r="CT121" s="836"/>
      <c r="CU121" s="836"/>
      <c r="CV121" s="836"/>
      <c r="CW121" s="836"/>
      <c r="CX121" s="836"/>
      <c r="CY121" s="836"/>
      <c r="CZ121" s="836"/>
      <c r="DA121" s="836"/>
      <c r="DB121" s="836"/>
      <c r="DC121" s="836"/>
      <c r="DD121" s="836"/>
      <c r="DE121" s="836"/>
      <c r="DF121" s="837"/>
      <c r="DG121" s="816" t="s">
        <v>130</v>
      </c>
      <c r="DH121" s="817"/>
      <c r="DI121" s="817"/>
      <c r="DJ121" s="817"/>
      <c r="DK121" s="817"/>
      <c r="DL121" s="817" t="s">
        <v>467</v>
      </c>
      <c r="DM121" s="817"/>
      <c r="DN121" s="817"/>
      <c r="DO121" s="817"/>
      <c r="DP121" s="817"/>
      <c r="DQ121" s="817" t="s">
        <v>475</v>
      </c>
      <c r="DR121" s="817"/>
      <c r="DS121" s="817"/>
      <c r="DT121" s="817"/>
      <c r="DU121" s="817"/>
      <c r="DV121" s="794" t="s">
        <v>130</v>
      </c>
      <c r="DW121" s="794"/>
      <c r="DX121" s="794"/>
      <c r="DY121" s="794"/>
      <c r="DZ121" s="795"/>
    </row>
    <row r="122" spans="1:130" s="226" customFormat="1" ht="26.25" customHeight="1" x14ac:dyDescent="0.15">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476</v>
      </c>
      <c r="AB122" s="780"/>
      <c r="AC122" s="780"/>
      <c r="AD122" s="780"/>
      <c r="AE122" s="781"/>
      <c r="AF122" s="782" t="s">
        <v>396</v>
      </c>
      <c r="AG122" s="780"/>
      <c r="AH122" s="780"/>
      <c r="AI122" s="780"/>
      <c r="AJ122" s="781"/>
      <c r="AK122" s="782" t="s">
        <v>472</v>
      </c>
      <c r="AL122" s="780"/>
      <c r="AM122" s="780"/>
      <c r="AN122" s="780"/>
      <c r="AO122" s="781"/>
      <c r="AP122" s="824" t="s">
        <v>130</v>
      </c>
      <c r="AQ122" s="825"/>
      <c r="AR122" s="825"/>
      <c r="AS122" s="825"/>
      <c r="AT122" s="826"/>
      <c r="AU122" s="883"/>
      <c r="AV122" s="884"/>
      <c r="AW122" s="884"/>
      <c r="AX122" s="884"/>
      <c r="AY122" s="885"/>
      <c r="AZ122" s="838" t="s">
        <v>485</v>
      </c>
      <c r="BA122" s="839"/>
      <c r="BB122" s="839"/>
      <c r="BC122" s="839"/>
      <c r="BD122" s="839"/>
      <c r="BE122" s="839"/>
      <c r="BF122" s="839"/>
      <c r="BG122" s="839"/>
      <c r="BH122" s="839"/>
      <c r="BI122" s="839"/>
      <c r="BJ122" s="839"/>
      <c r="BK122" s="839"/>
      <c r="BL122" s="839"/>
      <c r="BM122" s="839"/>
      <c r="BN122" s="839"/>
      <c r="BO122" s="839"/>
      <c r="BP122" s="840"/>
      <c r="BQ122" s="879">
        <v>28498851</v>
      </c>
      <c r="BR122" s="845"/>
      <c r="BS122" s="845"/>
      <c r="BT122" s="845"/>
      <c r="BU122" s="845"/>
      <c r="BV122" s="845">
        <v>28770173</v>
      </c>
      <c r="BW122" s="845"/>
      <c r="BX122" s="845"/>
      <c r="BY122" s="845"/>
      <c r="BZ122" s="845"/>
      <c r="CA122" s="845">
        <v>27539382</v>
      </c>
      <c r="CB122" s="845"/>
      <c r="CC122" s="845"/>
      <c r="CD122" s="845"/>
      <c r="CE122" s="845"/>
      <c r="CF122" s="846">
        <v>146.6</v>
      </c>
      <c r="CG122" s="847"/>
      <c r="CH122" s="847"/>
      <c r="CI122" s="847"/>
      <c r="CJ122" s="847"/>
      <c r="CK122" s="869"/>
      <c r="CL122" s="855"/>
      <c r="CM122" s="855"/>
      <c r="CN122" s="855"/>
      <c r="CO122" s="856"/>
      <c r="CP122" s="835" t="s">
        <v>486</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467</v>
      </c>
      <c r="DM122" s="817"/>
      <c r="DN122" s="817"/>
      <c r="DO122" s="817"/>
      <c r="DP122" s="817"/>
      <c r="DQ122" s="817" t="s">
        <v>467</v>
      </c>
      <c r="DR122" s="817"/>
      <c r="DS122" s="817"/>
      <c r="DT122" s="817"/>
      <c r="DU122" s="817"/>
      <c r="DV122" s="794" t="s">
        <v>467</v>
      </c>
      <c r="DW122" s="794"/>
      <c r="DX122" s="794"/>
      <c r="DY122" s="794"/>
      <c r="DZ122" s="795"/>
    </row>
    <row r="123" spans="1:130" s="226" customFormat="1" ht="26.25" customHeight="1" x14ac:dyDescent="0.15">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396</v>
      </c>
      <c r="AB123" s="780"/>
      <c r="AC123" s="780"/>
      <c r="AD123" s="780"/>
      <c r="AE123" s="781"/>
      <c r="AF123" s="782" t="s">
        <v>396</v>
      </c>
      <c r="AG123" s="780"/>
      <c r="AH123" s="780"/>
      <c r="AI123" s="780"/>
      <c r="AJ123" s="781"/>
      <c r="AK123" s="782" t="s">
        <v>487</v>
      </c>
      <c r="AL123" s="780"/>
      <c r="AM123" s="780"/>
      <c r="AN123" s="780"/>
      <c r="AO123" s="781"/>
      <c r="AP123" s="824" t="s">
        <v>472</v>
      </c>
      <c r="AQ123" s="825"/>
      <c r="AR123" s="825"/>
      <c r="AS123" s="825"/>
      <c r="AT123" s="826"/>
      <c r="AU123" s="886"/>
      <c r="AV123" s="887"/>
      <c r="AW123" s="887"/>
      <c r="AX123" s="887"/>
      <c r="AY123" s="887"/>
      <c r="AZ123" s="247" t="s">
        <v>190</v>
      </c>
      <c r="BA123" s="247"/>
      <c r="BB123" s="247"/>
      <c r="BC123" s="247"/>
      <c r="BD123" s="247"/>
      <c r="BE123" s="247"/>
      <c r="BF123" s="247"/>
      <c r="BG123" s="247"/>
      <c r="BH123" s="247"/>
      <c r="BI123" s="247"/>
      <c r="BJ123" s="247"/>
      <c r="BK123" s="247"/>
      <c r="BL123" s="247"/>
      <c r="BM123" s="247"/>
      <c r="BN123" s="247"/>
      <c r="BO123" s="877" t="s">
        <v>488</v>
      </c>
      <c r="BP123" s="878"/>
      <c r="BQ123" s="832">
        <v>40633436</v>
      </c>
      <c r="BR123" s="833"/>
      <c r="BS123" s="833"/>
      <c r="BT123" s="833"/>
      <c r="BU123" s="833"/>
      <c r="BV123" s="833">
        <v>40173535</v>
      </c>
      <c r="BW123" s="833"/>
      <c r="BX123" s="833"/>
      <c r="BY123" s="833"/>
      <c r="BZ123" s="833"/>
      <c r="CA123" s="833">
        <v>39742614</v>
      </c>
      <c r="CB123" s="833"/>
      <c r="CC123" s="833"/>
      <c r="CD123" s="833"/>
      <c r="CE123" s="833"/>
      <c r="CF123" s="748"/>
      <c r="CG123" s="749"/>
      <c r="CH123" s="749"/>
      <c r="CI123" s="749"/>
      <c r="CJ123" s="834"/>
      <c r="CK123" s="869"/>
      <c r="CL123" s="855"/>
      <c r="CM123" s="855"/>
      <c r="CN123" s="855"/>
      <c r="CO123" s="856"/>
      <c r="CP123" s="835" t="s">
        <v>489</v>
      </c>
      <c r="CQ123" s="836"/>
      <c r="CR123" s="836"/>
      <c r="CS123" s="836"/>
      <c r="CT123" s="836"/>
      <c r="CU123" s="836"/>
      <c r="CV123" s="836"/>
      <c r="CW123" s="836"/>
      <c r="CX123" s="836"/>
      <c r="CY123" s="836"/>
      <c r="CZ123" s="836"/>
      <c r="DA123" s="836"/>
      <c r="DB123" s="836"/>
      <c r="DC123" s="836"/>
      <c r="DD123" s="836"/>
      <c r="DE123" s="836"/>
      <c r="DF123" s="837"/>
      <c r="DG123" s="779" t="s">
        <v>470</v>
      </c>
      <c r="DH123" s="780"/>
      <c r="DI123" s="780"/>
      <c r="DJ123" s="780"/>
      <c r="DK123" s="781"/>
      <c r="DL123" s="782" t="s">
        <v>467</v>
      </c>
      <c r="DM123" s="780"/>
      <c r="DN123" s="780"/>
      <c r="DO123" s="780"/>
      <c r="DP123" s="781"/>
      <c r="DQ123" s="782" t="s">
        <v>467</v>
      </c>
      <c r="DR123" s="780"/>
      <c r="DS123" s="780"/>
      <c r="DT123" s="780"/>
      <c r="DU123" s="781"/>
      <c r="DV123" s="824" t="s">
        <v>467</v>
      </c>
      <c r="DW123" s="825"/>
      <c r="DX123" s="825"/>
      <c r="DY123" s="825"/>
      <c r="DZ123" s="826"/>
    </row>
    <row r="124" spans="1:130" s="226" customFormat="1" ht="26.25" customHeight="1" thickBot="1" x14ac:dyDescent="0.2">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472</v>
      </c>
      <c r="AB124" s="780"/>
      <c r="AC124" s="780"/>
      <c r="AD124" s="780"/>
      <c r="AE124" s="781"/>
      <c r="AF124" s="782" t="s">
        <v>396</v>
      </c>
      <c r="AG124" s="780"/>
      <c r="AH124" s="780"/>
      <c r="AI124" s="780"/>
      <c r="AJ124" s="781"/>
      <c r="AK124" s="782" t="s">
        <v>490</v>
      </c>
      <c r="AL124" s="780"/>
      <c r="AM124" s="780"/>
      <c r="AN124" s="780"/>
      <c r="AO124" s="781"/>
      <c r="AP124" s="824" t="s">
        <v>396</v>
      </c>
      <c r="AQ124" s="825"/>
      <c r="AR124" s="825"/>
      <c r="AS124" s="825"/>
      <c r="AT124" s="826"/>
      <c r="AU124" s="827" t="s">
        <v>491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32.1</v>
      </c>
      <c r="BR124" s="831"/>
      <c r="BS124" s="831"/>
      <c r="BT124" s="831"/>
      <c r="BU124" s="831"/>
      <c r="BV124" s="831">
        <v>36.799999999999997</v>
      </c>
      <c r="BW124" s="831"/>
      <c r="BX124" s="831"/>
      <c r="BY124" s="831"/>
      <c r="BZ124" s="831"/>
      <c r="CA124" s="831">
        <v>32.200000000000003</v>
      </c>
      <c r="CB124" s="831"/>
      <c r="CC124" s="831"/>
      <c r="CD124" s="831"/>
      <c r="CE124" s="831"/>
      <c r="CF124" s="726"/>
      <c r="CG124" s="727"/>
      <c r="CH124" s="727"/>
      <c r="CI124" s="727"/>
      <c r="CJ124" s="862"/>
      <c r="CK124" s="870"/>
      <c r="CL124" s="870"/>
      <c r="CM124" s="870"/>
      <c r="CN124" s="870"/>
      <c r="CO124" s="871"/>
      <c r="CP124" s="835" t="s">
        <v>492</v>
      </c>
      <c r="CQ124" s="836"/>
      <c r="CR124" s="836"/>
      <c r="CS124" s="836"/>
      <c r="CT124" s="836"/>
      <c r="CU124" s="836"/>
      <c r="CV124" s="836"/>
      <c r="CW124" s="836"/>
      <c r="CX124" s="836"/>
      <c r="CY124" s="836"/>
      <c r="CZ124" s="836"/>
      <c r="DA124" s="836"/>
      <c r="DB124" s="836"/>
      <c r="DC124" s="836"/>
      <c r="DD124" s="836"/>
      <c r="DE124" s="836"/>
      <c r="DF124" s="837"/>
      <c r="DG124" s="763" t="s">
        <v>493</v>
      </c>
      <c r="DH124" s="764"/>
      <c r="DI124" s="764"/>
      <c r="DJ124" s="764"/>
      <c r="DK124" s="765"/>
      <c r="DL124" s="766" t="s">
        <v>130</v>
      </c>
      <c r="DM124" s="764"/>
      <c r="DN124" s="764"/>
      <c r="DO124" s="764"/>
      <c r="DP124" s="765"/>
      <c r="DQ124" s="766" t="s">
        <v>494</v>
      </c>
      <c r="DR124" s="764"/>
      <c r="DS124" s="764"/>
      <c r="DT124" s="764"/>
      <c r="DU124" s="765"/>
      <c r="DV124" s="848" t="s">
        <v>467</v>
      </c>
      <c r="DW124" s="849"/>
      <c r="DX124" s="849"/>
      <c r="DY124" s="849"/>
      <c r="DZ124" s="850"/>
    </row>
    <row r="125" spans="1:130" s="226" customFormat="1" ht="26.25" customHeight="1" x14ac:dyDescent="0.15">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467</v>
      </c>
      <c r="AB125" s="780"/>
      <c r="AC125" s="780"/>
      <c r="AD125" s="780"/>
      <c r="AE125" s="781"/>
      <c r="AF125" s="782" t="s">
        <v>494</v>
      </c>
      <c r="AG125" s="780"/>
      <c r="AH125" s="780"/>
      <c r="AI125" s="780"/>
      <c r="AJ125" s="781"/>
      <c r="AK125" s="782" t="s">
        <v>468</v>
      </c>
      <c r="AL125" s="780"/>
      <c r="AM125" s="780"/>
      <c r="AN125" s="780"/>
      <c r="AO125" s="781"/>
      <c r="AP125" s="824" t="s">
        <v>467</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495</v>
      </c>
      <c r="CL125" s="852"/>
      <c r="CM125" s="852"/>
      <c r="CN125" s="852"/>
      <c r="CO125" s="853"/>
      <c r="CP125" s="860" t="s">
        <v>496</v>
      </c>
      <c r="CQ125" s="808"/>
      <c r="CR125" s="808"/>
      <c r="CS125" s="808"/>
      <c r="CT125" s="808"/>
      <c r="CU125" s="808"/>
      <c r="CV125" s="808"/>
      <c r="CW125" s="808"/>
      <c r="CX125" s="808"/>
      <c r="CY125" s="808"/>
      <c r="CZ125" s="808"/>
      <c r="DA125" s="808"/>
      <c r="DB125" s="808"/>
      <c r="DC125" s="808"/>
      <c r="DD125" s="808"/>
      <c r="DE125" s="808"/>
      <c r="DF125" s="809"/>
      <c r="DG125" s="861" t="s">
        <v>468</v>
      </c>
      <c r="DH125" s="842"/>
      <c r="DI125" s="842"/>
      <c r="DJ125" s="842"/>
      <c r="DK125" s="842"/>
      <c r="DL125" s="842" t="s">
        <v>493</v>
      </c>
      <c r="DM125" s="842"/>
      <c r="DN125" s="842"/>
      <c r="DO125" s="842"/>
      <c r="DP125" s="842"/>
      <c r="DQ125" s="842" t="s">
        <v>472</v>
      </c>
      <c r="DR125" s="842"/>
      <c r="DS125" s="842"/>
      <c r="DT125" s="842"/>
      <c r="DU125" s="842"/>
      <c r="DV125" s="843" t="s">
        <v>467</v>
      </c>
      <c r="DW125" s="843"/>
      <c r="DX125" s="843"/>
      <c r="DY125" s="843"/>
      <c r="DZ125" s="844"/>
    </row>
    <row r="126" spans="1:130" s="226" customFormat="1" ht="26.25" customHeight="1" thickBot="1" x14ac:dyDescent="0.2">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494</v>
      </c>
      <c r="AB126" s="780"/>
      <c r="AC126" s="780"/>
      <c r="AD126" s="780"/>
      <c r="AE126" s="781"/>
      <c r="AF126" s="782" t="s">
        <v>467</v>
      </c>
      <c r="AG126" s="780"/>
      <c r="AH126" s="780"/>
      <c r="AI126" s="780"/>
      <c r="AJ126" s="781"/>
      <c r="AK126" s="782" t="s">
        <v>467</v>
      </c>
      <c r="AL126" s="780"/>
      <c r="AM126" s="780"/>
      <c r="AN126" s="780"/>
      <c r="AO126" s="781"/>
      <c r="AP126" s="824" t="s">
        <v>494</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5" t="s">
        <v>497</v>
      </c>
      <c r="CQ126" s="752"/>
      <c r="CR126" s="752"/>
      <c r="CS126" s="752"/>
      <c r="CT126" s="752"/>
      <c r="CU126" s="752"/>
      <c r="CV126" s="752"/>
      <c r="CW126" s="752"/>
      <c r="CX126" s="752"/>
      <c r="CY126" s="752"/>
      <c r="CZ126" s="752"/>
      <c r="DA126" s="752"/>
      <c r="DB126" s="752"/>
      <c r="DC126" s="752"/>
      <c r="DD126" s="752"/>
      <c r="DE126" s="752"/>
      <c r="DF126" s="753"/>
      <c r="DG126" s="816" t="s">
        <v>467</v>
      </c>
      <c r="DH126" s="817"/>
      <c r="DI126" s="817"/>
      <c r="DJ126" s="817"/>
      <c r="DK126" s="817"/>
      <c r="DL126" s="817" t="s">
        <v>468</v>
      </c>
      <c r="DM126" s="817"/>
      <c r="DN126" s="817"/>
      <c r="DO126" s="817"/>
      <c r="DP126" s="817"/>
      <c r="DQ126" s="817" t="s">
        <v>470</v>
      </c>
      <c r="DR126" s="817"/>
      <c r="DS126" s="817"/>
      <c r="DT126" s="817"/>
      <c r="DU126" s="817"/>
      <c r="DV126" s="794" t="s">
        <v>468</v>
      </c>
      <c r="DW126" s="794"/>
      <c r="DX126" s="794"/>
      <c r="DY126" s="794"/>
      <c r="DZ126" s="795"/>
    </row>
    <row r="127" spans="1:130" s="226" customFormat="1" ht="26.25" customHeight="1" x14ac:dyDescent="0.15">
      <c r="A127" s="822"/>
      <c r="B127" s="823"/>
      <c r="C127" s="838" t="s">
        <v>498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1090</v>
      </c>
      <c r="AB127" s="780"/>
      <c r="AC127" s="780"/>
      <c r="AD127" s="780"/>
      <c r="AE127" s="781"/>
      <c r="AF127" s="782">
        <v>976</v>
      </c>
      <c r="AG127" s="780"/>
      <c r="AH127" s="780"/>
      <c r="AI127" s="780"/>
      <c r="AJ127" s="781"/>
      <c r="AK127" s="782">
        <v>859</v>
      </c>
      <c r="AL127" s="780"/>
      <c r="AM127" s="780"/>
      <c r="AN127" s="780"/>
      <c r="AO127" s="781"/>
      <c r="AP127" s="824">
        <v>0</v>
      </c>
      <c r="AQ127" s="825"/>
      <c r="AR127" s="825"/>
      <c r="AS127" s="825"/>
      <c r="AT127" s="826"/>
      <c r="AU127" s="228"/>
      <c r="AV127" s="228"/>
      <c r="AW127" s="228"/>
      <c r="AX127" s="841" t="s">
        <v>499</v>
      </c>
      <c r="AY127" s="812"/>
      <c r="AZ127" s="812"/>
      <c r="BA127" s="812"/>
      <c r="BB127" s="812"/>
      <c r="BC127" s="812"/>
      <c r="BD127" s="812"/>
      <c r="BE127" s="813"/>
      <c r="BF127" s="811" t="s">
        <v>500</v>
      </c>
      <c r="BG127" s="812"/>
      <c r="BH127" s="812"/>
      <c r="BI127" s="812"/>
      <c r="BJ127" s="812"/>
      <c r="BK127" s="812"/>
      <c r="BL127" s="813"/>
      <c r="BM127" s="811" t="s">
        <v>501</v>
      </c>
      <c r="BN127" s="812"/>
      <c r="BO127" s="812"/>
      <c r="BP127" s="812"/>
      <c r="BQ127" s="812"/>
      <c r="BR127" s="812"/>
      <c r="BS127" s="813"/>
      <c r="BT127" s="811" t="s">
        <v>502</v>
      </c>
      <c r="BU127" s="812"/>
      <c r="BV127" s="812"/>
      <c r="BW127" s="812"/>
      <c r="BX127" s="812"/>
      <c r="BY127" s="812"/>
      <c r="BZ127" s="814"/>
      <c r="CA127" s="228"/>
      <c r="CB127" s="228"/>
      <c r="CC127" s="228"/>
      <c r="CD127" s="251"/>
      <c r="CE127" s="251"/>
      <c r="CF127" s="251"/>
      <c r="CG127" s="228"/>
      <c r="CH127" s="228"/>
      <c r="CI127" s="228"/>
      <c r="CJ127" s="250"/>
      <c r="CK127" s="854"/>
      <c r="CL127" s="855"/>
      <c r="CM127" s="855"/>
      <c r="CN127" s="855"/>
      <c r="CO127" s="856"/>
      <c r="CP127" s="815" t="s">
        <v>503</v>
      </c>
      <c r="CQ127" s="752"/>
      <c r="CR127" s="752"/>
      <c r="CS127" s="752"/>
      <c r="CT127" s="752"/>
      <c r="CU127" s="752"/>
      <c r="CV127" s="752"/>
      <c r="CW127" s="752"/>
      <c r="CX127" s="752"/>
      <c r="CY127" s="752"/>
      <c r="CZ127" s="752"/>
      <c r="DA127" s="752"/>
      <c r="DB127" s="752"/>
      <c r="DC127" s="752"/>
      <c r="DD127" s="752"/>
      <c r="DE127" s="752"/>
      <c r="DF127" s="753"/>
      <c r="DG127" s="816" t="s">
        <v>396</v>
      </c>
      <c r="DH127" s="817"/>
      <c r="DI127" s="817"/>
      <c r="DJ127" s="817"/>
      <c r="DK127" s="817"/>
      <c r="DL127" s="817" t="s">
        <v>494</v>
      </c>
      <c r="DM127" s="817"/>
      <c r="DN127" s="817"/>
      <c r="DO127" s="817"/>
      <c r="DP127" s="817"/>
      <c r="DQ127" s="817" t="s">
        <v>467</v>
      </c>
      <c r="DR127" s="817"/>
      <c r="DS127" s="817"/>
      <c r="DT127" s="817"/>
      <c r="DU127" s="817"/>
      <c r="DV127" s="794" t="s">
        <v>467</v>
      </c>
      <c r="DW127" s="794"/>
      <c r="DX127" s="794"/>
      <c r="DY127" s="794"/>
      <c r="DZ127" s="795"/>
    </row>
    <row r="128" spans="1:130" s="226" customFormat="1" ht="26.25" customHeight="1" thickBot="1" x14ac:dyDescent="0.2">
      <c r="A128" s="796" t="s">
        <v>504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505</v>
      </c>
      <c r="X128" s="798"/>
      <c r="Y128" s="798"/>
      <c r="Z128" s="799"/>
      <c r="AA128" s="800">
        <v>776834</v>
      </c>
      <c r="AB128" s="801"/>
      <c r="AC128" s="801"/>
      <c r="AD128" s="801"/>
      <c r="AE128" s="802"/>
      <c r="AF128" s="803">
        <v>899039</v>
      </c>
      <c r="AG128" s="801"/>
      <c r="AH128" s="801"/>
      <c r="AI128" s="801"/>
      <c r="AJ128" s="802"/>
      <c r="AK128" s="803">
        <v>756439</v>
      </c>
      <c r="AL128" s="801"/>
      <c r="AM128" s="801"/>
      <c r="AN128" s="801"/>
      <c r="AO128" s="802"/>
      <c r="AP128" s="804"/>
      <c r="AQ128" s="805"/>
      <c r="AR128" s="805"/>
      <c r="AS128" s="805"/>
      <c r="AT128" s="806"/>
      <c r="AU128" s="228"/>
      <c r="AV128" s="228"/>
      <c r="AW128" s="228"/>
      <c r="AX128" s="807" t="s">
        <v>506</v>
      </c>
      <c r="AY128" s="808"/>
      <c r="AZ128" s="808"/>
      <c r="BA128" s="808"/>
      <c r="BB128" s="808"/>
      <c r="BC128" s="808"/>
      <c r="BD128" s="808"/>
      <c r="BE128" s="809"/>
      <c r="BF128" s="786" t="s">
        <v>396</v>
      </c>
      <c r="BG128" s="787"/>
      <c r="BH128" s="787"/>
      <c r="BI128" s="787"/>
      <c r="BJ128" s="787"/>
      <c r="BK128" s="787"/>
      <c r="BL128" s="810"/>
      <c r="BM128" s="786">
        <v>12.39</v>
      </c>
      <c r="BN128" s="787"/>
      <c r="BO128" s="787"/>
      <c r="BP128" s="787"/>
      <c r="BQ128" s="787"/>
      <c r="BR128" s="787"/>
      <c r="BS128" s="810"/>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89" t="s">
        <v>507</v>
      </c>
      <c r="CQ128" s="730"/>
      <c r="CR128" s="730"/>
      <c r="CS128" s="730"/>
      <c r="CT128" s="730"/>
      <c r="CU128" s="730"/>
      <c r="CV128" s="730"/>
      <c r="CW128" s="730"/>
      <c r="CX128" s="730"/>
      <c r="CY128" s="730"/>
      <c r="CZ128" s="730"/>
      <c r="DA128" s="730"/>
      <c r="DB128" s="730"/>
      <c r="DC128" s="730"/>
      <c r="DD128" s="730"/>
      <c r="DE128" s="730"/>
      <c r="DF128" s="731"/>
      <c r="DG128" s="790" t="s">
        <v>494</v>
      </c>
      <c r="DH128" s="791"/>
      <c r="DI128" s="791"/>
      <c r="DJ128" s="791"/>
      <c r="DK128" s="791"/>
      <c r="DL128" s="791" t="s">
        <v>130</v>
      </c>
      <c r="DM128" s="791"/>
      <c r="DN128" s="791"/>
      <c r="DO128" s="791"/>
      <c r="DP128" s="791"/>
      <c r="DQ128" s="791" t="s">
        <v>508</v>
      </c>
      <c r="DR128" s="791"/>
      <c r="DS128" s="791"/>
      <c r="DT128" s="791"/>
      <c r="DU128" s="791"/>
      <c r="DV128" s="792" t="s">
        <v>467</v>
      </c>
      <c r="DW128" s="792"/>
      <c r="DX128" s="792"/>
      <c r="DY128" s="792"/>
      <c r="DZ128" s="793"/>
    </row>
    <row r="129" spans="1:131" s="226"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509</v>
      </c>
      <c r="X129" s="777"/>
      <c r="Y129" s="777"/>
      <c r="Z129" s="778"/>
      <c r="AA129" s="779">
        <v>20184415</v>
      </c>
      <c r="AB129" s="780"/>
      <c r="AC129" s="780"/>
      <c r="AD129" s="780"/>
      <c r="AE129" s="781"/>
      <c r="AF129" s="782">
        <v>21476419</v>
      </c>
      <c r="AG129" s="780"/>
      <c r="AH129" s="780"/>
      <c r="AI129" s="780"/>
      <c r="AJ129" s="781"/>
      <c r="AK129" s="782">
        <v>21109449</v>
      </c>
      <c r="AL129" s="780"/>
      <c r="AM129" s="780"/>
      <c r="AN129" s="780"/>
      <c r="AO129" s="781"/>
      <c r="AP129" s="783"/>
      <c r="AQ129" s="784"/>
      <c r="AR129" s="784"/>
      <c r="AS129" s="784"/>
      <c r="AT129" s="785"/>
      <c r="AU129" s="229"/>
      <c r="AV129" s="229"/>
      <c r="AW129" s="229"/>
      <c r="AX129" s="751" t="s">
        <v>510</v>
      </c>
      <c r="AY129" s="752"/>
      <c r="AZ129" s="752"/>
      <c r="BA129" s="752"/>
      <c r="BB129" s="752"/>
      <c r="BC129" s="752"/>
      <c r="BD129" s="752"/>
      <c r="BE129" s="753"/>
      <c r="BF129" s="770" t="s">
        <v>467</v>
      </c>
      <c r="BG129" s="771"/>
      <c r="BH129" s="771"/>
      <c r="BI129" s="771"/>
      <c r="BJ129" s="771"/>
      <c r="BK129" s="771"/>
      <c r="BL129" s="772"/>
      <c r="BM129" s="770">
        <v>17.39</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74" t="s">
        <v>511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512</v>
      </c>
      <c r="X130" s="777"/>
      <c r="Y130" s="777"/>
      <c r="Z130" s="778"/>
      <c r="AA130" s="779">
        <v>2283676</v>
      </c>
      <c r="AB130" s="780"/>
      <c r="AC130" s="780"/>
      <c r="AD130" s="780"/>
      <c r="AE130" s="781"/>
      <c r="AF130" s="782">
        <v>2335375</v>
      </c>
      <c r="AG130" s="780"/>
      <c r="AH130" s="780"/>
      <c r="AI130" s="780"/>
      <c r="AJ130" s="781"/>
      <c r="AK130" s="782">
        <v>2325503</v>
      </c>
      <c r="AL130" s="780"/>
      <c r="AM130" s="780"/>
      <c r="AN130" s="780"/>
      <c r="AO130" s="781"/>
      <c r="AP130" s="783"/>
      <c r="AQ130" s="784"/>
      <c r="AR130" s="784"/>
      <c r="AS130" s="784"/>
      <c r="AT130" s="785"/>
      <c r="AU130" s="229"/>
      <c r="AV130" s="229"/>
      <c r="AW130" s="229"/>
      <c r="AX130" s="751" t="s">
        <v>513</v>
      </c>
      <c r="AY130" s="752"/>
      <c r="AZ130" s="752"/>
      <c r="BA130" s="752"/>
      <c r="BB130" s="752"/>
      <c r="BC130" s="752"/>
      <c r="BD130" s="752"/>
      <c r="BE130" s="753"/>
      <c r="BF130" s="754">
        <v>4.9000000000000004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514</v>
      </c>
      <c r="X131" s="761"/>
      <c r="Y131" s="761"/>
      <c r="Z131" s="762"/>
      <c r="AA131" s="763">
        <v>17900739</v>
      </c>
      <c r="AB131" s="764"/>
      <c r="AC131" s="764"/>
      <c r="AD131" s="764"/>
      <c r="AE131" s="765"/>
      <c r="AF131" s="766">
        <v>19141044</v>
      </c>
      <c r="AG131" s="764"/>
      <c r="AH131" s="764"/>
      <c r="AI131" s="764"/>
      <c r="AJ131" s="765"/>
      <c r="AK131" s="766">
        <v>18783946</v>
      </c>
      <c r="AL131" s="764"/>
      <c r="AM131" s="764"/>
      <c r="AN131" s="764"/>
      <c r="AO131" s="765"/>
      <c r="AP131" s="767"/>
      <c r="AQ131" s="768"/>
      <c r="AR131" s="768"/>
      <c r="AS131" s="768"/>
      <c r="AT131" s="769"/>
      <c r="AU131" s="229"/>
      <c r="AV131" s="229"/>
      <c r="AW131" s="229"/>
      <c r="AX131" s="729" t="s">
        <v>515</v>
      </c>
      <c r="AY131" s="730"/>
      <c r="AZ131" s="730"/>
      <c r="BA131" s="730"/>
      <c r="BB131" s="730"/>
      <c r="BC131" s="730"/>
      <c r="BD131" s="730"/>
      <c r="BE131" s="731"/>
      <c r="BF131" s="732">
        <v>32.200000000000003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38" t="s">
        <v>516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517</v>
      </c>
      <c r="W132" s="742"/>
      <c r="X132" s="742"/>
      <c r="Y132" s="742"/>
      <c r="Z132" s="743"/>
      <c r="AA132" s="744">
        <v>4.5614988299999997</v>
      </c>
      <c r="AB132" s="745"/>
      <c r="AC132" s="745"/>
      <c r="AD132" s="745"/>
      <c r="AE132" s="746"/>
      <c r="AF132" s="747">
        <v>4.4369471169999999</v>
      </c>
      <c r="AG132" s="745"/>
      <c r="AH132" s="745"/>
      <c r="AI132" s="745"/>
      <c r="AJ132" s="746"/>
      <c r="AK132" s="747">
        <v>5.9835617069999998</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518</v>
      </c>
      <c r="W133" s="721"/>
      <c r="X133" s="721"/>
      <c r="Y133" s="721"/>
      <c r="Z133" s="722"/>
      <c r="AA133" s="723">
        <v>4.3</v>
      </c>
      <c r="AB133" s="724"/>
      <c r="AC133" s="724"/>
      <c r="AD133" s="724"/>
      <c r="AE133" s="725"/>
      <c r="AF133" s="723">
        <v>4.7</v>
      </c>
      <c r="AG133" s="724"/>
      <c r="AH133" s="724"/>
      <c r="AI133" s="724"/>
      <c r="AJ133" s="725"/>
      <c r="AK133" s="723">
        <v>4.9000000000000004</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qmo+6fxWELj32XeN5klEX2YDoqWSGNj/BhiKE2XR1GKYJU/JrYHAnntFiVeHf/A/UBRBia/P8Ax4ich7+JHTkg==" saltValue="WbRJjDmdXYkm6MunlBgLz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wsIOgxKUlHNAlL69zik5HaC89G9LCj9a78BHXaMbW4OyFzQqdxXt6zM2LGNW5XiN9vK+GVsgn/nWtQ8qR0yJ+g==" saltValue="FWpmEDkD32uoGRctBtVl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v7tSl1ak53FOonMN0Kz/18jUaNaiBD9wpXuNZ1kZzqWrkTeBkLZeFWj0c3DoTlyouRiJTEp/aKY4lZXog2PgQ==" saltValue="pBLbNgCi7L6SFDqAjIRh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522</v>
      </c>
      <c r="AP7" s="268"/>
      <c r="AQ7" s="269" t="s">
        <v>523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524</v>
      </c>
      <c r="AQ8" s="275" t="s">
        <v>525</v>
      </c>
      <c r="AR8" s="276" t="s">
        <v>526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0" t="s">
        <v>527</v>
      </c>
      <c r="AL9" s="1131"/>
      <c r="AM9" s="1131"/>
      <c r="AN9" s="1132"/>
      <c r="AO9" s="277">
        <v>6808764</v>
      </c>
      <c r="AP9" s="277">
        <v>62144</v>
      </c>
      <c r="AQ9" s="278">
        <v>62374</v>
      </c>
      <c r="AR9" s="279">
        <v>-0.4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0" t="s">
        <v>528</v>
      </c>
      <c r="AL10" s="1131"/>
      <c r="AM10" s="1131"/>
      <c r="AN10" s="1132"/>
      <c r="AO10" s="280">
        <v>105045</v>
      </c>
      <c r="AP10" s="280">
        <v>959</v>
      </c>
      <c r="AQ10" s="281">
        <v>4230</v>
      </c>
      <c r="AR10" s="282">
        <v>-77.3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0" t="s">
        <v>529</v>
      </c>
      <c r="AL11" s="1131"/>
      <c r="AM11" s="1131"/>
      <c r="AN11" s="1132"/>
      <c r="AO11" s="280" t="s">
        <v>530</v>
      </c>
      <c r="AP11" s="280" t="s">
        <v>530</v>
      </c>
      <c r="AQ11" s="281">
        <v>601</v>
      </c>
      <c r="AR11" s="282" t="s">
        <v>530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0" t="s">
        <v>531</v>
      </c>
      <c r="AL12" s="1131"/>
      <c r="AM12" s="1131"/>
      <c r="AN12" s="1132"/>
      <c r="AO12" s="280" t="s">
        <v>530</v>
      </c>
      <c r="AP12" s="280" t="s">
        <v>530</v>
      </c>
      <c r="AQ12" s="281">
        <v>13</v>
      </c>
      <c r="AR12" s="282" t="s">
        <v>530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0" t="s">
        <v>532</v>
      </c>
      <c r="AL13" s="1131"/>
      <c r="AM13" s="1131"/>
      <c r="AN13" s="1132"/>
      <c r="AO13" s="280">
        <v>200683</v>
      </c>
      <c r="AP13" s="280">
        <v>1832</v>
      </c>
      <c r="AQ13" s="281">
        <v>2559</v>
      </c>
      <c r="AR13" s="282">
        <v>-28.4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0" t="s">
        <v>533</v>
      </c>
      <c r="AL14" s="1131"/>
      <c r="AM14" s="1131"/>
      <c r="AN14" s="1132"/>
      <c r="AO14" s="280">
        <v>135964</v>
      </c>
      <c r="AP14" s="280">
        <v>1241</v>
      </c>
      <c r="AQ14" s="281">
        <v>1133</v>
      </c>
      <c r="AR14" s="282">
        <v>9.5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3" t="s">
        <v>534</v>
      </c>
      <c r="AL15" s="1134"/>
      <c r="AM15" s="1134"/>
      <c r="AN15" s="1135"/>
      <c r="AO15" s="280">
        <v>-281357</v>
      </c>
      <c r="AP15" s="280">
        <v>-2568</v>
      </c>
      <c r="AQ15" s="281">
        <v>-4006</v>
      </c>
      <c r="AR15" s="282">
        <v>-35.9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3" t="s">
        <v>190</v>
      </c>
      <c r="AL16" s="1134"/>
      <c r="AM16" s="1134"/>
      <c r="AN16" s="1135"/>
      <c r="AO16" s="280">
        <v>6969099</v>
      </c>
      <c r="AP16" s="280">
        <v>63608</v>
      </c>
      <c r="AQ16" s="281">
        <v>66904</v>
      </c>
      <c r="AR16" s="282">
        <v>-4.9000000000000004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536</v>
      </c>
      <c r="AP20" s="289" t="s">
        <v>537</v>
      </c>
      <c r="AQ20" s="290" t="s">
        <v>538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6" t="s">
        <v>539</v>
      </c>
      <c r="AL21" s="1137"/>
      <c r="AM21" s="1137"/>
      <c r="AN21" s="1138"/>
      <c r="AO21" s="293">
        <v>6.37</v>
      </c>
      <c r="AP21" s="294">
        <v>6.16</v>
      </c>
      <c r="AQ21" s="295">
        <v>0.21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6" t="s">
        <v>540</v>
      </c>
      <c r="AL22" s="1137"/>
      <c r="AM22" s="1137"/>
      <c r="AN22" s="1138"/>
      <c r="AO22" s="298">
        <v>101.6</v>
      </c>
      <c r="AP22" s="299">
        <v>98.9</v>
      </c>
      <c r="AQ22" s="300">
        <v>2.7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29" t="s">
        <v>541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3"/>
    </row>
    <row r="27" spans="1:46" x14ac:dyDescent="0.15">
      <c r="A27" s="305"/>
      <c r="AO27" s="258"/>
      <c r="AP27" s="258"/>
      <c r="AQ27" s="258"/>
      <c r="AR27" s="258"/>
      <c r="AS27" s="258"/>
      <c r="AT27" s="258"/>
    </row>
    <row r="28" spans="1:46" ht="17.25" x14ac:dyDescent="0.15">
      <c r="A28" s="259" t="s">
        <v>542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522</v>
      </c>
      <c r="AP30" s="268"/>
      <c r="AQ30" s="269" t="s">
        <v>523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524</v>
      </c>
      <c r="AQ31" s="275" t="s">
        <v>525</v>
      </c>
      <c r="AR31" s="276" t="s">
        <v>526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0" t="s">
        <v>544</v>
      </c>
      <c r="AL32" s="1121"/>
      <c r="AM32" s="1121"/>
      <c r="AN32" s="1122"/>
      <c r="AO32" s="308">
        <v>3735664</v>
      </c>
      <c r="AP32" s="308">
        <v>34096</v>
      </c>
      <c r="AQ32" s="309">
        <v>33699</v>
      </c>
      <c r="AR32" s="310">
        <v>1.2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0" t="s">
        <v>545</v>
      </c>
      <c r="AL33" s="1121"/>
      <c r="AM33" s="1121"/>
      <c r="AN33" s="1122"/>
      <c r="AO33" s="308" t="s">
        <v>530</v>
      </c>
      <c r="AP33" s="308" t="s">
        <v>530</v>
      </c>
      <c r="AQ33" s="309" t="s">
        <v>530</v>
      </c>
      <c r="AR33" s="310" t="s">
        <v>530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0" t="s">
        <v>546</v>
      </c>
      <c r="AL34" s="1121"/>
      <c r="AM34" s="1121"/>
      <c r="AN34" s="1122"/>
      <c r="AO34" s="308" t="s">
        <v>530</v>
      </c>
      <c r="AP34" s="308" t="s">
        <v>530</v>
      </c>
      <c r="AQ34" s="309">
        <v>23</v>
      </c>
      <c r="AR34" s="310" t="s">
        <v>530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0" t="s">
        <v>547</v>
      </c>
      <c r="AL35" s="1121"/>
      <c r="AM35" s="1121"/>
      <c r="AN35" s="1122"/>
      <c r="AO35" s="308">
        <v>227499</v>
      </c>
      <c r="AP35" s="308">
        <v>2076</v>
      </c>
      <c r="AQ35" s="309">
        <v>5771</v>
      </c>
      <c r="AR35" s="310">
        <v>-64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0" t="s">
        <v>548</v>
      </c>
      <c r="AL36" s="1121"/>
      <c r="AM36" s="1121"/>
      <c r="AN36" s="1122"/>
      <c r="AO36" s="308">
        <v>177921</v>
      </c>
      <c r="AP36" s="308">
        <v>1624</v>
      </c>
      <c r="AQ36" s="309">
        <v>1158</v>
      </c>
      <c r="AR36" s="310">
        <v>40.200000000000003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0" t="s">
        <v>549</v>
      </c>
      <c r="AL37" s="1121"/>
      <c r="AM37" s="1121"/>
      <c r="AN37" s="1122"/>
      <c r="AO37" s="308">
        <v>64807</v>
      </c>
      <c r="AP37" s="308">
        <v>591</v>
      </c>
      <c r="AQ37" s="309">
        <v>631</v>
      </c>
      <c r="AR37" s="310">
        <v>-6.3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3" t="s">
        <v>550</v>
      </c>
      <c r="AL38" s="1124"/>
      <c r="AM38" s="1124"/>
      <c r="AN38" s="1125"/>
      <c r="AO38" s="311" t="s">
        <v>530</v>
      </c>
      <c r="AP38" s="311" t="s">
        <v>530</v>
      </c>
      <c r="AQ38" s="312">
        <v>0</v>
      </c>
      <c r="AR38" s="300" t="s">
        <v>530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3" t="s">
        <v>551</v>
      </c>
      <c r="AL39" s="1124"/>
      <c r="AM39" s="1124"/>
      <c r="AN39" s="1125"/>
      <c r="AO39" s="308">
        <v>-756439</v>
      </c>
      <c r="AP39" s="308">
        <v>-6904</v>
      </c>
      <c r="AQ39" s="309">
        <v>-6112</v>
      </c>
      <c r="AR39" s="310">
        <v>13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0" t="s">
        <v>552</v>
      </c>
      <c r="AL40" s="1121"/>
      <c r="AM40" s="1121"/>
      <c r="AN40" s="1122"/>
      <c r="AO40" s="308">
        <v>-2325503</v>
      </c>
      <c r="AP40" s="308">
        <v>-21225</v>
      </c>
      <c r="AQ40" s="309">
        <v>-25565</v>
      </c>
      <c r="AR40" s="310">
        <v>-17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6" t="s">
        <v>304</v>
      </c>
      <c r="AL41" s="1127"/>
      <c r="AM41" s="1127"/>
      <c r="AN41" s="1128"/>
      <c r="AO41" s="308">
        <v>1123949</v>
      </c>
      <c r="AP41" s="308">
        <v>10258</v>
      </c>
      <c r="AQ41" s="309">
        <v>9604</v>
      </c>
      <c r="AR41" s="310">
        <v>6.8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3" t="s">
        <v>522</v>
      </c>
      <c r="AN49" s="1115" t="s">
        <v>556</v>
      </c>
      <c r="AO49" s="1116"/>
      <c r="AP49" s="1116"/>
      <c r="AQ49" s="1116"/>
      <c r="AR49" s="111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4"/>
      <c r="AN50" s="324" t="s">
        <v>557</v>
      </c>
      <c r="AO50" s="325" t="s">
        <v>558</v>
      </c>
      <c r="AP50" s="326" t="s">
        <v>559</v>
      </c>
      <c r="AQ50" s="327" t="s">
        <v>560</v>
      </c>
      <c r="AR50" s="328" t="s">
        <v>561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562</v>
      </c>
      <c r="AL51" s="321"/>
      <c r="AM51" s="329">
        <v>3411910</v>
      </c>
      <c r="AN51" s="330">
        <v>31025</v>
      </c>
      <c r="AO51" s="331">
        <v>1.8</v>
      </c>
      <c r="AP51" s="332">
        <v>43226</v>
      </c>
      <c r="AQ51" s="333">
        <v>1.3</v>
      </c>
      <c r="AR51" s="334">
        <v>0.5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563</v>
      </c>
      <c r="AM52" s="337">
        <v>2127564</v>
      </c>
      <c r="AN52" s="338">
        <v>19346</v>
      </c>
      <c r="AO52" s="339">
        <v>2</v>
      </c>
      <c r="AP52" s="340">
        <v>22622</v>
      </c>
      <c r="AQ52" s="341">
        <v>-0.2</v>
      </c>
      <c r="AR52" s="342">
        <v>2.2000000000000002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564</v>
      </c>
      <c r="AL53" s="321"/>
      <c r="AM53" s="329">
        <v>3153687</v>
      </c>
      <c r="AN53" s="330">
        <v>28682</v>
      </c>
      <c r="AO53" s="331">
        <v>-7.6</v>
      </c>
      <c r="AP53" s="332">
        <v>42836</v>
      </c>
      <c r="AQ53" s="333">
        <v>-0.9</v>
      </c>
      <c r="AR53" s="334">
        <v>-6.7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563</v>
      </c>
      <c r="AM54" s="337">
        <v>1711166</v>
      </c>
      <c r="AN54" s="338">
        <v>15563</v>
      </c>
      <c r="AO54" s="339">
        <v>-19.600000000000001</v>
      </c>
      <c r="AP54" s="340">
        <v>22936</v>
      </c>
      <c r="AQ54" s="341">
        <v>1.4</v>
      </c>
      <c r="AR54" s="342">
        <v>-21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565</v>
      </c>
      <c r="AL55" s="321"/>
      <c r="AM55" s="329">
        <v>3881290</v>
      </c>
      <c r="AN55" s="330">
        <v>35303</v>
      </c>
      <c r="AO55" s="331">
        <v>23.1</v>
      </c>
      <c r="AP55" s="332">
        <v>44161</v>
      </c>
      <c r="AQ55" s="333">
        <v>3.1</v>
      </c>
      <c r="AR55" s="334">
        <v>20</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563</v>
      </c>
      <c r="AM56" s="337">
        <v>1949051</v>
      </c>
      <c r="AN56" s="338">
        <v>17728</v>
      </c>
      <c r="AO56" s="339">
        <v>13.9</v>
      </c>
      <c r="AP56" s="340">
        <v>23644</v>
      </c>
      <c r="AQ56" s="341">
        <v>3.1</v>
      </c>
      <c r="AR56" s="342">
        <v>10.8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566</v>
      </c>
      <c r="AL57" s="321"/>
      <c r="AM57" s="329">
        <v>4729602</v>
      </c>
      <c r="AN57" s="330">
        <v>43047</v>
      </c>
      <c r="AO57" s="331">
        <v>21.9</v>
      </c>
      <c r="AP57" s="332">
        <v>43955</v>
      </c>
      <c r="AQ57" s="333">
        <v>-0.5</v>
      </c>
      <c r="AR57" s="334">
        <v>22.4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563</v>
      </c>
      <c r="AM58" s="337">
        <v>2211135</v>
      </c>
      <c r="AN58" s="338">
        <v>20125</v>
      </c>
      <c r="AO58" s="339">
        <v>13.5</v>
      </c>
      <c r="AP58" s="340">
        <v>21318</v>
      </c>
      <c r="AQ58" s="341">
        <v>-9.8000000000000007</v>
      </c>
      <c r="AR58" s="342">
        <v>23.3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567</v>
      </c>
      <c r="AL59" s="321"/>
      <c r="AM59" s="329">
        <v>2892891</v>
      </c>
      <c r="AN59" s="330">
        <v>26404</v>
      </c>
      <c r="AO59" s="331">
        <v>-38.700000000000003</v>
      </c>
      <c r="AP59" s="332">
        <v>41921</v>
      </c>
      <c r="AQ59" s="333">
        <v>-4.5999999999999996</v>
      </c>
      <c r="AR59" s="334">
        <v>-34.1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563</v>
      </c>
      <c r="AM60" s="337">
        <v>1569069</v>
      </c>
      <c r="AN60" s="338">
        <v>14321</v>
      </c>
      <c r="AO60" s="339">
        <v>-28.8</v>
      </c>
      <c r="AP60" s="340">
        <v>21655</v>
      </c>
      <c r="AQ60" s="341">
        <v>1.6</v>
      </c>
      <c r="AR60" s="342">
        <v>-30.4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568</v>
      </c>
      <c r="AL61" s="343"/>
      <c r="AM61" s="344">
        <v>3613876</v>
      </c>
      <c r="AN61" s="345">
        <v>32892</v>
      </c>
      <c r="AO61" s="346">
        <v>0.1</v>
      </c>
      <c r="AP61" s="347">
        <v>43220</v>
      </c>
      <c r="AQ61" s="348">
        <v>-0.3</v>
      </c>
      <c r="AR61" s="334">
        <v>0.4</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563</v>
      </c>
      <c r="AM62" s="337">
        <v>1913597</v>
      </c>
      <c r="AN62" s="338">
        <v>17417</v>
      </c>
      <c r="AO62" s="339">
        <v>-3.8</v>
      </c>
      <c r="AP62" s="340">
        <v>22435</v>
      </c>
      <c r="AQ62" s="341">
        <v>-0.8</v>
      </c>
      <c r="AR62" s="342">
        <v>-3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qNjOV0WGxKa8WkqfVTebmSx7BY9IrYUtA11r3Rt6S5mzZOXGeJ2J9YqSwCAIhktUiKSc8tg8Mws7c2b/FnLBTQ==" saltValue="wwJhi6jvqk5Sz5JMBZ6Kt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570</v>
      </c>
    </row>
    <row r="121" spans="125:125" ht="13.5" hidden="1" customHeight="1" x14ac:dyDescent="0.15">
      <c r="DU121" s="255"/>
    </row>
  </sheetData>
  <sheetProtection algorithmName="SHA-512" hashValue="6moQhpaU2yF4iTdDmC88vVJ9amtBlnbe5K6hehsL2NdH6cXLJLfHn5G1dRjMwG6QeZPMHg2ATZsnGkAQOplrJw==" saltValue="TOxVb7o1dVKg5kPb666C9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571</v>
      </c>
    </row>
  </sheetData>
  <sheetProtection algorithmName="SHA-512" hashValue="fMj8etnSBqvbtVwi48tf186ax4hobFD6DXrTOI2RkeIBPSJtPP/2x4hObKCQoKDDMRm7nAV6Ci7evpE/0wa/rw==" saltValue="8mkmA2uUtkrTMTcI3fzI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9" t="s">
        <v>3</v>
      </c>
      <c r="D47" s="1139"/>
      <c r="E47" s="1140"/>
      <c r="F47" s="11">
        <v>13.04</v>
      </c>
      <c r="G47" s="12">
        <v>12.83</v>
      </c>
      <c r="H47" s="12">
        <v>8.66</v>
      </c>
      <c r="I47" s="12">
        <v>8.68</v>
      </c>
      <c r="J47" s="13">
        <v>12.33</v>
      </c>
    </row>
    <row r="48" spans="2:10" ht="57.75" customHeight="1" x14ac:dyDescent="0.15">
      <c r="B48" s="14"/>
      <c r="C48" s="1141" t="s">
        <v>4</v>
      </c>
      <c r="D48" s="1141"/>
      <c r="E48" s="1142"/>
      <c r="F48" s="15">
        <v>10.14</v>
      </c>
      <c r="G48" s="16">
        <v>5.3</v>
      </c>
      <c r="H48" s="16">
        <v>8.41</v>
      </c>
      <c r="I48" s="16">
        <v>13.24</v>
      </c>
      <c r="J48" s="17">
        <v>11.84</v>
      </c>
    </row>
    <row r="49" spans="2:10" ht="57.75" customHeight="1" thickBot="1" x14ac:dyDescent="0.2">
      <c r="B49" s="18"/>
      <c r="C49" s="1143" t="s">
        <v>5</v>
      </c>
      <c r="D49" s="1143"/>
      <c r="E49" s="1144"/>
      <c r="F49" s="19" t="s">
        <v>577</v>
      </c>
      <c r="G49" s="20" t="s">
        <v>578</v>
      </c>
      <c r="H49" s="20" t="s">
        <v>579</v>
      </c>
      <c r="I49" s="20">
        <v>5.88</v>
      </c>
      <c r="J49" s="21">
        <v>1.86</v>
      </c>
    </row>
    <row r="50" spans="2:10" x14ac:dyDescent="0.15"/>
  </sheetData>
  <sheetProtection algorithmName="SHA-512" hashValue="r0+eShWMYJRhkVBTlEopAKLN9PGQtmkhuNRF1Xjea1IbAAAgGaMyMd7zZ78my7FX8TdhPM0EzZi3ZhQBo9+Trw==" saltValue="OOa0qw/BaYoKNSF2svxe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2024-03-22T04:57:08Z</cp:lastPrinted>
  <dcterms:created xsi:type="dcterms:W3CDTF">2024-03-14T01:50:14Z</dcterms:created>
  <dcterms:modified xsi:type="dcterms:W3CDTF">2024-03-25T00:25:17Z</dcterms:modified>
  <cp:category/>
</cp:coreProperties>
</file>