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<sst xmlns="http://schemas.openxmlformats.org/spreadsheetml/2006/main" count="1103" uniqueCount="609">
  <si>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</si>
  <si>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</si>
  <si>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</si>
  <si>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</si>
  <si>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</si>
  <si>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</si>
  <si>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</si>
  <si>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</si>
  <si>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</si>
  <si>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</si>
  <si>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</si>
  <si>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</si>
  <si>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</si>
  <si>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</si>
  <si>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</si>
  <si>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</si>
  <si>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</si>
  <si>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</si>
  <si>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</si>
  <si>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</si>
  <si>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</si>
  <si>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</si>
  <si>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</si>
  <si>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</si>
  <si>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</si>
  <si>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</si>
  <si>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</si>
  <si>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</si>
  <si>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</si>
  <si>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</si>
  <si>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</si>
  <si>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</si>
  <si>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</si>
  <si>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</si>
  <si>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</si>
  <si>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</si>
  <si>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</si>
  <si>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</si>
  <si>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</si>
  <si>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</si>
  <si>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</si>
  <si>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</si>
  <si>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</si>
  <si>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</si>
  <si>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</si>
  <si>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</si>
  <si>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</si>
  <si>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</si>
  <si>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</si>
  <si>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</si>
  <si>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</si>
  <si>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</si>
  <si>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</si>
  <si>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</si>
  <si>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</si>
  <si>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</si>
  <si>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</si>
  <si>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</si>
  <si>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</si>
  <si>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</si>
  <si>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</si>
  <si>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</si>
  <si>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</si>
  <si>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</si>
  <si>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</si>
  <si>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</si>
  <si>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</si>
  <si>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</si>
  <si>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</si>
  <si>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</si>
  <si>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</si>
  <si>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</si>
  <si>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</si>
  <si>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</si>
  <si>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</si>
  <si>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</si>
  <si>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</si>
  <si>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</si>
  <si>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</si>
  <si>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</si>
  <si>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</si>
  <si>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</si>
  <si>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</si>
  <si>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</si>
  <si>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</si>
  <si>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</si>
  <si>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</si>
  <si>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</si>
  <si>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</si>
  <si>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</si>
  <si>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</si>
  <si>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</si>
  <si>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</si>
  <si>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</si>
  <si>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</si>
  <si>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</si>
  <si>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</si>
  <si>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</si>
  <si>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</si>
  <si>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</si>
  <si>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</si>
  <si>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</si>
  <si>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</si>
  <si>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</si>
  <si>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</si>
  <si>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</si>
  <si>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</si>
  <si>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</si>
  <si>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</si>
  <si>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</si>
  <si>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</si>
  <si>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</si>
  <si>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</si>
  <si>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</si>
  <si>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</si>
  <si>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</si>
  <si>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</si>
  <si>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</si>
  <si>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</si>
  <si>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</si>
  <si>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</si>
  <si>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</si>
  <si>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</si>
  <si>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</si>
  <si>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</si>
  <si>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</si>
  <si>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</si>
  <si>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</si>
  <si>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</si>
  <si>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</si>
  <si>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</si>
  <si>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</si>
  <si>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</si>
  <si>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</si>
  <si>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</si>
  <si>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</si>
  <si>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</si>
  <si>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</si>
  <si>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</si>
  <si>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</si>
  <si>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</si>
  <si>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</si>
  <si>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</si>
  <si>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</si>
  <si>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</si>
  <si>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</si>
  <si>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</si>
  <si>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</si>
  <si>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</si>
  <si>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</si>
  <si>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</si>
  <si>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</si>
  <si>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</si>
  <si>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</si>
  <si>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</si>
  <si>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</si>
  <si>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</si>
  <si>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</si>
  <si>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</si>
  <si>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</si>
  <si>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</si>
  <si>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</si>
  <si>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</si>
  <si>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</si>
  <si>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</si>
  <si>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</si>
  <si>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</si>
  <si>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</si>
  <si>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</si>
  <si>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</si>
  <si>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</si>
  <si>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</si>
  <si>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</si>
  <si>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</si>
  <si>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</si>
  <si>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</si>
  <si>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</si>
  <si>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</si>
  <si>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</si>
  <si>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</si>
  <si>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</si>
  <si>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</si>
  <si>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</si>
  <si>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</si>
  <si>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</si>
  <si>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</si>
  <si>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</si>
  <si>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</si>
  <si>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</si>
  <si>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</si>
  <si>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</si>
  <si>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</si>
  <si>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</si>
  <si>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</si>
  <si>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</si>
  <si>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</si>
  <si>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</si>
  <si>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</si>
  <si>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</si>
  <si>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</si>
  <si>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</si>
  <si>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</si>
  <si>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</si>
  <si>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</si>
  <si>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</si>
  <si>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</si>
  <si>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</si>
  <si>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</si>
  <si>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</si>
  <si>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</si>
  <si>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</si>
  <si>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</si>
  <si>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</si>
  <si>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</si>
  <si>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</si>
  <si>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</si>
  <si>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</si>
  <si>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</si>
  <si>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</si>
  <si>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</si>
  <si>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</si>
  <si>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</si>
  <si>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</si>
  <si>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</si>
  <si>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</si>
  <si>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</si>
  <si>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</si>
  <si>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</si>
  <si>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</si>
  <si>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</si>
  <si>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</si>
  <si>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</si>
  <si>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</si>
  <si>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</si>
  <si>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</si>
  <si>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</si>
  <si>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</si>
  <si>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</si>
  <si>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</si>
  <si>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</si>
  <si>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</si>
  <si>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</si>
  <si>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</si>
  <si>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</si>
  <si>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</si>
  <si>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</si>
  <si>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</si>
  <si>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</si>
  <si>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</si>
  <si>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</si>
  <si>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</si>
  <si>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</si>
  <si>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</si>
  <si>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</si>
  <si>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</si>
  <si>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</si>
  <si>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</si>
  <si>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</si>
  <si>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</si>
  <si>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</si>
  <si>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</si>
  <si>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</si>
  <si>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</si>
  <si>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</si>
  <si>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</si>
  <si>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</si>
  <si>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</si>
  <si>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</si>
  <si>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</si>
  <si>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</si>
  <si>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</si>
  <si>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</si>
  <si>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</si>
  <si>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</si>
  <si>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</si>
  <si>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</si>
  <si>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</si>
  <si>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</si>
  <si>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</si>
  <si>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</si>
  <si>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</si>
  <si>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</si>
  <si>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</si>
  <si>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</si>
  <si>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</si>
  <si>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</si>
  <si>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</si>
  <si>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</si>
  <si>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</si>
  <si>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</si>
  <si>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</si>
  <si>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</si>
  <si>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</si>
  <si>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</si>
  <si>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</si>
  <si>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</si>
  <si>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</si>
  <si>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</si>
  <si>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</si>
  <si>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</si>
  <si>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</si>
  <si>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</si>
  <si>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</si>
  <si>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</si>
  <si>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</si>
  <si>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</si>
  <si>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</si>
  <si>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</si>
  <si>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</si>
  <si>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</si>
  <si>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</si>
  <si>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</si>
  <si>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</si>
  <si>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</si>
  <si>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</si>
  <si>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</si>
  <si>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</si>
  <si>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</si>
  <si>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</si>
  <si>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</si>
  <si>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</si>
  <si>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</si>
  <si>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</si>
  <si>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</si>
  <si>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</si>
  <si>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</si>
  <si>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</si>
  <si>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</si>
  <si>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</si>
  <si>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</si>
  <si>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</si>
  <si>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</si>
  <si>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</si>
  <si>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</si>
  <si>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</si>
  <si>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</si>
  <si>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</si>
  <si>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</si>
  <si>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</si>
  <si>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</si>
  <si>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</si>
  <si>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</si>
  <si>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</si>
  <si>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</si>
  <si>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</si>
  <si>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</si>
  <si>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</si>
  <si>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</si>
  <si>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</si>
  <si>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</si>
  <si>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</si>
  <si>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</si>
  <si>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</si>
  <si>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</si>
  <si>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</si>
  <si>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</si>
  <si>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</si>
  <si>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</si>
  <si>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</si>
  <si>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</si>
  <si>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</si>
  <si>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</si>
  <si>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</si>
  <si>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</si>
  <si>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</si>
  <si>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</si>
  <si>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</si>
  <si>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</si>
  <si>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</si>
  <si>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</si>
  <si>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</si>
  <si>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</si>
  <si>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</si>
  <si>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</si>
  <si>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</si>
  <si>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</si>
  <si>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</si>
  <si>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</si>
  <si>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</si>
  <si>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</si>
  <si>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</si>
  <si>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</si>
  <si>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</si>
  <si>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</si>
  <si>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</si>
  <si>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</si>
  <si>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</si>
  <si>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</si>
  <si>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</si>
  <si>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</si>
  <si>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</si>
  <si>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</si>
  <si>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</si>
  <si>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</si>
  <si>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</si>
  <si>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</si>
  <si>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</si>
  <si>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</si>
  <si>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</si>
  <si>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</si>
  <si>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</si>
  <si>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</si>
  <si>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</si>
  <si>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</si>
  <si>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</si>
  <si>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</si>
  <si>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</si>
  <si>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</si>
  <si>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</si>
  <si>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</si>
  <si>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</si>
  <si>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</si>
  <si>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</si>
  <si>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</si>
  <si>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</si>
  <si>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</si>
  <si>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</si>
  <si>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</si>
  <si>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</si>
  <si>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</si>
  <si>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</si>
  <si>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</si>
  <si>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</si>
  <si>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</si>
  <si>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</si>
  <si>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</si>
  <si>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</si>
  <si>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</si>
  <si>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</si>
  <si>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</si>
  <si>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</si>
  <si>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</si>
  <si>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</si>
  <si>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</si>
  <si>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</si>
  <si>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</si>
  <si>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</si>
  <si>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</si>
  <si>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</si>
  <si>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</si>
  <si>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</si>
  <si>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</si>
  <si>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</si>
  <si>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</si>
  <si>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</si>
  <si>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</si>
  <si>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</si>
  <si>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</si>
  <si>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</si>
  <si>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</si>
  <si>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</si>
  <si>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</si>
  <si>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</si>
  <si>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</si>
  <si>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</si>
  <si>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</si>
  <si>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</si>
  <si>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</si>
  <si>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</si>
  <si>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</si>
  <si>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</si>
  <si>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</si>
  <si>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</si>
  <si>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</si>
  <si>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</si>
  <si>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</si>
  <si>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</si>
  <si>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</si>
  <si>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</si>
  <si>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</si>
  <si>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</si>
  <si>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</si>
  <si>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</si>
  <si>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</si>
  <si>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</si>
  <si>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</si>
  <si>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</si>
  <si>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</si>
  <si>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</si>
  <si>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</si>
  <si>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</si>
  <si>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</si>
  <si>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</si>
  <si>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</si>
  <si>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</si>
  <si>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</si>
  <si>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</si>
  <si>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</si>
  <si>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</si>
  <si>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</si>
  <si>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</si>
  <si>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</si>
  <si>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</si>
  <si>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</si>
  <si>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</si>
  <si>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</si>
  <si>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</si>
  <si>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</si>
  <si>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</si>
  <si>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</si>
  <si>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</si>
  <si>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</si>
  <si>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</si>
  <si>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</si>
  <si>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</si>
  <si>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</si>
  <si>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</si>
  <si>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</si>
  <si>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</si>
  <si>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</si>
  <si>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</si>
  <si>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</si>
  <si>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</si>
  <si>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</si>
  <si>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</si>
  <si>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</si>
  <si>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</si>
  <si>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</si>
  <si>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</si>
  <si>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</si>
  <si>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</si>
  <si>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</si>
  <si>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</si>
  <si>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</si>
  <si>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</si>
  <si>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</si>
  <si>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</si>
  <si>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</si>
  <si>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</si>
  <si>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</si>
  <si>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</si>
  <si>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</si>
  <si>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</si>
  <si>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</si>
  <si>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</si>
  <si>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</si>
  <si>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</si>
  <si>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</si>
  <si>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</si>
  <si>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</si>
  <si>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</si>
  <si>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</si>
  <si>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</si>
  <si>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</si>
  <si>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</si>
  <si>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</si>
  <si>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</si>
  <si>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</si>
  <si>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</si>
  <si>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</si>
  <si>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</si>
  <si>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</si>
  <si>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</si>
  <si>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</si>
  <si>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</si>
  <si>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</si>
  <si>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</si>
  <si>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</si>
  <si>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</si>
  <si>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0.40</t>
  </si>
  <si>
    <t>▲ 2.08</t>
  </si>
  <si>
    <t>▲ 5.70</t>
  </si>
  <si>
    <t>一般会計</t>
  </si>
  <si>
    <t>水道事業会計</t>
  </si>
  <si>
    <t>介護保険事業特別会計</t>
  </si>
  <si>
    <t>下水道事業会計</t>
  </si>
  <si>
    <t>国民健康保険事業特別会計</t>
  </si>
  <si>
    <t>後期高齢者医療事業特別会計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</si>
  <si>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</si>
  <si>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</si>
  <si>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</si>
  <si>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</si>
  <si>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</si>
  <si>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</si>
  <si>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</si>
  <si>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</si>
  <si>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</si>
  <si>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4">
      <t>コウキョウシセツ</t>
    </rPh>
    <rPh sb="4" eb="6">
      <t>セイビ</t>
    </rPh>
    <rPh sb="6" eb="8">
      <t>キキン</t>
    </rPh>
    <phoneticPr fontId="5"/>
  </si>
  <si>
    <t>文化基金</t>
    <rPh sb="0" eb="4">
      <t>ブンカキキン</t>
    </rPh>
    <phoneticPr fontId="5"/>
  </si>
  <si>
    <t>緑化基金</t>
    <rPh sb="0" eb="4">
      <t>リョクカキキン</t>
    </rPh>
    <phoneticPr fontId="5"/>
  </si>
  <si>
    <t>国際交流基金</t>
    <rPh sb="0" eb="6">
      <t>コクサイコウリュウキキン</t>
    </rPh>
    <phoneticPr fontId="5"/>
  </si>
  <si>
    <t>福祉基金</t>
    <rPh sb="0" eb="2">
      <t>フクシ</t>
    </rPh>
    <rPh sb="2" eb="4">
      <t>キキン</t>
    </rPh>
    <phoneticPr fontId="5"/>
  </si>
  <si>
    <t>-</t>
    <phoneticPr fontId="2"/>
  </si>
  <si>
    <t>市町村総合（一般）</t>
    <rPh sb="0" eb="3">
      <t>シチョウソン</t>
    </rPh>
    <rPh sb="3" eb="5">
      <t>ソウゴウ</t>
    </rPh>
    <rPh sb="6" eb="8">
      <t>イッパン</t>
    </rPh>
    <phoneticPr fontId="2"/>
  </si>
  <si>
    <t>市町村総合（自治会館）</t>
    <rPh sb="0" eb="3">
      <t>シチョウソン</t>
    </rPh>
    <rPh sb="3" eb="5">
      <t>ソウゴウ</t>
    </rPh>
    <rPh sb="6" eb="8">
      <t>ジチ</t>
    </rPh>
    <rPh sb="8" eb="10">
      <t>カイカン</t>
    </rPh>
    <phoneticPr fontId="2"/>
  </si>
  <si>
    <t>市町村総合（研修センター）</t>
    <rPh sb="0" eb="3">
      <t>シチョウソン</t>
    </rPh>
    <rPh sb="3" eb="5">
      <t>ソウゴウ</t>
    </rPh>
    <rPh sb="6" eb="8">
      <t>ケンシュウ</t>
    </rPh>
    <phoneticPr fontId="2"/>
  </si>
  <si>
    <t>市町村総合（交通災害）</t>
    <rPh sb="0" eb="3">
      <t>シチョウソン</t>
    </rPh>
    <rPh sb="3" eb="5">
      <t>ソウゴウ</t>
    </rPh>
    <rPh sb="6" eb="8">
      <t>コウツウ</t>
    </rPh>
    <rPh sb="8" eb="10">
      <t>サイガイ</t>
    </rPh>
    <phoneticPr fontId="2"/>
  </si>
  <si>
    <t>－</t>
    <phoneticPr fontId="2"/>
  </si>
  <si>
    <t>高齢者医療連合（一般）</t>
    <rPh sb="0" eb="3">
      <t>コウレイシャ</t>
    </rPh>
    <rPh sb="3" eb="5">
      <t>イリョウ</t>
    </rPh>
    <rPh sb="5" eb="7">
      <t>レンゴウ</t>
    </rPh>
    <rPh sb="8" eb="10">
      <t>イッパン</t>
    </rPh>
    <phoneticPr fontId="2"/>
  </si>
  <si>
    <t>高齢者医療連合（特会）</t>
    <rPh sb="0" eb="3">
      <t>コウレイシャ</t>
    </rPh>
    <rPh sb="3" eb="5">
      <t>イリョウ</t>
    </rPh>
    <rPh sb="5" eb="7">
      <t>レンゴウ</t>
    </rPh>
    <rPh sb="8" eb="9">
      <t>トク</t>
    </rPh>
    <rPh sb="9" eb="10">
      <t>カイ</t>
    </rPh>
    <phoneticPr fontId="2"/>
  </si>
  <si>
    <t>観光協会</t>
    <rPh sb="0" eb="2">
      <t>カンコウ</t>
    </rPh>
    <rPh sb="2" eb="4">
      <t>キョウカイ</t>
    </rPh>
    <phoneticPr fontId="2"/>
  </si>
  <si>
    <t>文化振興財団</t>
    <rPh sb="0" eb="2">
      <t>ブンカ</t>
    </rPh>
    <rPh sb="2" eb="4">
      <t>シンコウ</t>
    </rPh>
    <rPh sb="4" eb="6">
      <t>ザイダン</t>
    </rPh>
    <phoneticPr fontId="2"/>
  </si>
  <si>
    <t>スポーツ協会</t>
    <rPh sb="4" eb="6">
      <t>キョウカイ</t>
    </rPh>
    <phoneticPr fontId="2"/>
  </si>
  <si>
    <t>地域振興財団</t>
    <rPh sb="0" eb="2">
      <t>チイキ</t>
    </rPh>
    <rPh sb="2" eb="4">
      <t>シンコウ</t>
    </rPh>
    <rPh sb="4" eb="6">
      <t>ザイダン</t>
    </rPh>
    <phoneticPr fontId="2"/>
  </si>
  <si>
    <t>いちはらコミュニティー・ネットワーク・テレビ</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</si>
  <si>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</si>
  <si>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</si>
  <si>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</si>
  <si>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</si>
  <si>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</si>
  <si>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</si>
  <si>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</si>
  <si>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実質公債費比率、将来負担比率ともに類似団体と比較して高いものの、将来負担を考慮し市債の発行額を抑制していることなどから、近年は指標が改善傾向となっている。
引き続き債務負担行為の適切な設定や、市債発行の抑制に努めていく。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</si>
  <si>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</si>
  <si>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</si>
  <si>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</si>
  <si>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財政規模に占める将来負担額は減少傾向にあるものの、類似団体と比べ将来負担比率は依然として大きい。また、保有する有形固定資産の老朽化についても進行している。
個別施設計画等により、将来負担を考慮しつつ、施設・設備の改修、更新に取り組むなど、公共資産マネジメントの推進に努めていく。</t>
    <rPh sb="39" eb="41">
      <t>イゼン</t>
    </rPh>
    <rPh sb="44" eb="45">
      <t>オオ</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</si>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</sst>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9"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9AAD-413F-BB09-CDF54716AF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33551</c:v>
                </c:pt>
                <c:pt idx="1">
                  <c:v>34466</c:v>
                </c:pt>
                <c:pt idx="2">
                  <c:v>23268</c:v>
                </c:pt>
                <c:pt idx="3">
                  <c:v>42316</c:v>
                </c:pt>
                <c:pt idx="4">
                  <c:v>32037</c:v>
                </c:pt>
              </c:numCache>
            </c:numRef>
          </c:val>
          <c:smooth val="0"/>
          <c:extLst>
            <c:ext xmlns:c16="http://schemas.microsoft.com/office/drawing/2014/chart" uri="{C3380CC4-5D6E-409C-BE32-E72D297353CC}">
              <c16:uniqueId val="{00000001-9AAD-413F-BB09-CDF54716AF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5.89</c:v>
                </c:pt>
                <c:pt idx="1">
                  <c:v>8.2899999999999991</c:v>
                </c:pt>
                <c:pt idx="2">
                  <c:v>5.87</c:v>
                </c:pt>
                <c:pt idx="3">
                  <c:v>7.77</c:v>
                </c:pt>
                <c:pt idx="4">
                  <c:v>8.85</c:v>
                </c:pt>
              </c:numCache>
            </c:numRef>
          </c:val>
          <c:extLst>
            <c:ext xmlns:c16="http://schemas.microsoft.com/office/drawing/2014/chart" uri="{C3380CC4-5D6E-409C-BE32-E72D297353CC}">
              <c16:uniqueId val="{00000000-54E1-44BC-969A-BA71F73739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10.49</c:v>
                </c:pt>
                <c:pt idx="1">
                  <c:v>13.21</c:v>
                </c:pt>
                <c:pt idx="2">
                  <c:v>16.82</c:v>
                </c:pt>
                <c:pt idx="3">
                  <c:v>12.15</c:v>
                </c:pt>
                <c:pt idx="4">
                  <c:v>15.84</c:v>
                </c:pt>
              </c:numCache>
            </c:numRef>
          </c:val>
          <c:extLst>
            <c:ext xmlns:c16="http://schemas.microsoft.com/office/drawing/2014/chart" uri="{C3380CC4-5D6E-409C-BE32-E72D297353CC}">
              <c16:uniqueId val="{00000001-54E1-44BC-969A-BA71F73739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2.58</c:v>
                </c:pt>
                <c:pt idx="2">
                  <c:v>-2.08</c:v>
                </c:pt>
                <c:pt idx="3">
                  <c:v>-5.7</c:v>
                </c:pt>
                <c:pt idx="4">
                  <c:v>1.19</c:v>
                </c:pt>
              </c:numCache>
            </c:numRef>
          </c:val>
          <c:smooth val="0"/>
          <c:extLst>
            <c:ext xmlns:c16="http://schemas.microsoft.com/office/drawing/2014/chart" uri="{C3380CC4-5D6E-409C-BE32-E72D297353CC}">
              <c16:uniqueId val="{00000002-54E1-44BC-969A-BA71F73739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0E-4345-9DF4-A7E1F70698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0E-4345-9DF4-A7E1F70698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0E-4345-9DF4-A7E1F706980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90E-4345-9DF4-A7E1F706980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0E-4345-9DF4-A7E1F706980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0.12</c:v>
                </c:pt>
                <c:pt idx="4">
                  <c:v>#N/A</c:v>
                </c:pt>
                <c:pt idx="5">
                  <c:v>0.21</c:v>
                </c:pt>
                <c:pt idx="6">
                  <c:v>#N/A</c:v>
                </c:pt>
                <c:pt idx="7">
                  <c:v>0.86</c:v>
                </c:pt>
                <c:pt idx="8">
                  <c:v>#N/A</c:v>
                </c:pt>
                <c:pt idx="9">
                  <c:v>0.42</c:v>
                </c:pt>
              </c:numCache>
            </c:numRef>
          </c:val>
          <c:extLst>
            <c:ext xmlns:c16="http://schemas.microsoft.com/office/drawing/2014/chart" uri="{C3380CC4-5D6E-409C-BE32-E72D297353CC}">
              <c16:uniqueId val="{00000005-790E-4345-9DF4-A7E1F706980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0.4</c:v>
                </c:pt>
                <c:pt idx="6">
                  <c:v>#N/A</c:v>
                </c:pt>
                <c:pt idx="7">
                  <c:v>0.79</c:v>
                </c:pt>
                <c:pt idx="8">
                  <c:v>#N/A</c:v>
                </c:pt>
                <c:pt idx="9">
                  <c:v>0.91</c:v>
                </c:pt>
              </c:numCache>
            </c:numRef>
          </c:val>
          <c:extLst>
            <c:ext xmlns:c16="http://schemas.microsoft.com/office/drawing/2014/chart" uri="{C3380CC4-5D6E-409C-BE32-E72D297353CC}">
              <c16:uniqueId val="{00000006-790E-4345-9DF4-A7E1F706980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0.99</c:v>
                </c:pt>
                <c:pt idx="4">
                  <c:v>#N/A</c:v>
                </c:pt>
                <c:pt idx="5">
                  <c:v>0.81</c:v>
                </c:pt>
                <c:pt idx="6">
                  <c:v>#N/A</c:v>
                </c:pt>
                <c:pt idx="7">
                  <c:v>0.24</c:v>
                </c:pt>
                <c:pt idx="8">
                  <c:v>#N/A</c:v>
                </c:pt>
                <c:pt idx="9">
                  <c:v>1.01</c:v>
                </c:pt>
              </c:numCache>
            </c:numRef>
          </c:val>
          <c:extLst>
            <c:ext xmlns:c16="http://schemas.microsoft.com/office/drawing/2014/chart" uri="{C3380CC4-5D6E-409C-BE32-E72D297353CC}">
              <c16:uniqueId val="{00000007-790E-4345-9DF4-A7E1F706980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5.64</c:v>
                </c:pt>
                <c:pt idx="2">
                  <c:v>#N/A</c:v>
                </c:pt>
                <c:pt idx="3">
                  <c:v>5.12</c:v>
                </c:pt>
                <c:pt idx="4">
                  <c:v>#N/A</c:v>
                </c:pt>
                <c:pt idx="5">
                  <c:v>4.4800000000000004</c:v>
                </c:pt>
                <c:pt idx="6">
                  <c:v>#N/A</c:v>
                </c:pt>
                <c:pt idx="7">
                  <c:v>4.24</c:v>
                </c:pt>
                <c:pt idx="8">
                  <c:v>#N/A</c:v>
                </c:pt>
                <c:pt idx="9">
                  <c:v>3.79</c:v>
                </c:pt>
              </c:numCache>
            </c:numRef>
          </c:val>
          <c:extLst>
            <c:ext xmlns:c16="http://schemas.microsoft.com/office/drawing/2014/chart" uri="{C3380CC4-5D6E-409C-BE32-E72D297353CC}">
              <c16:uniqueId val="{00000008-790E-4345-9DF4-A7E1F70698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5.89</c:v>
                </c:pt>
                <c:pt idx="2">
                  <c:v>#N/A</c:v>
                </c:pt>
                <c:pt idx="3">
                  <c:v>8.2799999999999994</c:v>
                </c:pt>
                <c:pt idx="4">
                  <c:v>#N/A</c:v>
                </c:pt>
                <c:pt idx="5">
                  <c:v>5.86</c:v>
                </c:pt>
                <c:pt idx="6">
                  <c:v>#N/A</c:v>
                </c:pt>
                <c:pt idx="7">
                  <c:v>7.76</c:v>
                </c:pt>
                <c:pt idx="8">
                  <c:v>#N/A</c:v>
                </c:pt>
                <c:pt idx="9">
                  <c:v>8.85</c:v>
                </c:pt>
              </c:numCache>
            </c:numRef>
          </c:val>
          <c:extLst>
            <c:ext xmlns:c16="http://schemas.microsoft.com/office/drawing/2014/chart" uri="{C3380CC4-5D6E-409C-BE32-E72D297353CC}">
              <c16:uniqueId val="{00000009-790E-4345-9DF4-A7E1F70698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5987</c:v>
                </c:pt>
                <c:pt idx="5">
                  <c:v>5752</c:v>
                </c:pt>
                <c:pt idx="8">
                  <c:v>5508</c:v>
                </c:pt>
                <c:pt idx="11">
                  <c:v>5023</c:v>
                </c:pt>
                <c:pt idx="14">
                  <c:v>4570</c:v>
                </c:pt>
              </c:numCache>
            </c:numRef>
          </c:val>
          <c:extLst>
            <c:ext xmlns:c16="http://schemas.microsoft.com/office/drawing/2014/chart" uri="{C3380CC4-5D6E-409C-BE32-E72D297353CC}">
              <c16:uniqueId val="{00000000-AA39-43D8-9ACB-67E3B334DD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39-43D8-9ACB-67E3B334DD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240</c:v>
                </c:pt>
                <c:pt idx="3">
                  <c:v>213</c:v>
                </c:pt>
                <c:pt idx="6">
                  <c:v>187</c:v>
                </c:pt>
                <c:pt idx="9">
                  <c:v>146</c:v>
                </c:pt>
                <c:pt idx="12">
                  <c:v>127</c:v>
                </c:pt>
              </c:numCache>
            </c:numRef>
          </c:val>
          <c:extLst>
            <c:ext xmlns:c16="http://schemas.microsoft.com/office/drawing/2014/chart" uri="{C3380CC4-5D6E-409C-BE32-E72D297353CC}">
              <c16:uniqueId val="{00000002-AA39-43D8-9ACB-67E3B334DD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39-43D8-9ACB-67E3B334DD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1992</c:v>
                </c:pt>
                <c:pt idx="3">
                  <c:v>1865</c:v>
                </c:pt>
                <c:pt idx="6">
                  <c:v>2124</c:v>
                </c:pt>
                <c:pt idx="9">
                  <c:v>1421</c:v>
                </c:pt>
                <c:pt idx="12">
                  <c:v>1303</c:v>
                </c:pt>
              </c:numCache>
            </c:numRef>
          </c:val>
          <c:extLst>
            <c:ext xmlns:c16="http://schemas.microsoft.com/office/drawing/2014/chart" uri="{C3380CC4-5D6E-409C-BE32-E72D297353CC}">
              <c16:uniqueId val="{00000004-AA39-43D8-9ACB-67E3B334DD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AA39-43D8-9ACB-67E3B334DD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39-43D8-9ACB-67E3B334DD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6550</c:v>
                </c:pt>
                <c:pt idx="3">
                  <c:v>6524</c:v>
                </c:pt>
                <c:pt idx="6">
                  <c:v>6304</c:v>
                </c:pt>
                <c:pt idx="9">
                  <c:v>6226</c:v>
                </c:pt>
                <c:pt idx="12">
                  <c:v>6066</c:v>
                </c:pt>
              </c:numCache>
            </c:numRef>
          </c:val>
          <c:extLst>
            <c:ext xmlns:c16="http://schemas.microsoft.com/office/drawing/2014/chart" uri="{C3380CC4-5D6E-409C-BE32-E72D297353CC}">
              <c16:uniqueId val="{00000007-AA39-43D8-9ACB-67E3B334DD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2825</c:v>
                </c:pt>
                <c:pt idx="2">
                  <c:v>#N/A</c:v>
                </c:pt>
                <c:pt idx="3">
                  <c:v>#N/A</c:v>
                </c:pt>
                <c:pt idx="4">
                  <c:v>2880</c:v>
                </c:pt>
                <c:pt idx="5">
                  <c:v>#N/A</c:v>
                </c:pt>
                <c:pt idx="6">
                  <c:v>#N/A</c:v>
                </c:pt>
                <c:pt idx="7">
                  <c:v>3137</c:v>
                </c:pt>
                <c:pt idx="8">
                  <c:v>#N/A</c:v>
                </c:pt>
                <c:pt idx="9">
                  <c:v>#N/A</c:v>
                </c:pt>
                <c:pt idx="10">
                  <c:v>2800</c:v>
                </c:pt>
                <c:pt idx="11">
                  <c:v>#N/A</c:v>
                </c:pt>
                <c:pt idx="12">
                  <c:v>#N/A</c:v>
                </c:pt>
                <c:pt idx="13">
                  <c:v>2956</c:v>
                </c:pt>
                <c:pt idx="14">
                  <c:v>#N/A</c:v>
                </c:pt>
              </c:numCache>
            </c:numRef>
          </c:val>
          <c:smooth val="0"/>
          <c:extLst>
            <c:ext xmlns:c16="http://schemas.microsoft.com/office/drawing/2014/chart" uri="{C3380CC4-5D6E-409C-BE32-E72D297353CC}">
              <c16:uniqueId val="{00000008-AA39-43D8-9ACB-67E3B334DD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39419</c:v>
                </c:pt>
                <c:pt idx="5">
                  <c:v>38850</c:v>
                </c:pt>
                <c:pt idx="8">
                  <c:v>36783</c:v>
                </c:pt>
                <c:pt idx="11">
                  <c:v>34622</c:v>
                </c:pt>
                <c:pt idx="14">
                  <c:v>34008</c:v>
                </c:pt>
              </c:numCache>
            </c:numRef>
          </c:val>
          <c:extLst>
            <c:ext xmlns:c16="http://schemas.microsoft.com/office/drawing/2014/chart" uri="{C3380CC4-5D6E-409C-BE32-E72D297353CC}">
              <c16:uniqueId val="{00000000-2743-429B-9497-21F08E98CB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12719</c:v>
                </c:pt>
                <c:pt idx="5">
                  <c:v>9544</c:v>
                </c:pt>
                <c:pt idx="8">
                  <c:v>8467</c:v>
                </c:pt>
                <c:pt idx="11">
                  <c:v>7820</c:v>
                </c:pt>
                <c:pt idx="14">
                  <c:v>7811</c:v>
                </c:pt>
              </c:numCache>
            </c:numRef>
          </c:val>
          <c:extLst>
            <c:ext xmlns:c16="http://schemas.microsoft.com/office/drawing/2014/chart" uri="{C3380CC4-5D6E-409C-BE32-E72D297353CC}">
              <c16:uniqueId val="{00000001-2743-429B-9497-21F08E98CB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8398</c:v>
                </c:pt>
                <c:pt idx="5">
                  <c:v>10752</c:v>
                </c:pt>
                <c:pt idx="8">
                  <c:v>13273</c:v>
                </c:pt>
                <c:pt idx="11">
                  <c:v>14961</c:v>
                </c:pt>
                <c:pt idx="14">
                  <c:v>17497</c:v>
                </c:pt>
              </c:numCache>
            </c:numRef>
          </c:val>
          <c:extLst>
            <c:ext xmlns:c16="http://schemas.microsoft.com/office/drawing/2014/chart" uri="{C3380CC4-5D6E-409C-BE32-E72D297353CC}">
              <c16:uniqueId val="{00000002-2743-429B-9497-21F08E98CB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3-429B-9497-21F08E98CB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43-429B-9497-21F08E98CB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53</c:v>
                </c:pt>
                <c:pt idx="6">
                  <c:v>56</c:v>
                </c:pt>
                <c:pt idx="9">
                  <c:v>27</c:v>
                </c:pt>
                <c:pt idx="12">
                  <c:v>35</c:v>
                </c:pt>
              </c:numCache>
            </c:numRef>
          </c:val>
          <c:extLst>
            <c:ext xmlns:c16="http://schemas.microsoft.com/office/drawing/2014/chart" uri="{C3380CC4-5D6E-409C-BE32-E72D297353CC}">
              <c16:uniqueId val="{00000005-2743-429B-9497-21F08E98CB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14983</c:v>
                </c:pt>
                <c:pt idx="3">
                  <c:v>14453</c:v>
                </c:pt>
                <c:pt idx="6">
                  <c:v>13158</c:v>
                </c:pt>
                <c:pt idx="9">
                  <c:v>12445</c:v>
                </c:pt>
                <c:pt idx="12">
                  <c:v>11397</c:v>
                </c:pt>
              </c:numCache>
            </c:numRef>
          </c:val>
          <c:extLst>
            <c:ext xmlns:c16="http://schemas.microsoft.com/office/drawing/2014/chart" uri="{C3380CC4-5D6E-409C-BE32-E72D297353CC}">
              <c16:uniqueId val="{00000006-2743-429B-9497-21F08E98CB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743-429B-9497-21F08E98CB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21324</c:v>
                </c:pt>
                <c:pt idx="3">
                  <c:v>19332</c:v>
                </c:pt>
                <c:pt idx="6">
                  <c:v>19124</c:v>
                </c:pt>
                <c:pt idx="9">
                  <c:v>16595</c:v>
                </c:pt>
                <c:pt idx="12">
                  <c:v>14781</c:v>
                </c:pt>
              </c:numCache>
            </c:numRef>
          </c:val>
          <c:extLst>
            <c:ext xmlns:c16="http://schemas.microsoft.com/office/drawing/2014/chart" uri="{C3380CC4-5D6E-409C-BE32-E72D297353CC}">
              <c16:uniqueId val="{00000008-2743-429B-9497-21F08E98CB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43-429B-9497-21F08E98CB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50462</c:v>
                </c:pt>
                <c:pt idx="3">
                  <c:v>49084</c:v>
                </c:pt>
                <c:pt idx="6">
                  <c:v>45805</c:v>
                </c:pt>
                <c:pt idx="9">
                  <c:v>46041</c:v>
                </c:pt>
                <c:pt idx="12">
                  <c:v>45980</c:v>
                </c:pt>
              </c:numCache>
            </c:numRef>
          </c:val>
          <c:extLst>
            <c:ext xmlns:c16="http://schemas.microsoft.com/office/drawing/2014/chart" uri="{C3380CC4-5D6E-409C-BE32-E72D297353CC}">
              <c16:uniqueId val="{0000000A-2743-429B-9497-21F08E98CB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26241</c:v>
                </c:pt>
                <c:pt idx="2">
                  <c:v>#N/A</c:v>
                </c:pt>
                <c:pt idx="3">
                  <c:v>#N/A</c:v>
                </c:pt>
                <c:pt idx="4">
                  <c:v>23775</c:v>
                </c:pt>
                <c:pt idx="5">
                  <c:v>#N/A</c:v>
                </c:pt>
                <c:pt idx="6">
                  <c:v>#N/A</c:v>
                </c:pt>
                <c:pt idx="7">
                  <c:v>19621</c:v>
                </c:pt>
                <c:pt idx="8">
                  <c:v>#N/A</c:v>
                </c:pt>
                <c:pt idx="9">
                  <c:v>#N/A</c:v>
                </c:pt>
                <c:pt idx="10">
                  <c:v>17705</c:v>
                </c:pt>
                <c:pt idx="11">
                  <c:v>#N/A</c:v>
                </c:pt>
                <c:pt idx="12">
                  <c:v>#N/A</c:v>
                </c:pt>
                <c:pt idx="13">
                  <c:v>12876</c:v>
                </c:pt>
                <c:pt idx="14">
                  <c:v>#N/A</c:v>
                </c:pt>
              </c:numCache>
            </c:numRef>
          </c:val>
          <c:smooth val="0"/>
          <c:extLst>
            <c:ext xmlns:c16="http://schemas.microsoft.com/office/drawing/2014/chart" uri="{C3380CC4-5D6E-409C-BE32-E72D297353CC}">
              <c16:uniqueId val="{0000000B-2743-429B-9497-21F08E98CB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9069</c:v>
                </c:pt>
                <c:pt idx="1">
                  <c:v>6559</c:v>
                </c:pt>
                <c:pt idx="2">
                  <c:v>8730</c:v>
                </c:pt>
              </c:numCache>
            </c:numRef>
          </c:val>
          <c:extLst>
            <c:ext xmlns:c16="http://schemas.microsoft.com/office/drawing/2014/chart" uri="{C3380CC4-5D6E-409C-BE32-E72D297353CC}">
              <c16:uniqueId val="{00000000-7349-4626-B388-0473593B85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7349-4626-B388-0473593B85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3790</c:v>
                </c:pt>
                <c:pt idx="1">
                  <c:v>5951</c:v>
                </c:pt>
                <c:pt idx="2">
                  <c:v>6005</c:v>
                </c:pt>
              </c:numCache>
            </c:numRef>
          </c:val>
          <c:extLst>
            <c:ext xmlns:c16="http://schemas.microsoft.com/office/drawing/2014/chart" uri="{C3380CC4-5D6E-409C-BE32-E72D297353CC}">
              <c16:uniqueId val="{00000002-7349-4626-B388-0473593B85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{3CD0B0CE-EF89-4C38-B9FA-F3677F10ED60}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752-43BD-A0C0-63775692C7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{010206ED-919C-4763-8544-351F1C49F44D}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52-43BD-A0C0-63775692C7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{E1C50218-9962-40E0-8715-317C5D283076}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52-43BD-A0C0-63775692C7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{DD163CBE-DE56-4F33-A3D4-C56BABD82CF3}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52-43BD-A0C0-63775692C7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{ECDB8C3D-2B4D-4EA0-9C10-D0A88C52A3CA}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52-43BD-A0C0-63775692C7B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{8ACE1444-FA64-4191-8ACD-604C12913470}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752-43BD-A0C0-63775692C7B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{D44735FE-AF23-4A71-AA36-973FB7855143}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752-43BD-A0C0-63775692C7B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{282CA51A-2885-4D26-A681-AC704E48635B}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752-43BD-A0C0-63775692C7B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{0ACE586B-3A9D-44C6-A8BD-F8BFFA48EB1D}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752-43BD-A0C0-63775692C7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c:v>
                </c:pt>
                <c:pt idx="16">
                  <c:v>64.900000000000006</c:v>
                </c:pt>
                <c:pt idx="24">
                  <c:v>65.599999999999994</c:v>
                </c:pt>
                <c:pt idx="32">
                  <c:v>66</c:v>
                </c:pt>
              </c:numCache>
            </c:numRef>
          </c:xVal>
          <c:yVal>
            <c:numRef>
              <c:f>公会計指標分析・財政指標組合せ分析表!$BP$51:$DC$51</c:f>
              <c:numCache>
                <c:formatCode>#,##0.0;"▲ "#,##0.0</c:formatCode>
                <c:ptCount val="40"/>
                <c:pt idx="0">
                  <c:v>56.3</c:v>
                </c:pt>
                <c:pt idx="8">
                  <c:v>49.7</c:v>
                </c:pt>
                <c:pt idx="16">
                  <c:v>39.200000000000003</c:v>
                </c:pt>
                <c:pt idx="24">
                  <c:v>35.200000000000003</c:v>
                </c:pt>
                <c:pt idx="32">
                  <c:v>25</c:v>
                </c:pt>
              </c:numCache>
            </c:numRef>
          </c:yVal>
          <c:smooth val="0"/>
          <c:extLst>
            <c:ext xmlns:c16="http://schemas.microsoft.com/office/drawing/2014/chart" uri="{C3380CC4-5D6E-409C-BE32-E72D297353CC}">
              <c16:uniqueId val="{00000009-C752-43BD-A0C0-63775692C7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{4DBAA264-D66E-4C77-A902-E8CA7763354A}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752-43BD-A0C0-63775692C7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{42C712D5-CD0A-4E66-87A8-E43BBEF082E1}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52-43BD-A0C0-63775692C7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{898EB17A-D126-4581-A5A1-FD6BE3C2D02F}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52-43BD-A0C0-63775692C7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{B9CACCD2-1606-43BE-B173-687D3A1F061B}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52-43BD-A0C0-63775692C7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{BF6BB301-FF07-48C8-97AB-270FFE01F2C6}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52-43BD-A0C0-63775692C7B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{498C4829-DF93-445D-8A1A-5B76F56C1E02}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752-43BD-A0C0-63775692C7B0}"/>
                </c:ext>
              </c:extLst>
            </c:dLbl>
            <c:dLbl>
              <c:idx val="16"/>
              <c:layout>
                <c:manualLayout>
                  <c:x val="-4.183391515372493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{E6C4BE7E-EEE3-4915-B327-947EAC6DE7CC}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752-43BD-A0C0-63775692C7B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{F49C2A33-F132-4661-A430-6B49B628B457}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752-43BD-A0C0-63775692C7B0}"/>
                </c:ext>
              </c:extLst>
            </c:dLbl>
            <c:dLbl>
              <c:idx val="32"/>
              <c:layout>
                <c:manualLayout>
                  <c:x val="-2.232703596608152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{1734CDAB-BEC9-4A7D-A74A-316078456192}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752-43BD-A0C0-63775692C7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C752-43BD-A0C0-63775692C7B0}"/>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{8082F151-181D-4BEA-87EE-9E9D26DDE9E0}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E9C-44C5-A876-C98A08B60A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{6380EB02-D98B-48D0-86DA-7352F14CF481}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C-44C5-A876-C98A08B60A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{68A86F53-8E2B-479B-B51F-42F2DF17BD8C}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C-44C5-A876-C98A08B60A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{82FEA9A3-EED4-466B-B575-AD7558DC7DCC}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C-44C5-A876-C98A08B60A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{F23387A9-82BE-4FB5-8F36-015CE95C1AC2}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C-44C5-A876-C98A08B60A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{0BD133BE-0622-4318-8ECE-73E4CD5E919A}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E9C-44C5-A876-C98A08B60A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{DA10F6C1-6EDD-4A0F-923B-463D064BCE01}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E9C-44C5-A876-C98A08B60A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{5F89B211-A19D-4B22-8790-3DAE1BCB39F8}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E9C-44C5-A876-C98A08B60A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{D89C4D6C-C085-41A5-B9C3-4B101A348A14}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E9C-44C5-A876-C98A08B60A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c:v>
                </c:pt>
                <c:pt idx="16">
                  <c:v>6.1</c:v>
                </c:pt>
                <c:pt idx="24">
                  <c:v>5.9</c:v>
                </c:pt>
                <c:pt idx="32">
                  <c:v>5.8</c:v>
                </c:pt>
              </c:numCache>
            </c:numRef>
          </c:xVal>
          <c:yVal>
            <c:numRef>
              <c:f>公会計指標分析・財政指標組合せ分析表!$BP$73:$DC$73</c:f>
              <c:numCache>
                <c:formatCode>#,##0.0;"▲ "#,##0.0</c:formatCode>
                <c:ptCount val="40"/>
                <c:pt idx="0">
                  <c:v>56.3</c:v>
                </c:pt>
                <c:pt idx="8">
                  <c:v>49.7</c:v>
                </c:pt>
                <c:pt idx="16">
                  <c:v>39.200000000000003</c:v>
                </c:pt>
                <c:pt idx="24">
                  <c:v>35.200000000000003</c:v>
                </c:pt>
                <c:pt idx="32">
                  <c:v>25</c:v>
                </c:pt>
              </c:numCache>
            </c:numRef>
          </c:yVal>
          <c:smooth val="0"/>
          <c:extLst>
            <c:ext xmlns:c16="http://schemas.microsoft.com/office/drawing/2014/chart" uri="{C3380CC4-5D6E-409C-BE32-E72D297353CC}">
              <c16:uniqueId val="{00000009-3E9C-44C5-A876-C98A08B60A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{8C441C76-51F9-47BB-8555-3DD36B67CA6C}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E9C-44C5-A876-C98A08B60A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{F9D318B4-73BE-4D2E-9669-55A4EA5B536F}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C-44C5-A876-C98A08B60A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{921D70A9-61FB-4155-85AC-B6C7A3F4F0F8}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C-44C5-A876-C98A08B60A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{366F851E-BF3E-4DC4-8696-07D6212DF036}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C-44C5-A876-C98A08B60A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{49EB0DE7-879C-42B7-A09A-730AD199A484}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C-44C5-A876-C98A08B60AB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{9EAA8DC3-5209-4C79-807F-B5EDBA4F6B01}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E9C-44C5-A876-C98A08B60AB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{739A8371-3ED4-4E84-9562-41FBE34FA6BF}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E9C-44C5-A876-C98A08B60AB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{BDAA8462-45AE-46DE-8F08-691AA879C374}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E9C-44C5-A876-C98A08B60AB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{401CD8AE-8B92-4B8C-8415-FC6451D511CF}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E9C-44C5-A876-C98A08B60A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3E9C-44C5-A876-C98A08B60AB1}"/>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財政運営上の過重な負担とならないよう、適正な範囲での債務負担行為の設定や、市債及び公営企業債の発行額の抑制及び厳選に努めていることなどから、横ばいで推移している。</a:t>
          </a:r>
          <a:endParaRPr kumimoji="1" lang="en-US" altLang="ja-JP" sz="1100">
            <a:latin typeface="+mn-ea"/>
            <a:ea typeface="+mn-ea"/>
          </a:endParaRPr>
        </a:p>
        <a:p>
          <a:r>
            <a:rPr kumimoji="1" lang="ja-JP" altLang="en-US" sz="1100">
              <a:latin typeface="+mn-ea"/>
              <a:ea typeface="+mn-ea"/>
            </a:rPr>
            <a:t>　令和２年度決算においては、公営企業債の償還財源に対する繰入金の減少などによって</a:t>
          </a:r>
          <a:r>
            <a:rPr kumimoji="1" lang="en-US" altLang="ja-JP" sz="1100">
              <a:latin typeface="+mn-ea"/>
              <a:ea typeface="+mn-ea"/>
            </a:rPr>
            <a:t>0.1</a:t>
          </a:r>
          <a:r>
            <a:rPr kumimoji="1" lang="ja-JP" altLang="en-US" sz="1100">
              <a:latin typeface="+mn-ea"/>
              <a:ea typeface="+mn-ea"/>
            </a:rPr>
            <a:t>ポイント減の</a:t>
          </a:r>
          <a:r>
            <a:rPr kumimoji="1" lang="en-US" altLang="ja-JP" sz="1100">
              <a:latin typeface="+mn-ea"/>
              <a:ea typeface="+mn-ea"/>
            </a:rPr>
            <a:t>5.8%</a:t>
          </a:r>
          <a:r>
            <a:rPr kumimoji="1" lang="ja-JP" altLang="en-US" sz="1100">
              <a:latin typeface="+mn-ea"/>
              <a:ea typeface="+mn-ea"/>
            </a:rPr>
            <a:t>となったが、今後も健全な財政運営に向けて、事業の選択と集中により、新規市債の発行については、交付税措置のある市債の活用を優先し、資金手当債については抑制を図るなど厳選していく。</a:t>
          </a:r>
        </a:p>
        <a:p>
          <a:endParaRPr kumimoji="1" lang="ja-JP" altLang="en-US" sz="1100">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平成</a:t>
          </a:r>
          <a:r>
            <a:rPr lang="en-US" altLang="ja-JP" sz="1100" b="0" i="0" u="none" strike="noStrike" baseline="0" smtClean="0">
              <a:solidFill>
                <a:schemeClr val="dk1"/>
              </a:solidFill>
              <a:latin typeface="+mn-ea"/>
              <a:ea typeface="+mn-ea"/>
              <a:cs typeface="+mn-cs"/>
            </a:rPr>
            <a:t>30</a:t>
          </a:r>
          <a:r>
            <a:rPr lang="ja-JP" altLang="en-US" sz="1100" b="0" i="0" u="none" strike="noStrike" baseline="0" smtClean="0">
              <a:solidFill>
                <a:schemeClr val="dk1"/>
              </a:solidFill>
              <a:latin typeface="+mn-ea"/>
              <a:ea typeface="+mn-ea"/>
              <a:cs typeface="+mn-cs"/>
            </a:rPr>
            <a:t>年度をもって満期一括償還地方債の償還が完了したことから、今後は地方債償還計画を踏まえ必要額を積み立てていく。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地方債の現在高、公営企業債等繰入見込額及び退職手当負担見込額の減少により、将来負担額は減少傾向にある。令和</a:t>
          </a:r>
          <a:r>
            <a:rPr kumimoji="1" lang="en-US" altLang="ja-JP" sz="1100">
              <a:latin typeface="+mn-ea"/>
              <a:ea typeface="+mn-ea"/>
            </a:rPr>
            <a:t>2</a:t>
          </a:r>
          <a:r>
            <a:rPr kumimoji="1" lang="ja-JP" altLang="en-US" sz="1100">
              <a:latin typeface="+mn-ea"/>
              <a:ea typeface="+mn-ea"/>
            </a:rPr>
            <a:t>年度決算においては、</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18.14</a:t>
          </a:r>
          <a:r>
            <a:rPr kumimoji="1" lang="ja-JP" altLang="en-US" sz="1100">
              <a:solidFill>
                <a:schemeClr val="dk1"/>
              </a:solidFill>
              <a:effectLst/>
              <a:latin typeface="+mn-lt"/>
              <a:ea typeface="+mn-ea"/>
              <a:cs typeface="+mn-cs"/>
            </a:rPr>
            <a:t>億円減）</a:t>
          </a:r>
          <a:r>
            <a:rPr kumimoji="1" lang="ja-JP" altLang="ja-JP" sz="1100">
              <a:solidFill>
                <a:schemeClr val="dk1"/>
              </a:solidFill>
              <a:effectLst/>
              <a:latin typeface="+mn-lt"/>
              <a:ea typeface="+mn-ea"/>
              <a:cs typeface="+mn-cs"/>
            </a:rPr>
            <a:t>及び退職手当負担見込額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10.48</a:t>
          </a:r>
          <a:r>
            <a:rPr kumimoji="1" lang="ja-JP" altLang="en-US" sz="1100">
              <a:solidFill>
                <a:schemeClr val="dk1"/>
              </a:solidFill>
              <a:effectLst/>
              <a:latin typeface="+mn-lt"/>
              <a:ea typeface="+mn-ea"/>
              <a:cs typeface="+mn-cs"/>
            </a:rPr>
            <a:t>億円減）</a:t>
          </a:r>
          <a:r>
            <a:rPr kumimoji="1" lang="ja-JP" altLang="ja-JP" sz="1100">
              <a:solidFill>
                <a:schemeClr val="dk1"/>
              </a:solidFill>
              <a:effectLst/>
              <a:latin typeface="+mn-lt"/>
              <a:ea typeface="+mn-ea"/>
              <a:cs typeface="+mn-cs"/>
            </a:rPr>
            <a:t>の減少により、</a:t>
          </a:r>
          <a:r>
            <a:rPr kumimoji="1" lang="en-US" altLang="ja-JP" sz="1100">
              <a:solidFill>
                <a:schemeClr val="dk1"/>
              </a:solidFill>
              <a:effectLst/>
              <a:latin typeface="+mn-lt"/>
              <a:ea typeface="+mn-ea"/>
              <a:cs typeface="+mn-cs"/>
            </a:rPr>
            <a:t>10.2</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％となった。</a:t>
          </a:r>
          <a:endParaRPr kumimoji="1" lang="en-US" altLang="ja-JP" sz="1100">
            <a:latin typeface="+mn-ea"/>
            <a:ea typeface="+mn-ea"/>
          </a:endParaRPr>
        </a:p>
        <a:p>
          <a:r>
            <a:rPr kumimoji="1" lang="ja-JP" altLang="en-US" sz="1100">
              <a:latin typeface="+mn-ea"/>
              <a:ea typeface="+mn-ea"/>
            </a:rPr>
            <a:t>　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財政調整基金に決算剰余金などを</a:t>
          </a:r>
          <a:r>
            <a:rPr lang="en-US" altLang="ja-JP" sz="1100" b="0" i="0" u="none" strike="noStrike" baseline="0" smtClean="0">
              <a:solidFill>
                <a:schemeClr val="dk1"/>
              </a:solidFill>
              <a:latin typeface="+mn-lt"/>
              <a:ea typeface="+mn-ea"/>
              <a:cs typeface="+mn-cs"/>
            </a:rPr>
            <a:t>22.5</a:t>
          </a:r>
          <a:r>
            <a:rPr lang="ja-JP" altLang="en-US" sz="1100" b="0" i="0" u="none" strike="noStrike" baseline="0" smtClean="0">
              <a:solidFill>
                <a:schemeClr val="dk1"/>
              </a:solidFill>
              <a:latin typeface="+mn-lt"/>
              <a:ea typeface="+mn-ea"/>
              <a:cs typeface="+mn-cs"/>
            </a:rPr>
            <a:t>億円、その他特目基金を</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億円積立した一方で、</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億円、</a:t>
          </a:r>
          <a:r>
            <a:rPr lang="ja-JP" altLang="en-US" sz="1100" b="0" i="0" u="none" strike="noStrike" baseline="0" smtClean="0">
              <a:solidFill>
                <a:schemeClr val="dk1"/>
              </a:solidFill>
              <a:latin typeface="+mn-lt"/>
              <a:ea typeface="+mn-ea"/>
              <a:cs typeface="+mn-cs"/>
            </a:rPr>
            <a:t>特定目的基金の取り崩しを</a:t>
          </a:r>
          <a:r>
            <a:rPr lang="en-US" altLang="ja-JP" sz="1100" b="0" i="0" u="none" strike="noStrike" baseline="0" smtClean="0">
              <a:solidFill>
                <a:schemeClr val="dk1"/>
              </a:solidFill>
              <a:latin typeface="+mn-lt"/>
              <a:ea typeface="+mn-ea"/>
              <a:cs typeface="+mn-cs"/>
            </a:rPr>
            <a:t>1.4</a:t>
          </a:r>
          <a:r>
            <a:rPr lang="ja-JP" altLang="en-US" sz="1100" b="0" i="0" u="none" strike="noStrike" baseline="0" smtClean="0">
              <a:solidFill>
                <a:schemeClr val="dk1"/>
              </a:solidFill>
              <a:latin typeface="+mn-lt"/>
              <a:ea typeface="+mn-ea"/>
              <a:cs typeface="+mn-cs"/>
            </a:rPr>
            <a:t>億円行ったことなどから、基金全体としては</a:t>
          </a:r>
          <a:r>
            <a:rPr lang="en-US" altLang="ja-JP" sz="1100" b="0" i="0" u="none" strike="noStrike" baseline="0" smtClean="0">
              <a:solidFill>
                <a:schemeClr val="dk1"/>
              </a:solidFill>
              <a:latin typeface="+mn-lt"/>
              <a:ea typeface="+mn-ea"/>
              <a:cs typeface="+mn-cs"/>
            </a:rPr>
            <a:t>22.2</a:t>
          </a:r>
          <a:r>
            <a:rPr lang="ja-JP" altLang="en-US" sz="1100" b="0" i="0" u="none" strike="noStrike" baseline="0" smtClean="0">
              <a:solidFill>
                <a:schemeClr val="dk1"/>
              </a:solidFill>
              <a:latin typeface="+mn-lt"/>
              <a:ea typeface="+mn-ea"/>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chemeClr val="dk1"/>
              </a:solidFill>
              <a:latin typeface="+mn-lt"/>
              <a:ea typeface="+mn-ea"/>
              <a:cs typeface="+mn-cs"/>
            </a:rPr>
            <a:t>　各基金について、積極的な活用を図りつつ、公共施設等の大規模改修やそれに伴う借入金の元利償還金など将来の財政需要に備え、公共施設整備基金等の特定目的基金の残高目標額の設定などにより、計画的な積み立てに努める。</a:t>
          </a:r>
        </a:p>
        <a:p>
          <a:pPr rtl="0"/>
          <a:endParaRPr lang="ja-JP" altLang="en-US" sz="1100" b="0" i="0" u="none" strike="noStrike" baseline="0" smtClean="0">
            <a:solidFill>
              <a:schemeClr val="dk1"/>
            </a:solidFill>
            <a:latin typeface="+mn-lt"/>
            <a:ea typeface="+mn-ea"/>
            <a:cs typeface="+mn-cs"/>
          </a:endParaRPr>
        </a:p>
        <a:p>
          <a:pPr rtl="0"/>
          <a:endParaRPr lang="ja-JP" altLang="en-US" sz="11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chemeClr val="dk1"/>
              </a:solidFill>
              <a:latin typeface="+mn-lt"/>
              <a:ea typeface="+mn-ea"/>
              <a:cs typeface="+mn-cs"/>
            </a:rPr>
            <a:t>公共施設整備基金：大規模公共施設整備及び改修</a:t>
          </a:r>
        </a:p>
        <a:p>
          <a:pPr rtl="0"/>
          <a:r>
            <a:rPr lang="ja-JP" altLang="en-US" sz="1100" b="0" i="0" u="none" strike="noStrike" baseline="0" smtClean="0">
              <a:solidFill>
                <a:schemeClr val="dk1"/>
              </a:solidFill>
              <a:latin typeface="+mn-lt"/>
              <a:ea typeface="+mn-ea"/>
              <a:cs typeface="+mn-cs"/>
            </a:rPr>
            <a:t>文化基金：市民の芸術、文化施設の整備並びに美術品等の展示資料の購入、制作</a:t>
          </a:r>
        </a:p>
        <a:p>
          <a:pPr rtl="0"/>
          <a:r>
            <a:rPr lang="ja-JP" altLang="en-US" sz="1100" b="0" i="0" u="none" strike="noStrike" baseline="0" smtClean="0">
              <a:solidFill>
                <a:schemeClr val="dk1"/>
              </a:solidFill>
              <a:latin typeface="+mn-lt"/>
              <a:ea typeface="+mn-ea"/>
              <a:cs typeface="+mn-cs"/>
            </a:rPr>
            <a:t>緑化基金：緑化の推進と緑地の拡大</a:t>
          </a:r>
        </a:p>
        <a:p>
          <a:pPr rtl="0"/>
          <a:r>
            <a:rPr lang="ja-JP" altLang="en-US" sz="1100" b="0" i="0" u="none" strike="noStrike" baseline="0" smtClean="0">
              <a:solidFill>
                <a:schemeClr val="dk1"/>
              </a:solidFill>
              <a:latin typeface="+mn-lt"/>
              <a:ea typeface="+mn-ea"/>
              <a:cs typeface="+mn-cs"/>
            </a:rPr>
            <a:t>国際交流基金：国際交流の振興</a:t>
          </a:r>
        </a:p>
        <a:p>
          <a:pPr rtl="0"/>
          <a:r>
            <a:rPr lang="ja-JP" altLang="en-US" sz="1100" b="0" i="0" u="none" strike="noStrike" baseline="0" smtClean="0">
              <a:solidFill>
                <a:schemeClr val="dk1"/>
              </a:solidFill>
              <a:latin typeface="+mn-lt"/>
              <a:ea typeface="+mn-ea"/>
              <a:cs typeface="+mn-cs"/>
            </a:rPr>
            <a:t>福祉基金：保健医療福祉の増進</a:t>
          </a:r>
          <a:endParaRPr lang="en-US" altLang="ja-JP" sz="1100" b="0" i="0" u="none" strike="noStrike" baseline="0" smtClean="0">
            <a:solidFill>
              <a:schemeClr val="dk1"/>
            </a:solidFill>
            <a:latin typeface="+mn-lt"/>
            <a:ea typeface="+mn-ea"/>
            <a:cs typeface="+mn-cs"/>
          </a:endParaRPr>
        </a:p>
        <a:p>
          <a:pPr rtl="0"/>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u="none" strike="noStrike" baseline="0" smtClean="0">
              <a:solidFill>
                <a:schemeClr val="dk1"/>
              </a:solidFill>
              <a:latin typeface="+mn-ea"/>
              <a:ea typeface="+mn-ea"/>
              <a:cs typeface="+mn-cs"/>
            </a:rPr>
            <a:t>公共施設整備基金：今後の公共施設の整備や改修に備えるため</a:t>
          </a:r>
          <a:r>
            <a:rPr lang="en-US" altLang="ja-JP" sz="1100" b="0" i="0" u="none" strike="noStrike" baseline="0" smtClean="0">
              <a:solidFill>
                <a:schemeClr val="dk1"/>
              </a:solidFill>
              <a:latin typeface="+mn-ea"/>
              <a:ea typeface="+mn-ea"/>
              <a:cs typeface="+mn-cs"/>
            </a:rPr>
            <a:t>302</a:t>
          </a:r>
          <a:r>
            <a:rPr lang="ja-JP" altLang="en-US" sz="1100" b="0" i="0" u="none" strike="noStrike" baseline="0" smtClean="0">
              <a:solidFill>
                <a:schemeClr val="dk1"/>
              </a:solidFill>
              <a:latin typeface="+mn-ea"/>
              <a:ea typeface="+mn-ea"/>
              <a:cs typeface="+mn-cs"/>
            </a:rPr>
            <a:t>万円、預金利子</a:t>
          </a:r>
          <a:r>
            <a:rPr lang="en-US" altLang="ja-JP" sz="1100" b="0" i="0" u="none" strike="noStrike" baseline="0" smtClean="0">
              <a:solidFill>
                <a:schemeClr val="dk1"/>
              </a:solidFill>
              <a:latin typeface="+mn-ea"/>
              <a:ea typeface="+mn-ea"/>
              <a:cs typeface="+mn-cs"/>
            </a:rPr>
            <a:t>11</a:t>
          </a:r>
          <a:r>
            <a:rPr lang="ja-JP" altLang="en-US" sz="1100" b="0" i="0" u="none" strike="noStrike" baseline="0" smtClean="0">
              <a:solidFill>
                <a:schemeClr val="dk1"/>
              </a:solidFill>
              <a:latin typeface="+mn-ea"/>
              <a:ea typeface="+mn-ea"/>
              <a:cs typeface="+mn-cs"/>
            </a:rPr>
            <a:t>万円を積立した一方で、自転車駐車場費に充当するため</a:t>
          </a:r>
          <a:r>
            <a:rPr lang="en-US" altLang="ja-JP" sz="1100" b="0" i="0" u="none" strike="noStrike" baseline="0" smtClean="0">
              <a:solidFill>
                <a:schemeClr val="dk1"/>
              </a:solidFill>
              <a:latin typeface="+mn-ea"/>
              <a:ea typeface="+mn-ea"/>
              <a:cs typeface="+mn-cs"/>
            </a:rPr>
            <a:t>445</a:t>
          </a:r>
          <a:r>
            <a:rPr lang="ja-JP" altLang="en-US" sz="1100" b="0" i="0" u="none" strike="noStrike" baseline="0" smtClean="0">
              <a:solidFill>
                <a:schemeClr val="dk1"/>
              </a:solidFill>
              <a:latin typeface="+mn-ea"/>
              <a:ea typeface="+mn-ea"/>
              <a:cs typeface="+mn-cs"/>
            </a:rPr>
            <a:t>万円取崩したことによる減少</a:t>
          </a:r>
        </a:p>
        <a:p>
          <a:pPr rtl="0"/>
          <a:r>
            <a:rPr lang="ja-JP" altLang="en-US" sz="1100" b="0" i="0" u="none" strike="noStrike" baseline="0" smtClean="0">
              <a:solidFill>
                <a:schemeClr val="dk1"/>
              </a:solidFill>
              <a:latin typeface="+mn-ea"/>
              <a:ea typeface="+mn-ea"/>
              <a:cs typeface="+mn-cs"/>
            </a:rPr>
            <a:t>文化基金：寄附金及び預金利子</a:t>
          </a:r>
          <a:r>
            <a:rPr lang="en-US" altLang="ja-JP" sz="1100" b="0" i="0" u="none" strike="noStrike" baseline="0" smtClean="0">
              <a:solidFill>
                <a:schemeClr val="dk1"/>
              </a:solidFill>
              <a:latin typeface="+mn-ea"/>
              <a:ea typeface="+mn-ea"/>
              <a:cs typeface="+mn-cs"/>
            </a:rPr>
            <a:t>279</a:t>
          </a:r>
          <a:r>
            <a:rPr lang="ja-JP" altLang="en-US" sz="1100" b="0" i="0" u="none" strike="noStrike" baseline="0" smtClean="0">
              <a:solidFill>
                <a:schemeClr val="dk1"/>
              </a:solidFill>
              <a:latin typeface="+mn-ea"/>
              <a:ea typeface="+mn-ea"/>
              <a:cs typeface="+mn-cs"/>
            </a:rPr>
            <a:t>万円を積立した一方で、いちはら歴史のミュージアム整備事業等に充当するため</a:t>
          </a:r>
          <a:r>
            <a:rPr lang="en-US" altLang="ja-JP" sz="1100" b="0" i="0" u="none" strike="noStrike" baseline="0" smtClean="0">
              <a:solidFill>
                <a:schemeClr val="dk1"/>
              </a:solidFill>
              <a:latin typeface="+mn-ea"/>
              <a:ea typeface="+mn-ea"/>
              <a:cs typeface="+mn-cs"/>
            </a:rPr>
            <a:t>7,171</a:t>
          </a:r>
          <a:r>
            <a:rPr lang="ja-JP" altLang="en-US" sz="1100" b="0" i="0" u="none" strike="noStrike" baseline="0" smtClean="0">
              <a:solidFill>
                <a:schemeClr val="dk1"/>
              </a:solidFill>
              <a:latin typeface="+mn-ea"/>
              <a:ea typeface="+mn-ea"/>
              <a:cs typeface="+mn-cs"/>
            </a:rPr>
            <a:t>万円を取崩したことなどによる減少</a:t>
          </a:r>
        </a:p>
        <a:p>
          <a:pPr rtl="0"/>
          <a:r>
            <a:rPr lang="ja-JP" altLang="en-US" sz="1100" b="0" i="0" u="none" strike="noStrike" baseline="0" smtClean="0">
              <a:solidFill>
                <a:schemeClr val="dk1"/>
              </a:solidFill>
              <a:latin typeface="+mn-ea"/>
              <a:ea typeface="+mn-ea"/>
              <a:cs typeface="+mn-cs"/>
            </a:rPr>
            <a:t>緑化基金：寄附金及び預金利子</a:t>
          </a:r>
          <a:r>
            <a:rPr lang="en-US" altLang="ja-JP" sz="1100" b="0" i="0" u="none" strike="noStrike" baseline="0" smtClean="0">
              <a:solidFill>
                <a:schemeClr val="dk1"/>
              </a:solidFill>
              <a:latin typeface="+mn-ea"/>
              <a:ea typeface="+mn-ea"/>
              <a:cs typeface="+mn-cs"/>
            </a:rPr>
            <a:t>1,248</a:t>
          </a:r>
          <a:r>
            <a:rPr lang="ja-JP" altLang="en-US" sz="1100" b="0" i="0" u="none" strike="noStrike" baseline="0" smtClean="0">
              <a:solidFill>
                <a:schemeClr val="dk1"/>
              </a:solidFill>
              <a:latin typeface="+mn-ea"/>
              <a:ea typeface="+mn-ea"/>
              <a:cs typeface="+mn-cs"/>
            </a:rPr>
            <a:t>万円を積立した一方で、（仮称）南青柳近隣公園整備事業費等に充当するため</a:t>
          </a:r>
          <a:r>
            <a:rPr lang="en-US" altLang="ja-JP" sz="1100" b="0" i="0" u="none" strike="noStrike" baseline="0" smtClean="0">
              <a:solidFill>
                <a:schemeClr val="dk1"/>
              </a:solidFill>
              <a:latin typeface="+mn-ea"/>
              <a:ea typeface="+mn-ea"/>
              <a:cs typeface="+mn-cs"/>
            </a:rPr>
            <a:t>2,349</a:t>
          </a:r>
          <a:r>
            <a:rPr lang="ja-JP" altLang="en-US" sz="1100" b="0" i="0" u="none" strike="noStrike" baseline="0" smtClean="0">
              <a:solidFill>
                <a:schemeClr val="dk1"/>
              </a:solidFill>
              <a:latin typeface="+mn-ea"/>
              <a:ea typeface="+mn-ea"/>
              <a:cs typeface="+mn-cs"/>
            </a:rPr>
            <a:t>万円を取崩したことなどによる減少</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国際交流基金：寄附金</a:t>
          </a:r>
          <a:r>
            <a:rPr lang="ja-JP" altLang="ja-JP" sz="1100" b="0" i="0" baseline="0">
              <a:solidFill>
                <a:schemeClr val="dk1"/>
              </a:solidFill>
              <a:effectLst/>
              <a:latin typeface="+mn-ea"/>
              <a:ea typeface="+mn-ea"/>
              <a:cs typeface="+mn-cs"/>
            </a:rPr>
            <a:t>及び預金利子</a:t>
          </a:r>
          <a:r>
            <a:rPr lang="en-US" altLang="ja-JP" sz="1100" b="0" i="0" baseline="0">
              <a:solidFill>
                <a:schemeClr val="dk1"/>
              </a:solidFill>
              <a:effectLst/>
              <a:latin typeface="+mn-ea"/>
              <a:ea typeface="+mn-ea"/>
              <a:cs typeface="+mn-cs"/>
            </a:rPr>
            <a:t>177</a:t>
          </a:r>
          <a:r>
            <a:rPr lang="ja-JP" altLang="ja-JP" sz="1100" b="0" i="0" baseline="0">
              <a:solidFill>
                <a:schemeClr val="dk1"/>
              </a:solidFill>
              <a:effectLst/>
              <a:latin typeface="+mn-ea"/>
              <a:ea typeface="+mn-ea"/>
              <a:cs typeface="+mn-cs"/>
            </a:rPr>
            <a:t>万円を積立した一方で、</a:t>
          </a:r>
          <a:r>
            <a:rPr lang="ja-JP" altLang="en-US" sz="1100" b="0" i="0" baseline="0">
              <a:solidFill>
                <a:schemeClr val="dk1"/>
              </a:solidFill>
              <a:effectLst/>
              <a:latin typeface="+mn-ea"/>
              <a:ea typeface="+mn-ea"/>
              <a:cs typeface="+mn-cs"/>
            </a:rPr>
            <a:t>国際交流推進費</a:t>
          </a:r>
          <a:r>
            <a:rPr lang="ja-JP" altLang="ja-JP" sz="1100" b="0" i="0" baseline="0">
              <a:solidFill>
                <a:schemeClr val="dk1"/>
              </a:solidFill>
              <a:effectLst/>
              <a:latin typeface="+mn-ea"/>
              <a:ea typeface="+mn-ea"/>
              <a:cs typeface="+mn-cs"/>
            </a:rPr>
            <a:t>等に充当するため</a:t>
          </a:r>
          <a:r>
            <a:rPr lang="en-US" altLang="ja-JP" sz="1100" b="0" i="0" baseline="0">
              <a:solidFill>
                <a:schemeClr val="dk1"/>
              </a:solidFill>
              <a:effectLst/>
              <a:latin typeface="+mn-ea"/>
              <a:ea typeface="+mn-ea"/>
              <a:cs typeface="+mn-cs"/>
            </a:rPr>
            <a:t>274</a:t>
          </a:r>
          <a:r>
            <a:rPr lang="ja-JP" altLang="ja-JP" sz="1100" b="0" i="0" baseline="0">
              <a:solidFill>
                <a:schemeClr val="dk1"/>
              </a:solidFill>
              <a:effectLst/>
              <a:latin typeface="+mn-ea"/>
              <a:ea typeface="+mn-ea"/>
              <a:cs typeface="+mn-cs"/>
            </a:rPr>
            <a:t>万円を取崩したことなどによる減少</a:t>
          </a:r>
          <a:endParaRPr lang="ja-JP" altLang="ja-JP" sz="1100">
            <a:effectLst/>
            <a:latin typeface="+mn-ea"/>
            <a:ea typeface="+mn-ea"/>
          </a:endParaRPr>
        </a:p>
        <a:p>
          <a:r>
            <a:rPr kumimoji="1" lang="ja-JP" altLang="en-US" sz="1100">
              <a:solidFill>
                <a:schemeClr val="dk1"/>
              </a:solidFill>
              <a:effectLst/>
              <a:latin typeface="+mn-ea"/>
              <a:ea typeface="+mn-ea"/>
              <a:cs typeface="+mn-cs"/>
            </a:rPr>
            <a:t>福祉基金：</a:t>
          </a:r>
          <a:r>
            <a:rPr kumimoji="0" lang="ja-JP" altLang="en-US" sz="1100" b="0" i="0" baseline="0">
              <a:solidFill>
                <a:schemeClr val="dk1"/>
              </a:solidFill>
              <a:effectLst/>
              <a:latin typeface="+mn-ea"/>
              <a:ea typeface="+mn-ea"/>
              <a:cs typeface="+mn-cs"/>
            </a:rPr>
            <a:t>寄附金</a:t>
          </a:r>
          <a:r>
            <a:rPr lang="ja-JP" altLang="ja-JP" sz="1100" b="0" i="0" baseline="0">
              <a:solidFill>
                <a:schemeClr val="dk1"/>
              </a:solidFill>
              <a:effectLst/>
              <a:latin typeface="+mn-ea"/>
              <a:ea typeface="+mn-ea"/>
              <a:cs typeface="+mn-cs"/>
            </a:rPr>
            <a:t>及び預金利子</a:t>
          </a:r>
          <a:r>
            <a:rPr lang="en-US" altLang="ja-JP" sz="1100" b="0" i="0" baseline="0">
              <a:solidFill>
                <a:schemeClr val="dk1"/>
              </a:solidFill>
              <a:effectLst/>
              <a:latin typeface="+mn-ea"/>
              <a:ea typeface="+mn-ea"/>
              <a:cs typeface="+mn-cs"/>
            </a:rPr>
            <a:t>8,717</a:t>
          </a:r>
          <a:r>
            <a:rPr lang="ja-JP" altLang="ja-JP" sz="1100" b="0" i="0" baseline="0">
              <a:solidFill>
                <a:schemeClr val="dk1"/>
              </a:solidFill>
              <a:effectLst/>
              <a:latin typeface="+mn-ea"/>
              <a:ea typeface="+mn-ea"/>
              <a:cs typeface="+mn-cs"/>
            </a:rPr>
            <a:t>万円を積立した一方で、</a:t>
          </a:r>
          <a:r>
            <a:rPr lang="ja-JP" altLang="en-US" sz="1100" b="0" i="0" baseline="0">
              <a:solidFill>
                <a:schemeClr val="dk1"/>
              </a:solidFill>
              <a:effectLst/>
              <a:latin typeface="+mn-ea"/>
              <a:ea typeface="+mn-ea"/>
              <a:cs typeface="+mn-cs"/>
            </a:rPr>
            <a:t>地域福祉活動支援事業費</a:t>
          </a:r>
          <a:r>
            <a:rPr lang="ja-JP" altLang="ja-JP" sz="1100" b="0" i="0" baseline="0">
              <a:solidFill>
                <a:schemeClr val="dk1"/>
              </a:solidFill>
              <a:effectLst/>
              <a:latin typeface="+mn-ea"/>
              <a:ea typeface="+mn-ea"/>
              <a:cs typeface="+mn-cs"/>
            </a:rPr>
            <a:t>等に充当するため</a:t>
          </a:r>
          <a:r>
            <a:rPr lang="en-US" altLang="ja-JP" sz="1100" b="0" i="0" baseline="0">
              <a:solidFill>
                <a:schemeClr val="dk1"/>
              </a:solidFill>
              <a:effectLst/>
              <a:latin typeface="+mn-ea"/>
              <a:ea typeface="+mn-ea"/>
              <a:cs typeface="+mn-cs"/>
            </a:rPr>
            <a:t>1,775</a:t>
          </a:r>
          <a:r>
            <a:rPr lang="ja-JP" altLang="ja-JP" sz="1100" b="0" i="0" baseline="0">
              <a:solidFill>
                <a:schemeClr val="dk1"/>
              </a:solidFill>
              <a:effectLst/>
              <a:latin typeface="+mn-ea"/>
              <a:ea typeface="+mn-ea"/>
              <a:cs typeface="+mn-cs"/>
            </a:rPr>
            <a:t>万円を取崩したことなどによる</a:t>
          </a:r>
          <a:r>
            <a:rPr lang="ja-JP" altLang="en-US" sz="1100" b="0" i="0" baseline="0">
              <a:solidFill>
                <a:schemeClr val="dk1"/>
              </a:solidFill>
              <a:effectLst/>
              <a:latin typeface="+mn-ea"/>
              <a:ea typeface="+mn-ea"/>
              <a:cs typeface="+mn-cs"/>
            </a:rPr>
            <a:t>増加</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公共施設整備基金：公共資産マネジメントの運用を見据えながら必要額を積み立てていく。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決算剰余金</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億円、寄付金及び預金利子</a:t>
          </a:r>
          <a:r>
            <a:rPr lang="en-US" altLang="ja-JP" sz="1100" b="0" i="0" u="none" strike="noStrike" baseline="0" smtClean="0">
              <a:solidFill>
                <a:schemeClr val="dk1"/>
              </a:solidFill>
              <a:latin typeface="+mn-lt"/>
              <a:ea typeface="+mn-ea"/>
              <a:cs typeface="+mn-cs"/>
            </a:rPr>
            <a:t>0.5</a:t>
          </a:r>
          <a:r>
            <a:rPr lang="ja-JP" altLang="en-US" sz="1100" b="0" i="0" u="none" strike="noStrike" baseline="0" smtClean="0">
              <a:solidFill>
                <a:schemeClr val="dk1"/>
              </a:solidFill>
              <a:latin typeface="+mn-lt"/>
              <a:ea typeface="+mn-ea"/>
              <a:cs typeface="+mn-cs"/>
            </a:rPr>
            <a:t>億円を積立てた一方で、財源対策として</a:t>
          </a:r>
          <a:r>
            <a:rPr lang="en-US" altLang="ja-JP" sz="1100" b="0" i="0" u="none" strike="noStrike" baseline="0" smtClean="0">
              <a:solidFill>
                <a:schemeClr val="dk1"/>
              </a:solidFill>
              <a:latin typeface="+mn-lt"/>
              <a:ea typeface="+mn-ea"/>
              <a:cs typeface="+mn-cs"/>
            </a:rPr>
            <a:t>0.8</a:t>
          </a:r>
          <a:r>
            <a:rPr lang="ja-JP" altLang="en-US" sz="1100" b="0" i="0" u="none" strike="noStrike" baseline="0" smtClean="0">
              <a:solidFill>
                <a:schemeClr val="dk1"/>
              </a:solidFill>
              <a:latin typeface="+mn-lt"/>
              <a:ea typeface="+mn-ea"/>
              <a:cs typeface="+mn-cs"/>
            </a:rPr>
            <a:t>億円を取崩したことによる増加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smtClean="0">
              <a:solidFill>
                <a:schemeClr val="dk1"/>
              </a:solidFill>
              <a:latin typeface="+mn-lt"/>
              <a:ea typeface="+mn-ea"/>
              <a:cs typeface="+mn-cs"/>
            </a:rPr>
            <a:t>扶助費の増加や公共施設の老朽化対策など、今後も財政需要の増大が確実であり、また自然災害や新型コロナウイルス感染症などへの緊急的な財政需要への的確な対応が求められる中、生産年齢人口の減少や景気の動向による影響を受けやすい本市の産業構造から、年度間の収支均衡に対応できるよう、標準財政規模の約</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％となる</a:t>
          </a:r>
          <a:r>
            <a:rPr lang="en-US" altLang="ja-JP" sz="1100" b="0" i="0" u="none" strike="noStrike" baseline="0" smtClean="0">
              <a:solidFill>
                <a:schemeClr val="dk1"/>
              </a:solidFill>
              <a:latin typeface="+mn-lt"/>
              <a:ea typeface="+mn-ea"/>
              <a:cs typeface="+mn-cs"/>
            </a:rPr>
            <a:t>50</a:t>
          </a:r>
          <a:r>
            <a:rPr lang="ja-JP" altLang="en-US" sz="1100" b="0" i="0" u="none" strike="noStrike" baseline="0" smtClean="0">
              <a:solidFill>
                <a:schemeClr val="dk1"/>
              </a:solidFill>
              <a:latin typeface="+mn-lt"/>
              <a:ea typeface="+mn-ea"/>
              <a:cs typeface="+mn-cs"/>
            </a:rPr>
            <a:t>億円以上の残高を確保するよう努める。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満期一括償還の地方債の償還が終了したことから最低限の積立額としているが、今後の地方債償還計画を踏まえ必要額を積み立てていく。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固定資産減価償却率が他団体と比べて高めであり、施設・設備更新が進んでおらず、老朽化が進行している。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公共施設の適正管理のために個別施設計画の元、今後より一層の公共資産マネジメントの推進に努めていく。</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4760807"/>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576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453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476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xdr:cNvSpPr txBox="1"/>
      </xdr:nvSpPr>
      <xdr:spPr>
        <a:xfrm>
          <a:off x="4813300" y="5014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81" name="楕円 80"/>
        <xdr:cNvSpPr/>
      </xdr:nvSpPr>
      <xdr:spPr>
        <a:xfrm>
          <a:off x="47117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82" name="有形固定資産減価償却率該当値テキスト"/>
        <xdr:cNvSpPr txBox="1"/>
      </xdr:nvSpPr>
      <xdr:spPr>
        <a:xfrm>
          <a:off x="481330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96732</xdr:rowOff>
    </xdr:from>
    <xdr:to>
      <xdr:col>19</xdr:col>
      <xdr:colOff>187325</xdr:colOff>
      <xdr:row>32</xdr:row>
      <xdr:rowOff>26882</xdr:rowOff>
    </xdr:to>
    <xdr:sp macro="" textlink="">
      <xdr:nvSpPr>
        <xdr:cNvPr id="83" name="楕円 82"/>
        <xdr:cNvSpPr/>
      </xdr:nvSpPr>
      <xdr:spPr>
        <a:xfrm>
          <a:off x="40005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147532</xdr:rowOff>
    </xdr:from>
    <xdr:to>
      <xdr:col>23</xdr:col>
      <xdr:colOff>85725</xdr:colOff>
      <xdr:row>31</xdr:row>
      <xdr:rowOff>161925</xdr:rowOff>
    </xdr:to>
    <xdr:cxnSp macro="">
      <xdr:nvCxnSpPr>
        <xdr:cNvPr id="84" name="直線コネクタ 83"/>
        <xdr:cNvCxnSpPr/>
      </xdr:nvCxnSpPr>
      <xdr:spPr>
        <a:xfrm>
          <a:off x="4051300" y="546248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71543</xdr:rowOff>
    </xdr:from>
    <xdr:to>
      <xdr:col>15</xdr:col>
      <xdr:colOff>187325</xdr:colOff>
      <xdr:row>32</xdr:row>
      <xdr:rowOff>1693</xdr:rowOff>
    </xdr:to>
    <xdr:sp macro="" textlink="">
      <xdr:nvSpPr>
        <xdr:cNvPr id="85" name="楕円 84"/>
        <xdr:cNvSpPr/>
      </xdr:nvSpPr>
      <xdr:spPr>
        <a:xfrm>
          <a:off x="32385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147532</xdr:rowOff>
    </xdr:to>
    <xdr:cxnSp macro="">
      <xdr:nvCxnSpPr>
        <xdr:cNvPr id="86" name="直線コネクタ 85"/>
        <xdr:cNvCxnSpPr/>
      </xdr:nvCxnSpPr>
      <xdr:spPr>
        <a:xfrm>
          <a:off x="3289300" y="543729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87" name="楕円 86"/>
        <xdr:cNvSpPr/>
      </xdr:nvSpPr>
      <xdr:spPr>
        <a:xfrm>
          <a:off x="2476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125942</xdr:rowOff>
    </xdr:to>
    <xdr:cxnSp macro="">
      <xdr:nvCxnSpPr>
        <xdr:cNvPr id="88" name="直線コネクタ 87"/>
        <xdr:cNvCxnSpPr/>
      </xdr:nvCxnSpPr>
      <xdr:spPr>
        <a:xfrm flipV="1">
          <a:off x="2527300" y="543729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53552</xdr:rowOff>
    </xdr:from>
    <xdr:to>
      <xdr:col>7</xdr:col>
      <xdr:colOff>187325</xdr:colOff>
      <xdr:row>31</xdr:row>
      <xdr:rowOff>155152</xdr:rowOff>
    </xdr:to>
    <xdr:sp macro="" textlink="">
      <xdr:nvSpPr>
        <xdr:cNvPr id="89" name="楕円 88"/>
        <xdr:cNvSpPr/>
      </xdr:nvSpPr>
      <xdr:spPr>
        <a:xfrm>
          <a:off x="1714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104352</xdr:rowOff>
    </xdr:from>
    <xdr:to>
      <xdr:col>11</xdr:col>
      <xdr:colOff>136525</xdr:colOff>
      <xdr:row>31</xdr:row>
      <xdr:rowOff>125942</xdr:rowOff>
    </xdr:to>
    <xdr:cxnSp macro="">
      <xdr:nvCxnSpPr>
        <xdr:cNvPr id="90" name="直線コネクタ 89"/>
        <xdr:cNvCxnSpPr/>
      </xdr:nvCxnSpPr>
      <xdr:spPr>
        <a:xfrm>
          <a:off x="1765300" y="54193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18009</xdr:rowOff>
    </xdr:from>
    <xdr:ext cx="405111" cy="259045"/>
    <xdr:sp macro="" textlink="">
      <xdr:nvSpPr>
        <xdr:cNvPr id="95" name="n_1mainValue有形固定資産減価償却率"/>
        <xdr:cNvSpPr txBox="1"/>
      </xdr:nvSpPr>
      <xdr:spPr>
        <a:xfrm>
          <a:off x="3836044" y="55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164270</xdr:rowOff>
    </xdr:from>
    <xdr:ext cx="405111" cy="259045"/>
    <xdr:sp macro="" textlink="">
      <xdr:nvSpPr>
        <xdr:cNvPr id="96" name="n_2mainValue有形固定資産減価償却率"/>
        <xdr:cNvSpPr txBox="1"/>
      </xdr:nvSpPr>
      <xdr:spPr>
        <a:xfrm>
          <a:off x="3086744" y="54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97" name="n_3mainValue有形固定資産減価償却率"/>
        <xdr:cNvSpPr txBox="1"/>
      </xdr:nvSpPr>
      <xdr:spPr>
        <a:xfrm>
          <a:off x="23247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146279</xdr:rowOff>
    </xdr:from>
    <xdr:ext cx="405111" cy="259045"/>
    <xdr:sp macro="" textlink="">
      <xdr:nvSpPr>
        <xdr:cNvPr id="98" name="n_4mainValue有形固定資産減価償却率"/>
        <xdr:cNvSpPr txBox="1"/>
      </xdr:nvSpPr>
      <xdr:spPr>
        <a:xfrm>
          <a:off x="1562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他団体と比べて債務償還比率が低</a:t>
          </a:r>
          <a:r>
            <a:rPr kumimoji="1" lang="ja-JP" altLang="en-US" sz="1100">
              <a:solidFill>
                <a:sysClr val="windowText" lastClr="000000"/>
              </a:solidFill>
              <a:effectLst/>
              <a:latin typeface="+mn-lt"/>
              <a:ea typeface="+mn-ea"/>
              <a:cs typeface="+mn-cs"/>
            </a:rPr>
            <a:t>くなっている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今後の施設維持管理費、改修費の増加に備え、公共施設整備基金や財政調整基金への積み立てを増やすなどの取り組みを進めており、負担の平準化に努めていく。</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4489903"/>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586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34" name="債務償還比率平均値テキスト"/>
        <xdr:cNvSpPr txBox="1"/>
      </xdr:nvSpPr>
      <xdr:spPr>
        <a:xfrm>
          <a:off x="14846300" y="521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523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70957</xdr:rowOff>
    </xdr:from>
    <xdr:to>
      <xdr:col>76</xdr:col>
      <xdr:colOff>73025</xdr:colOff>
      <xdr:row>30</xdr:row>
      <xdr:rowOff>1107</xdr:rowOff>
    </xdr:to>
    <xdr:sp macro="" textlink="">
      <xdr:nvSpPr>
        <xdr:cNvPr id="145" name="楕円 144"/>
        <xdr:cNvSpPr/>
      </xdr:nvSpPr>
      <xdr:spPr>
        <a:xfrm>
          <a:off x="14744700" y="50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93834</xdr:rowOff>
    </xdr:from>
    <xdr:ext cx="469744" cy="259045"/>
    <xdr:sp macro="" textlink="">
      <xdr:nvSpPr>
        <xdr:cNvPr id="146" name="債務償還比率該当値テキスト"/>
        <xdr:cNvSpPr txBox="1"/>
      </xdr:nvSpPr>
      <xdr:spPr>
        <a:xfrm>
          <a:off x="14846300" y="489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93780</xdr:rowOff>
    </xdr:from>
    <xdr:to>
      <xdr:col>72</xdr:col>
      <xdr:colOff>123825</xdr:colOff>
      <xdr:row>30</xdr:row>
      <xdr:rowOff>23930</xdr:rowOff>
    </xdr:to>
    <xdr:sp macro="" textlink="">
      <xdr:nvSpPr>
        <xdr:cNvPr id="147" name="楕円 146"/>
        <xdr:cNvSpPr/>
      </xdr:nvSpPr>
      <xdr:spPr>
        <a:xfrm>
          <a:off x="14033500" y="50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121757</xdr:rowOff>
    </xdr:from>
    <xdr:to>
      <xdr:col>76</xdr:col>
      <xdr:colOff>22225</xdr:colOff>
      <xdr:row>29</xdr:row>
      <xdr:rowOff>144580</xdr:rowOff>
    </xdr:to>
    <xdr:cxnSp macro="">
      <xdr:nvCxnSpPr>
        <xdr:cNvPr id="148" name="直線コネクタ 147"/>
        <xdr:cNvCxnSpPr/>
      </xdr:nvCxnSpPr>
      <xdr:spPr>
        <a:xfrm flipV="1">
          <a:off x="14084300" y="5093807"/>
          <a:ext cx="7112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134030</xdr:rowOff>
    </xdr:from>
    <xdr:to>
      <xdr:col>68</xdr:col>
      <xdr:colOff>123825</xdr:colOff>
      <xdr:row>30</xdr:row>
      <xdr:rowOff>64180</xdr:rowOff>
    </xdr:to>
    <xdr:sp macro="" textlink="">
      <xdr:nvSpPr>
        <xdr:cNvPr id="149" name="楕円 148"/>
        <xdr:cNvSpPr/>
      </xdr:nvSpPr>
      <xdr:spPr>
        <a:xfrm>
          <a:off x="13271500" y="5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144580</xdr:rowOff>
    </xdr:from>
    <xdr:to>
      <xdr:col>72</xdr:col>
      <xdr:colOff>73025</xdr:colOff>
      <xdr:row>30</xdr:row>
      <xdr:rowOff>13380</xdr:rowOff>
    </xdr:to>
    <xdr:cxnSp macro="">
      <xdr:nvCxnSpPr>
        <xdr:cNvPr id="150" name="直線コネクタ 149"/>
        <xdr:cNvCxnSpPr/>
      </xdr:nvCxnSpPr>
      <xdr:spPr>
        <a:xfrm flipV="1">
          <a:off x="13322300" y="5116630"/>
          <a:ext cx="762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6686</xdr:rowOff>
    </xdr:from>
    <xdr:to>
      <xdr:col>64</xdr:col>
      <xdr:colOff>123825</xdr:colOff>
      <xdr:row>30</xdr:row>
      <xdr:rowOff>108286</xdr:rowOff>
    </xdr:to>
    <xdr:sp macro="" textlink="">
      <xdr:nvSpPr>
        <xdr:cNvPr id="151" name="楕円 150"/>
        <xdr:cNvSpPr/>
      </xdr:nvSpPr>
      <xdr:spPr>
        <a:xfrm>
          <a:off x="12509500" y="51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13380</xdr:rowOff>
    </xdr:from>
    <xdr:to>
      <xdr:col>68</xdr:col>
      <xdr:colOff>73025</xdr:colOff>
      <xdr:row>30</xdr:row>
      <xdr:rowOff>57486</xdr:rowOff>
    </xdr:to>
    <xdr:cxnSp macro="">
      <xdr:nvCxnSpPr>
        <xdr:cNvPr id="152" name="直線コネクタ 151"/>
        <xdr:cNvCxnSpPr/>
      </xdr:nvCxnSpPr>
      <xdr:spPr>
        <a:xfrm flipV="1">
          <a:off x="12560300" y="5156880"/>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140081</xdr:rowOff>
    </xdr:from>
    <xdr:to>
      <xdr:col>60</xdr:col>
      <xdr:colOff>123825</xdr:colOff>
      <xdr:row>31</xdr:row>
      <xdr:rowOff>70231</xdr:rowOff>
    </xdr:to>
    <xdr:sp macro="" textlink="">
      <xdr:nvSpPr>
        <xdr:cNvPr id="153" name="楕円 152"/>
        <xdr:cNvSpPr/>
      </xdr:nvSpPr>
      <xdr:spPr>
        <a:xfrm>
          <a:off x="117475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57486</xdr:rowOff>
    </xdr:from>
    <xdr:to>
      <xdr:col>64</xdr:col>
      <xdr:colOff>73025</xdr:colOff>
      <xdr:row>31</xdr:row>
      <xdr:rowOff>19431</xdr:rowOff>
    </xdr:to>
    <xdr:cxnSp macro="">
      <xdr:nvCxnSpPr>
        <xdr:cNvPr id="154" name="直線コネクタ 153"/>
        <xdr:cNvCxnSpPr/>
      </xdr:nvCxnSpPr>
      <xdr:spPr>
        <a:xfrm flipV="1">
          <a:off x="11798300" y="5200986"/>
          <a:ext cx="762000" cy="1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55" name="n_1aveValue債務償還比率"/>
        <xdr:cNvSpPr txBox="1"/>
      </xdr:nvSpPr>
      <xdr:spPr>
        <a:xfrm>
          <a:off x="13836727" y="53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56" name="n_2aveValue債務償還比率"/>
        <xdr:cNvSpPr txBox="1"/>
      </xdr:nvSpPr>
      <xdr:spPr>
        <a:xfrm>
          <a:off x="13087427" y="53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57" name="n_3aveValue債務償還比率"/>
        <xdr:cNvSpPr txBox="1"/>
      </xdr:nvSpPr>
      <xdr:spPr>
        <a:xfrm>
          <a:off x="123254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58" name="n_4aveValue債務償還比率"/>
        <xdr:cNvSpPr txBox="1"/>
      </xdr:nvSpPr>
      <xdr:spPr>
        <a:xfrm>
          <a:off x="11563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40457</xdr:rowOff>
    </xdr:from>
    <xdr:ext cx="469744" cy="259045"/>
    <xdr:sp macro="" textlink="">
      <xdr:nvSpPr>
        <xdr:cNvPr id="159" name="n_1mainValue債務償還比率"/>
        <xdr:cNvSpPr txBox="1"/>
      </xdr:nvSpPr>
      <xdr:spPr>
        <a:xfrm>
          <a:off x="13836727" y="484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80707</xdr:rowOff>
    </xdr:from>
    <xdr:ext cx="469744" cy="259045"/>
    <xdr:sp macro="" textlink="">
      <xdr:nvSpPr>
        <xdr:cNvPr id="160" name="n_2mainValue債務償還比率"/>
        <xdr:cNvSpPr txBox="1"/>
      </xdr:nvSpPr>
      <xdr:spPr>
        <a:xfrm>
          <a:off x="13087427" y="488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124813</xdr:rowOff>
    </xdr:from>
    <xdr:ext cx="469744" cy="259045"/>
    <xdr:sp macro="" textlink="">
      <xdr:nvSpPr>
        <xdr:cNvPr id="161" name="n_3mainValue債務償還比率"/>
        <xdr:cNvSpPr txBox="1"/>
      </xdr:nvSpPr>
      <xdr:spPr>
        <a:xfrm>
          <a:off x="12325427" y="49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86758</xdr:rowOff>
    </xdr:from>
    <xdr:ext cx="469744" cy="259045"/>
    <xdr:sp macro="" textlink="">
      <xdr:nvSpPr>
        <xdr:cNvPr id="162" name="n_4mainValue債務償還比率"/>
        <xdr:cNvSpPr txBox="1"/>
      </xdr:nvSpPr>
      <xdr:spPr>
        <a:xfrm>
          <a:off x="11563427" y="50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92347</xdr:rowOff>
    </xdr:from>
    <xdr:to>
      <xdr:col>24</xdr:col>
      <xdr:colOff>114300</xdr:colOff>
      <xdr:row>40</xdr:row>
      <xdr:rowOff>22497</xdr:rowOff>
    </xdr:to>
    <xdr:sp macro="" textlink="">
      <xdr:nvSpPr>
        <xdr:cNvPr id="74" name="楕円 73"/>
        <xdr:cNvSpPr/>
      </xdr:nvSpPr>
      <xdr:spPr>
        <a:xfrm>
          <a:off x="4584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70774</xdr:rowOff>
    </xdr:from>
    <xdr:ext cx="405111" cy="259045"/>
    <xdr:sp macro="" textlink="">
      <xdr:nvSpPr>
        <xdr:cNvPr id="75" name="【道路】&#10;有形固定資産減価償却率該当値テキスト"/>
        <xdr:cNvSpPr txBox="1"/>
      </xdr:nvSpPr>
      <xdr:spPr>
        <a:xfrm>
          <a:off x="4673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61323</xdr:rowOff>
    </xdr:from>
    <xdr:to>
      <xdr:col>20</xdr:col>
      <xdr:colOff>38100</xdr:colOff>
      <xdr:row>39</xdr:row>
      <xdr:rowOff>162923</xdr:rowOff>
    </xdr:to>
    <xdr:sp macro="" textlink="">
      <xdr:nvSpPr>
        <xdr:cNvPr id="76" name="楕円 75"/>
        <xdr:cNvSpPr/>
      </xdr:nvSpPr>
      <xdr:spPr>
        <a:xfrm>
          <a:off x="3746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112123</xdr:rowOff>
    </xdr:from>
    <xdr:to>
      <xdr:col>24</xdr:col>
      <xdr:colOff>63500</xdr:colOff>
      <xdr:row>39</xdr:row>
      <xdr:rowOff>143147</xdr:rowOff>
    </xdr:to>
    <xdr:cxnSp macro="">
      <xdr:nvCxnSpPr>
        <xdr:cNvPr id="77" name="直線コネクタ 76"/>
        <xdr:cNvCxnSpPr/>
      </xdr:nvCxnSpPr>
      <xdr:spPr>
        <a:xfrm>
          <a:off x="3797300" y="67986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28666</xdr:rowOff>
    </xdr:from>
    <xdr:to>
      <xdr:col>15</xdr:col>
      <xdr:colOff>101600</xdr:colOff>
      <xdr:row>39</xdr:row>
      <xdr:rowOff>130266</xdr:rowOff>
    </xdr:to>
    <xdr:sp macro="" textlink="">
      <xdr:nvSpPr>
        <xdr:cNvPr id="78" name="楕円 77"/>
        <xdr:cNvSpPr/>
      </xdr:nvSpPr>
      <xdr:spPr>
        <a:xfrm>
          <a:off x="2857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79466</xdr:rowOff>
    </xdr:from>
    <xdr:to>
      <xdr:col>19</xdr:col>
      <xdr:colOff>177800</xdr:colOff>
      <xdr:row>39</xdr:row>
      <xdr:rowOff>112123</xdr:rowOff>
    </xdr:to>
    <xdr:cxnSp macro="">
      <xdr:nvCxnSpPr>
        <xdr:cNvPr id="79" name="直線コネクタ 78"/>
        <xdr:cNvCxnSpPr/>
      </xdr:nvCxnSpPr>
      <xdr:spPr>
        <a:xfrm>
          <a:off x="2908300" y="67660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xdr:cNvSpPr/>
      </xdr:nvSpPr>
      <xdr:spPr>
        <a:xfrm>
          <a:off x="196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79466</xdr:rowOff>
    </xdr:to>
    <xdr:cxnSp macro="">
      <xdr:nvCxnSpPr>
        <xdr:cNvPr id="81" name="直線コネクタ 80"/>
        <xdr:cNvCxnSpPr/>
      </xdr:nvCxnSpPr>
      <xdr:spPr>
        <a:xfrm>
          <a:off x="2019300" y="673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45176</xdr:rowOff>
    </xdr:to>
    <xdr:cxnSp macro="">
      <xdr:nvCxnSpPr>
        <xdr:cNvPr id="83" name="直線コネクタ 82"/>
        <xdr:cNvCxnSpPr/>
      </xdr:nvCxnSpPr>
      <xdr:spPr>
        <a:xfrm>
          <a:off x="1130300" y="670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154050</xdr:rowOff>
    </xdr:from>
    <xdr:ext cx="405111" cy="259045"/>
    <xdr:sp macro="" textlink="">
      <xdr:nvSpPr>
        <xdr:cNvPr id="88" name="n_1mainValue【道路】&#10;有形固定資産減価償却率"/>
        <xdr:cNvSpPr txBox="1"/>
      </xdr:nvSpPr>
      <xdr:spPr>
        <a:xfrm>
          <a:off x="3582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121393</xdr:rowOff>
    </xdr:from>
    <xdr:ext cx="405111" cy="259045"/>
    <xdr:sp macro="" textlink="">
      <xdr:nvSpPr>
        <xdr:cNvPr id="89" name="n_2mainValue【道路】&#10;有形固定資産減価償却率"/>
        <xdr:cNvSpPr txBox="1"/>
      </xdr:nvSpPr>
      <xdr:spPr>
        <a:xfrm>
          <a:off x="2705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90" name="n_3mainValue【道路】&#10;有形固定資産減価償却率"/>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道路】&#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119176</xdr:rowOff>
    </xdr:from>
    <xdr:to>
      <xdr:col>54</xdr:col>
      <xdr:colOff>189865</xdr:colOff>
      <xdr:row>41</xdr:row>
      <xdr:rowOff>113367</xdr:rowOff>
    </xdr:to>
    <xdr:cxnSp macro="">
      <xdr:nvCxnSpPr>
        <xdr:cNvPr id="115" name="直線コネクタ 114"/>
        <xdr:cNvCxnSpPr/>
      </xdr:nvCxnSpPr>
      <xdr:spPr>
        <a:xfrm flipV="1">
          <a:off x="10476865" y="6977176"/>
          <a:ext cx="0" cy="16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117550</xdr:rowOff>
    </xdr:from>
    <xdr:ext cx="469744" cy="259045"/>
    <xdr:sp macro="" textlink="">
      <xdr:nvSpPr>
        <xdr:cNvPr id="116" name="【道路】&#10;一人当たり延長最小値テキスト"/>
        <xdr:cNvSpPr txBox="1"/>
      </xdr:nvSpPr>
      <xdr:spPr>
        <a:xfrm>
          <a:off x="10515600" y="714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113367</xdr:rowOff>
    </xdr:from>
    <xdr:to>
      <xdr:col>55</xdr:col>
      <xdr:colOff>88900</xdr:colOff>
      <xdr:row>41</xdr:row>
      <xdr:rowOff>113367</xdr:rowOff>
    </xdr:to>
    <xdr:cxnSp macro="">
      <xdr:nvCxnSpPr>
        <xdr:cNvPr id="117" name="直線コネクタ 116"/>
        <xdr:cNvCxnSpPr/>
      </xdr:nvCxnSpPr>
      <xdr:spPr>
        <a:xfrm>
          <a:off x="10388600" y="714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65853</xdr:rowOff>
    </xdr:from>
    <xdr:ext cx="534377" cy="259045"/>
    <xdr:sp macro="" textlink="">
      <xdr:nvSpPr>
        <xdr:cNvPr id="118" name="【道路】&#10;一人当たり延長最大値テキスト"/>
        <xdr:cNvSpPr txBox="1"/>
      </xdr:nvSpPr>
      <xdr:spPr>
        <a:xfrm>
          <a:off x="10515600" y="67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119176</xdr:rowOff>
    </xdr:from>
    <xdr:to>
      <xdr:col>55</xdr:col>
      <xdr:colOff>88900</xdr:colOff>
      <xdr:row>40</xdr:row>
      <xdr:rowOff>119176</xdr:rowOff>
    </xdr:to>
    <xdr:cxnSp macro="">
      <xdr:nvCxnSpPr>
        <xdr:cNvPr id="119" name="直線コネクタ 118"/>
        <xdr:cNvCxnSpPr/>
      </xdr:nvCxnSpPr>
      <xdr:spPr>
        <a:xfrm>
          <a:off x="10388600" y="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21404</xdr:rowOff>
    </xdr:from>
    <xdr:ext cx="469744" cy="259045"/>
    <xdr:sp macro="" textlink="">
      <xdr:nvSpPr>
        <xdr:cNvPr id="120" name="【道路】&#10;一人当たり延長平均値テキスト"/>
        <xdr:cNvSpPr txBox="1"/>
      </xdr:nvSpPr>
      <xdr:spPr>
        <a:xfrm>
          <a:off x="10515600" y="687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149187</xdr:rowOff>
    </xdr:from>
    <xdr:to>
      <xdr:col>55</xdr:col>
      <xdr:colOff>50800</xdr:colOff>
      <xdr:row>41</xdr:row>
      <xdr:rowOff>79337</xdr:rowOff>
    </xdr:to>
    <xdr:sp macro="" textlink="">
      <xdr:nvSpPr>
        <xdr:cNvPr id="121" name="フローチャート: 判断 120"/>
        <xdr:cNvSpPr/>
      </xdr:nvSpPr>
      <xdr:spPr>
        <a:xfrm>
          <a:off x="10426700" y="70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131108</xdr:rowOff>
    </xdr:from>
    <xdr:to>
      <xdr:col>50</xdr:col>
      <xdr:colOff>165100</xdr:colOff>
      <xdr:row>41</xdr:row>
      <xdr:rowOff>61258</xdr:rowOff>
    </xdr:to>
    <xdr:sp macro="" textlink="">
      <xdr:nvSpPr>
        <xdr:cNvPr id="122" name="フローチャート: 判断 121"/>
        <xdr:cNvSpPr/>
      </xdr:nvSpPr>
      <xdr:spPr>
        <a:xfrm>
          <a:off x="9588500" y="698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132061</xdr:rowOff>
    </xdr:from>
    <xdr:to>
      <xdr:col>46</xdr:col>
      <xdr:colOff>38100</xdr:colOff>
      <xdr:row>41</xdr:row>
      <xdr:rowOff>62211</xdr:rowOff>
    </xdr:to>
    <xdr:sp macro="" textlink="">
      <xdr:nvSpPr>
        <xdr:cNvPr id="123" name="フローチャート: 判断 122"/>
        <xdr:cNvSpPr/>
      </xdr:nvSpPr>
      <xdr:spPr>
        <a:xfrm>
          <a:off x="8699500" y="699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132690</xdr:rowOff>
    </xdr:from>
    <xdr:to>
      <xdr:col>41</xdr:col>
      <xdr:colOff>101600</xdr:colOff>
      <xdr:row>41</xdr:row>
      <xdr:rowOff>62840</xdr:rowOff>
    </xdr:to>
    <xdr:sp macro="" textlink="">
      <xdr:nvSpPr>
        <xdr:cNvPr id="124" name="フローチャート: 判断 123"/>
        <xdr:cNvSpPr/>
      </xdr:nvSpPr>
      <xdr:spPr>
        <a:xfrm>
          <a:off x="7810500" y="69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2216</xdr:rowOff>
    </xdr:from>
    <xdr:to>
      <xdr:col>36</xdr:col>
      <xdr:colOff>165100</xdr:colOff>
      <xdr:row>40</xdr:row>
      <xdr:rowOff>103816</xdr:rowOff>
    </xdr:to>
    <xdr:sp macro="" textlink="">
      <xdr:nvSpPr>
        <xdr:cNvPr id="125" name="フローチャート: 判断 124"/>
        <xdr:cNvSpPr/>
      </xdr:nvSpPr>
      <xdr:spPr>
        <a:xfrm>
          <a:off x="6921500" y="686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12123</xdr:rowOff>
    </xdr:from>
    <xdr:to>
      <xdr:col>55</xdr:col>
      <xdr:colOff>50800</xdr:colOff>
      <xdr:row>41</xdr:row>
      <xdr:rowOff>113723</xdr:rowOff>
    </xdr:to>
    <xdr:sp macro="" textlink="">
      <xdr:nvSpPr>
        <xdr:cNvPr id="131" name="楕円 130"/>
        <xdr:cNvSpPr/>
      </xdr:nvSpPr>
      <xdr:spPr>
        <a:xfrm>
          <a:off x="10426700" y="7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162000</xdr:rowOff>
    </xdr:from>
    <xdr:ext cx="469744" cy="259045"/>
    <xdr:sp macro="" textlink="">
      <xdr:nvSpPr>
        <xdr:cNvPr id="132" name="【道路】&#10;一人当たり延長該当値テキスト"/>
        <xdr:cNvSpPr txBox="1"/>
      </xdr:nvSpPr>
      <xdr:spPr>
        <a:xfrm>
          <a:off x="10515600" y="702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13151</xdr:rowOff>
    </xdr:from>
    <xdr:to>
      <xdr:col>50</xdr:col>
      <xdr:colOff>165100</xdr:colOff>
      <xdr:row>41</xdr:row>
      <xdr:rowOff>114751</xdr:rowOff>
    </xdr:to>
    <xdr:sp macro="" textlink="">
      <xdr:nvSpPr>
        <xdr:cNvPr id="133" name="楕円 132"/>
        <xdr:cNvSpPr/>
      </xdr:nvSpPr>
      <xdr:spPr>
        <a:xfrm>
          <a:off x="9588500" y="7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62923</xdr:rowOff>
    </xdr:from>
    <xdr:to>
      <xdr:col>55</xdr:col>
      <xdr:colOff>0</xdr:colOff>
      <xdr:row>41</xdr:row>
      <xdr:rowOff>63951</xdr:rowOff>
    </xdr:to>
    <xdr:cxnSp macro="">
      <xdr:nvCxnSpPr>
        <xdr:cNvPr id="134" name="直線コネクタ 133"/>
        <xdr:cNvCxnSpPr/>
      </xdr:nvCxnSpPr>
      <xdr:spPr>
        <a:xfrm flipV="1">
          <a:off x="9639300" y="7092373"/>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13894</xdr:rowOff>
    </xdr:from>
    <xdr:to>
      <xdr:col>46</xdr:col>
      <xdr:colOff>38100</xdr:colOff>
      <xdr:row>41</xdr:row>
      <xdr:rowOff>115494</xdr:rowOff>
    </xdr:to>
    <xdr:sp macro="" textlink="">
      <xdr:nvSpPr>
        <xdr:cNvPr id="135" name="楕円 134"/>
        <xdr:cNvSpPr/>
      </xdr:nvSpPr>
      <xdr:spPr>
        <a:xfrm>
          <a:off x="8699500" y="7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63951</xdr:rowOff>
    </xdr:from>
    <xdr:to>
      <xdr:col>50</xdr:col>
      <xdr:colOff>114300</xdr:colOff>
      <xdr:row>41</xdr:row>
      <xdr:rowOff>64694</xdr:rowOff>
    </xdr:to>
    <xdr:cxnSp macro="">
      <xdr:nvCxnSpPr>
        <xdr:cNvPr id="136" name="直線コネクタ 135"/>
        <xdr:cNvCxnSpPr/>
      </xdr:nvCxnSpPr>
      <xdr:spPr>
        <a:xfrm flipV="1">
          <a:off x="8750300" y="709340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14846</xdr:rowOff>
    </xdr:from>
    <xdr:to>
      <xdr:col>41</xdr:col>
      <xdr:colOff>101600</xdr:colOff>
      <xdr:row>41</xdr:row>
      <xdr:rowOff>116446</xdr:rowOff>
    </xdr:to>
    <xdr:sp macro="" textlink="">
      <xdr:nvSpPr>
        <xdr:cNvPr id="137" name="楕円 136"/>
        <xdr:cNvSpPr/>
      </xdr:nvSpPr>
      <xdr:spPr>
        <a:xfrm>
          <a:off x="7810500" y="70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64694</xdr:rowOff>
    </xdr:from>
    <xdr:to>
      <xdr:col>45</xdr:col>
      <xdr:colOff>177800</xdr:colOff>
      <xdr:row>41</xdr:row>
      <xdr:rowOff>65646</xdr:rowOff>
    </xdr:to>
    <xdr:cxnSp macro="">
      <xdr:nvCxnSpPr>
        <xdr:cNvPr id="138" name="直線コネクタ 137"/>
        <xdr:cNvCxnSpPr/>
      </xdr:nvCxnSpPr>
      <xdr:spPr>
        <a:xfrm flipV="1">
          <a:off x="7861300" y="709414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158826</xdr:rowOff>
    </xdr:from>
    <xdr:to>
      <xdr:col>36</xdr:col>
      <xdr:colOff>165100</xdr:colOff>
      <xdr:row>34</xdr:row>
      <xdr:rowOff>88976</xdr:rowOff>
    </xdr:to>
    <xdr:sp macro="" textlink="">
      <xdr:nvSpPr>
        <xdr:cNvPr id="139" name="楕円 138"/>
        <xdr:cNvSpPr/>
      </xdr:nvSpPr>
      <xdr:spPr>
        <a:xfrm>
          <a:off x="6921500" y="58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38176</xdr:rowOff>
    </xdr:from>
    <xdr:to>
      <xdr:col>41</xdr:col>
      <xdr:colOff>50800</xdr:colOff>
      <xdr:row>41</xdr:row>
      <xdr:rowOff>65646</xdr:rowOff>
    </xdr:to>
    <xdr:cxnSp macro="">
      <xdr:nvCxnSpPr>
        <xdr:cNvPr id="140" name="直線コネクタ 139"/>
        <xdr:cNvCxnSpPr/>
      </xdr:nvCxnSpPr>
      <xdr:spPr>
        <a:xfrm>
          <a:off x="6972300" y="5867476"/>
          <a:ext cx="889000" cy="1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77785</xdr:rowOff>
    </xdr:from>
    <xdr:ext cx="534377" cy="259045"/>
    <xdr:sp macro="" textlink="">
      <xdr:nvSpPr>
        <xdr:cNvPr id="141" name="n_1aveValue【道路】&#10;一人当たり延長"/>
        <xdr:cNvSpPr txBox="1"/>
      </xdr:nvSpPr>
      <xdr:spPr>
        <a:xfrm>
          <a:off x="9359411" y="67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78738</xdr:rowOff>
    </xdr:from>
    <xdr:ext cx="534377" cy="259045"/>
    <xdr:sp macro="" textlink="">
      <xdr:nvSpPr>
        <xdr:cNvPr id="142" name="n_2aveValue【道路】&#10;一人当たり延長"/>
        <xdr:cNvSpPr txBox="1"/>
      </xdr:nvSpPr>
      <xdr:spPr>
        <a:xfrm>
          <a:off x="8483111" y="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79367</xdr:rowOff>
    </xdr:from>
    <xdr:ext cx="534377" cy="259045"/>
    <xdr:sp macro="" textlink="">
      <xdr:nvSpPr>
        <xdr:cNvPr id="143" name="n_3aveValue【道路】&#10;一人当たり延長"/>
        <xdr:cNvSpPr txBox="1"/>
      </xdr:nvSpPr>
      <xdr:spPr>
        <a:xfrm>
          <a:off x="7594111" y="67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94943</xdr:rowOff>
    </xdr:from>
    <xdr:ext cx="534377" cy="259045"/>
    <xdr:sp macro="" textlink="">
      <xdr:nvSpPr>
        <xdr:cNvPr id="144" name="n_4aveValue【道路】&#10;一人当たり延長"/>
        <xdr:cNvSpPr txBox="1"/>
      </xdr:nvSpPr>
      <xdr:spPr>
        <a:xfrm>
          <a:off x="6705111" y="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105878</xdr:rowOff>
    </xdr:from>
    <xdr:ext cx="469744" cy="259045"/>
    <xdr:sp macro="" textlink="">
      <xdr:nvSpPr>
        <xdr:cNvPr id="145" name="n_1mainValue【道路】&#10;一人当たり延長"/>
        <xdr:cNvSpPr txBox="1"/>
      </xdr:nvSpPr>
      <xdr:spPr>
        <a:xfrm>
          <a:off x="9391727" y="71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106621</xdr:rowOff>
    </xdr:from>
    <xdr:ext cx="469744" cy="259045"/>
    <xdr:sp macro="" textlink="">
      <xdr:nvSpPr>
        <xdr:cNvPr id="146" name="n_2mainValue【道路】&#10;一人当たり延長"/>
        <xdr:cNvSpPr txBox="1"/>
      </xdr:nvSpPr>
      <xdr:spPr>
        <a:xfrm>
          <a:off x="8515427" y="71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107573</xdr:rowOff>
    </xdr:from>
    <xdr:ext cx="469744" cy="259045"/>
    <xdr:sp macro="" textlink="">
      <xdr:nvSpPr>
        <xdr:cNvPr id="147" name="n_3mainValue【道路】&#10;一人当たり延長"/>
        <xdr:cNvSpPr txBox="1"/>
      </xdr:nvSpPr>
      <xdr:spPr>
        <a:xfrm>
          <a:off x="7626427" y="71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105503</xdr:rowOff>
    </xdr:from>
    <xdr:ext cx="534377" cy="259045"/>
    <xdr:sp macro="" textlink="">
      <xdr:nvSpPr>
        <xdr:cNvPr id="148" name="n_4mainValue【道路】&#10;一人当たり延長"/>
        <xdr:cNvSpPr txBox="1"/>
      </xdr:nvSpPr>
      <xdr:spPr>
        <a:xfrm>
          <a:off x="6705111" y="55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1" name="直線コネクタ 170"/>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2"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3" name="直線コネクタ 17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5" name="直線コネクタ 17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6" name="【橋りょう・トンネル】&#10;有形固定資産減価償却率平均値テキスト"/>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77" name="フローチャート: 判断 176"/>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78" name="フローチャート: 判断 177"/>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79" name="フローチャート: 判断 178"/>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0" name="フローチャート: 判断 179"/>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1" name="フローチャート: 判断 180"/>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42926</xdr:rowOff>
    </xdr:from>
    <xdr:to>
      <xdr:col>24</xdr:col>
      <xdr:colOff>114300</xdr:colOff>
      <xdr:row>61</xdr:row>
      <xdr:rowOff>144526</xdr:rowOff>
    </xdr:to>
    <xdr:sp macro="" textlink="">
      <xdr:nvSpPr>
        <xdr:cNvPr id="187" name="楕円 186"/>
        <xdr:cNvSpPr/>
      </xdr:nvSpPr>
      <xdr:spPr>
        <a:xfrm>
          <a:off x="4584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21353</xdr:rowOff>
    </xdr:from>
    <xdr:ext cx="405111" cy="259045"/>
    <xdr:sp macro="" textlink="">
      <xdr:nvSpPr>
        <xdr:cNvPr id="188" name="【橋りょう・トンネル】&#10;有形固定資産減価償却率該当値テキスト"/>
        <xdr:cNvSpPr txBox="1"/>
      </xdr:nvSpPr>
      <xdr:spPr>
        <a:xfrm>
          <a:off x="4673600"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164084</xdr:rowOff>
    </xdr:from>
    <xdr:to>
      <xdr:col>20</xdr:col>
      <xdr:colOff>38100</xdr:colOff>
      <xdr:row>61</xdr:row>
      <xdr:rowOff>94234</xdr:rowOff>
    </xdr:to>
    <xdr:sp macro="" textlink="">
      <xdr:nvSpPr>
        <xdr:cNvPr id="189" name="楕円 188"/>
        <xdr:cNvSpPr/>
      </xdr:nvSpPr>
      <xdr:spPr>
        <a:xfrm>
          <a:off x="3746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43434</xdr:rowOff>
    </xdr:from>
    <xdr:to>
      <xdr:col>24</xdr:col>
      <xdr:colOff>63500</xdr:colOff>
      <xdr:row>61</xdr:row>
      <xdr:rowOff>93726</xdr:rowOff>
    </xdr:to>
    <xdr:cxnSp macro="">
      <xdr:nvCxnSpPr>
        <xdr:cNvPr id="190" name="直線コネクタ 189"/>
        <xdr:cNvCxnSpPr/>
      </xdr:nvCxnSpPr>
      <xdr:spPr>
        <a:xfrm>
          <a:off x="3797300" y="105018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95504</xdr:rowOff>
    </xdr:from>
    <xdr:to>
      <xdr:col>15</xdr:col>
      <xdr:colOff>101600</xdr:colOff>
      <xdr:row>61</xdr:row>
      <xdr:rowOff>25654</xdr:rowOff>
    </xdr:to>
    <xdr:sp macro="" textlink="">
      <xdr:nvSpPr>
        <xdr:cNvPr id="191" name="楕円 190"/>
        <xdr:cNvSpPr/>
      </xdr:nvSpPr>
      <xdr:spPr>
        <a:xfrm>
          <a:off x="2857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146304</xdr:rowOff>
    </xdr:from>
    <xdr:to>
      <xdr:col>19</xdr:col>
      <xdr:colOff>177800</xdr:colOff>
      <xdr:row>61</xdr:row>
      <xdr:rowOff>43434</xdr:rowOff>
    </xdr:to>
    <xdr:cxnSp macro="">
      <xdr:nvCxnSpPr>
        <xdr:cNvPr id="192" name="直線コネクタ 191"/>
        <xdr:cNvCxnSpPr/>
      </xdr:nvCxnSpPr>
      <xdr:spPr>
        <a:xfrm>
          <a:off x="2908300" y="104333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3" name="楕円 192"/>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146304</xdr:rowOff>
    </xdr:to>
    <xdr:cxnSp macro="">
      <xdr:nvCxnSpPr>
        <xdr:cNvPr id="194" name="直線コネクタ 193"/>
        <xdr:cNvCxnSpPr/>
      </xdr:nvCxnSpPr>
      <xdr:spPr>
        <a:xfrm>
          <a:off x="2019300" y="103555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129794</xdr:rowOff>
    </xdr:from>
    <xdr:to>
      <xdr:col>6</xdr:col>
      <xdr:colOff>38100</xdr:colOff>
      <xdr:row>60</xdr:row>
      <xdr:rowOff>59944</xdr:rowOff>
    </xdr:to>
    <xdr:sp macro="" textlink="">
      <xdr:nvSpPr>
        <xdr:cNvPr id="195" name="楕円 194"/>
        <xdr:cNvSpPr/>
      </xdr:nvSpPr>
      <xdr:spPr>
        <a:xfrm>
          <a:off x="1079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xdr:rowOff>
    </xdr:from>
    <xdr:to>
      <xdr:col>10</xdr:col>
      <xdr:colOff>114300</xdr:colOff>
      <xdr:row>60</xdr:row>
      <xdr:rowOff>68580</xdr:rowOff>
    </xdr:to>
    <xdr:cxnSp macro="">
      <xdr:nvCxnSpPr>
        <xdr:cNvPr id="196" name="直線コネクタ 195"/>
        <xdr:cNvCxnSpPr/>
      </xdr:nvCxnSpPr>
      <xdr:spPr>
        <a:xfrm>
          <a:off x="1130300" y="1029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197" name="n_1aveValue【橋りょう・トンネ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198" name="n_2aveValue【橋りょう・トンネル】&#10;有形固定資産減価償却率"/>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99" name="n_3ave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0" name="n_4aveValue【橋りょう・トンネル】&#10;有形固定資産減価償却率"/>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85361</xdr:rowOff>
    </xdr:from>
    <xdr:ext cx="405111" cy="259045"/>
    <xdr:sp macro="" textlink="">
      <xdr:nvSpPr>
        <xdr:cNvPr id="201" name="n_1mainValue【橋りょう・トンネル】&#10;有形固定資産減価償却率"/>
        <xdr:cNvSpPr txBox="1"/>
      </xdr:nvSpPr>
      <xdr:spPr>
        <a:xfrm>
          <a:off x="35820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16781</xdr:rowOff>
    </xdr:from>
    <xdr:ext cx="405111" cy="259045"/>
    <xdr:sp macro="" textlink="">
      <xdr:nvSpPr>
        <xdr:cNvPr id="202" name="n_2mainValue【橋りょう・トンネル】&#10;有形固定資産減価償却率"/>
        <xdr:cNvSpPr txBox="1"/>
      </xdr:nvSpPr>
      <xdr:spPr>
        <a:xfrm>
          <a:off x="2705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203" name="n_3mainValue【橋りょう・トンネル】&#10;有形固定資産減価償却率"/>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51071</xdr:rowOff>
    </xdr:from>
    <xdr:ext cx="405111" cy="259045"/>
    <xdr:sp macro="" textlink="">
      <xdr:nvSpPr>
        <xdr:cNvPr id="204" name="n_4mainValue【橋りょう・トンネル】&#10;有形固定資産減価償却率"/>
        <xdr:cNvSpPr txBox="1"/>
      </xdr:nvSpPr>
      <xdr:spPr>
        <a:xfrm>
          <a:off x="927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0" name="直線コネクタ 229"/>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1"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2" name="直線コネクタ 231"/>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3"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4" name="直線コネクタ 233"/>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5"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6" name="フローチャート: 判断 235"/>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37" name="フローチャート: 判断 236"/>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38" name="フローチャート: 判断 237"/>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39" name="フローチャート: 判断 238"/>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0" name="フローチャート: 判断 239"/>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81187</xdr:rowOff>
    </xdr:from>
    <xdr:to>
      <xdr:col>55</xdr:col>
      <xdr:colOff>50800</xdr:colOff>
      <xdr:row>64</xdr:row>
      <xdr:rowOff>11337</xdr:rowOff>
    </xdr:to>
    <xdr:sp macro="" textlink="">
      <xdr:nvSpPr>
        <xdr:cNvPr id="246" name="楕円 245"/>
        <xdr:cNvSpPr/>
      </xdr:nvSpPr>
      <xdr:spPr>
        <a:xfrm>
          <a:off x="10426700" y="108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59614</xdr:rowOff>
    </xdr:from>
    <xdr:ext cx="599010" cy="259045"/>
    <xdr:sp macro="" textlink="">
      <xdr:nvSpPr>
        <xdr:cNvPr id="247" name="【橋りょう・トンネル】&#10;一人当たり有形固定資産（償却資産）額該当値テキスト"/>
        <xdr:cNvSpPr txBox="1"/>
      </xdr:nvSpPr>
      <xdr:spPr>
        <a:xfrm>
          <a:off x="10515600" y="1086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83684</xdr:rowOff>
    </xdr:from>
    <xdr:to>
      <xdr:col>50</xdr:col>
      <xdr:colOff>165100</xdr:colOff>
      <xdr:row>64</xdr:row>
      <xdr:rowOff>13834</xdr:rowOff>
    </xdr:to>
    <xdr:sp macro="" textlink="">
      <xdr:nvSpPr>
        <xdr:cNvPr id="248" name="楕円 247"/>
        <xdr:cNvSpPr/>
      </xdr:nvSpPr>
      <xdr:spPr>
        <a:xfrm>
          <a:off x="9588500" y="108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131987</xdr:rowOff>
    </xdr:from>
    <xdr:to>
      <xdr:col>55</xdr:col>
      <xdr:colOff>0</xdr:colOff>
      <xdr:row>63</xdr:row>
      <xdr:rowOff>134484</xdr:rowOff>
    </xdr:to>
    <xdr:cxnSp macro="">
      <xdr:nvCxnSpPr>
        <xdr:cNvPr id="249" name="直線コネクタ 248"/>
        <xdr:cNvCxnSpPr/>
      </xdr:nvCxnSpPr>
      <xdr:spPr>
        <a:xfrm flipV="1">
          <a:off x="9639300" y="10933337"/>
          <a:ext cx="8382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84738</xdr:rowOff>
    </xdr:from>
    <xdr:to>
      <xdr:col>46</xdr:col>
      <xdr:colOff>38100</xdr:colOff>
      <xdr:row>64</xdr:row>
      <xdr:rowOff>14888</xdr:rowOff>
    </xdr:to>
    <xdr:sp macro="" textlink="">
      <xdr:nvSpPr>
        <xdr:cNvPr id="250" name="楕円 249"/>
        <xdr:cNvSpPr/>
      </xdr:nvSpPr>
      <xdr:spPr>
        <a:xfrm>
          <a:off x="8699500" y="108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134484</xdr:rowOff>
    </xdr:from>
    <xdr:to>
      <xdr:col>50</xdr:col>
      <xdr:colOff>114300</xdr:colOff>
      <xdr:row>63</xdr:row>
      <xdr:rowOff>135538</xdr:rowOff>
    </xdr:to>
    <xdr:cxnSp macro="">
      <xdr:nvCxnSpPr>
        <xdr:cNvPr id="251" name="直線コネクタ 250"/>
        <xdr:cNvCxnSpPr/>
      </xdr:nvCxnSpPr>
      <xdr:spPr>
        <a:xfrm flipV="1">
          <a:off x="8750300" y="10935834"/>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85320</xdr:rowOff>
    </xdr:from>
    <xdr:to>
      <xdr:col>41</xdr:col>
      <xdr:colOff>101600</xdr:colOff>
      <xdr:row>64</xdr:row>
      <xdr:rowOff>15470</xdr:rowOff>
    </xdr:to>
    <xdr:sp macro="" textlink="">
      <xdr:nvSpPr>
        <xdr:cNvPr id="252" name="楕円 251"/>
        <xdr:cNvSpPr/>
      </xdr:nvSpPr>
      <xdr:spPr>
        <a:xfrm>
          <a:off x="7810500" y="108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135538</xdr:rowOff>
    </xdr:from>
    <xdr:to>
      <xdr:col>45</xdr:col>
      <xdr:colOff>177800</xdr:colOff>
      <xdr:row>63</xdr:row>
      <xdr:rowOff>136120</xdr:rowOff>
    </xdr:to>
    <xdr:cxnSp macro="">
      <xdr:nvCxnSpPr>
        <xdr:cNvPr id="253" name="直線コネクタ 252"/>
        <xdr:cNvCxnSpPr/>
      </xdr:nvCxnSpPr>
      <xdr:spPr>
        <a:xfrm flipV="1">
          <a:off x="7861300" y="1093688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87206</xdr:rowOff>
    </xdr:from>
    <xdr:to>
      <xdr:col>36</xdr:col>
      <xdr:colOff>165100</xdr:colOff>
      <xdr:row>64</xdr:row>
      <xdr:rowOff>17356</xdr:rowOff>
    </xdr:to>
    <xdr:sp macro="" textlink="">
      <xdr:nvSpPr>
        <xdr:cNvPr id="254" name="楕円 253"/>
        <xdr:cNvSpPr/>
      </xdr:nvSpPr>
      <xdr:spPr>
        <a:xfrm>
          <a:off x="6921500" y="10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136120</xdr:rowOff>
    </xdr:from>
    <xdr:to>
      <xdr:col>41</xdr:col>
      <xdr:colOff>50800</xdr:colOff>
      <xdr:row>63</xdr:row>
      <xdr:rowOff>138006</xdr:rowOff>
    </xdr:to>
    <xdr:cxnSp macro="">
      <xdr:nvCxnSpPr>
        <xdr:cNvPr id="255" name="直線コネクタ 254"/>
        <xdr:cNvCxnSpPr/>
      </xdr:nvCxnSpPr>
      <xdr:spPr>
        <a:xfrm flipV="1">
          <a:off x="6972300" y="1093747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6"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57"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58"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59"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4961</xdr:rowOff>
    </xdr:from>
    <xdr:ext cx="599010" cy="259045"/>
    <xdr:sp macro="" textlink="">
      <xdr:nvSpPr>
        <xdr:cNvPr id="260" name="n_1mainValue【橋りょう・トンネル】&#10;一人当たり有形固定資産（償却資産）額"/>
        <xdr:cNvSpPr txBox="1"/>
      </xdr:nvSpPr>
      <xdr:spPr>
        <a:xfrm>
          <a:off x="9327095" y="1097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6015</xdr:rowOff>
    </xdr:from>
    <xdr:ext cx="599010" cy="259045"/>
    <xdr:sp macro="" textlink="">
      <xdr:nvSpPr>
        <xdr:cNvPr id="261" name="n_2mainValue【橋りょう・トンネル】&#10;一人当たり有形固定資産（償却資産）額"/>
        <xdr:cNvSpPr txBox="1"/>
      </xdr:nvSpPr>
      <xdr:spPr>
        <a:xfrm>
          <a:off x="8450795" y="10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6597</xdr:rowOff>
    </xdr:from>
    <xdr:ext cx="599010" cy="259045"/>
    <xdr:sp macro="" textlink="">
      <xdr:nvSpPr>
        <xdr:cNvPr id="262" name="n_3mainValue【橋りょう・トンネル】&#10;一人当たり有形固定資産（償却資産）額"/>
        <xdr:cNvSpPr txBox="1"/>
      </xdr:nvSpPr>
      <xdr:spPr>
        <a:xfrm>
          <a:off x="7561795" y="1097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8483</xdr:rowOff>
    </xdr:from>
    <xdr:ext cx="599010" cy="259045"/>
    <xdr:sp macro="" textlink="">
      <xdr:nvSpPr>
        <xdr:cNvPr id="263" name="n_4mainValue【橋りょう・トンネル】&#10;一人当たり有形固定資産（償却資産）額"/>
        <xdr:cNvSpPr txBox="1"/>
      </xdr:nvSpPr>
      <xdr:spPr>
        <a:xfrm>
          <a:off x="6672795" y="109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6" name="テキスト ボックス 27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6" name="直線コネクタ 285"/>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87"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88" name="直線コネクタ 287"/>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89"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0" name="直線コネクタ 289"/>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3" name="フローチャート: 判断 292"/>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4" name="フローチャート: 判断 293"/>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5" name="フローチャート: 判断 294"/>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6" name="フローチャート: 判断 295"/>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140463</xdr:rowOff>
    </xdr:from>
    <xdr:to>
      <xdr:col>24</xdr:col>
      <xdr:colOff>114300</xdr:colOff>
      <xdr:row>82</xdr:row>
      <xdr:rowOff>70613</xdr:rowOff>
    </xdr:to>
    <xdr:sp macro="" textlink="">
      <xdr:nvSpPr>
        <xdr:cNvPr id="302" name="楕円 301"/>
        <xdr:cNvSpPr/>
      </xdr:nvSpPr>
      <xdr:spPr>
        <a:xfrm>
          <a:off x="4584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118890</xdr:rowOff>
    </xdr:from>
    <xdr:ext cx="405111" cy="259045"/>
    <xdr:sp macro="" textlink="">
      <xdr:nvSpPr>
        <xdr:cNvPr id="303" name="【公営住宅】&#10;有形固定資産減価償却率該当値テキスト"/>
        <xdr:cNvSpPr txBox="1"/>
      </xdr:nvSpPr>
      <xdr:spPr>
        <a:xfrm>
          <a:off x="4673600"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304" name="楕円 303"/>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19813</xdr:rowOff>
    </xdr:from>
    <xdr:to>
      <xdr:col>24</xdr:col>
      <xdr:colOff>63500</xdr:colOff>
      <xdr:row>82</xdr:row>
      <xdr:rowOff>42672</xdr:rowOff>
    </xdr:to>
    <xdr:cxnSp macro="">
      <xdr:nvCxnSpPr>
        <xdr:cNvPr id="305" name="直線コネクタ 304"/>
        <xdr:cNvCxnSpPr/>
      </xdr:nvCxnSpPr>
      <xdr:spPr>
        <a:xfrm flipV="1">
          <a:off x="3797300" y="140787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6" name="楕円 305"/>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42672</xdr:rowOff>
    </xdr:from>
    <xdr:to>
      <xdr:col>19</xdr:col>
      <xdr:colOff>177800</xdr:colOff>
      <xdr:row>82</xdr:row>
      <xdr:rowOff>60961</xdr:rowOff>
    </xdr:to>
    <xdr:cxnSp macro="">
      <xdr:nvCxnSpPr>
        <xdr:cNvPr id="307" name="直線コネクタ 306"/>
        <xdr:cNvCxnSpPr/>
      </xdr:nvCxnSpPr>
      <xdr:spPr>
        <a:xfrm flipV="1">
          <a:off x="2908300" y="141015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08" name="楕円 307"/>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60961</xdr:rowOff>
    </xdr:to>
    <xdr:cxnSp macro="">
      <xdr:nvCxnSpPr>
        <xdr:cNvPr id="309" name="直線コネクタ 308"/>
        <xdr:cNvCxnSpPr/>
      </xdr:nvCxnSpPr>
      <xdr:spPr>
        <a:xfrm>
          <a:off x="2019300" y="1409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81026</xdr:rowOff>
    </xdr:from>
    <xdr:to>
      <xdr:col>6</xdr:col>
      <xdr:colOff>38100</xdr:colOff>
      <xdr:row>82</xdr:row>
      <xdr:rowOff>11176</xdr:rowOff>
    </xdr:to>
    <xdr:sp macro="" textlink="">
      <xdr:nvSpPr>
        <xdr:cNvPr id="310" name="楕円 309"/>
        <xdr:cNvSpPr/>
      </xdr:nvSpPr>
      <xdr:spPr>
        <a:xfrm>
          <a:off x="1079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131826</xdr:rowOff>
    </xdr:from>
    <xdr:to>
      <xdr:col>10</xdr:col>
      <xdr:colOff>114300</xdr:colOff>
      <xdr:row>82</xdr:row>
      <xdr:rowOff>38100</xdr:rowOff>
    </xdr:to>
    <xdr:cxnSp macro="">
      <xdr:nvCxnSpPr>
        <xdr:cNvPr id="311" name="直線コネクタ 310"/>
        <xdr:cNvCxnSpPr/>
      </xdr:nvCxnSpPr>
      <xdr:spPr>
        <a:xfrm>
          <a:off x="1130300" y="140192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2"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3" name="n_2aveValue【公営住宅】&#10;有形固定資産減価償却率"/>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4"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5"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16" name="n_1mainValue【公営住宅】&#10;有形固定資産減価償却率"/>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7"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8" name="n_3mainValue【公営住宅】&#10;有形固定資産減価償却率"/>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2303</xdr:rowOff>
    </xdr:from>
    <xdr:ext cx="405111" cy="259045"/>
    <xdr:sp macro="" textlink="">
      <xdr:nvSpPr>
        <xdr:cNvPr id="319" name="n_4mainValue【公営住宅】&#10;有形固定資産減価償却率"/>
        <xdr:cNvSpPr txBox="1"/>
      </xdr:nvSpPr>
      <xdr:spPr>
        <a:xfrm>
          <a:off x="927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5" name="直線コネクタ 344"/>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6"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47" name="直線コネクタ 346"/>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48"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49" name="直線コネクタ 348"/>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0"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1" name="フローチャート: 判断 350"/>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2" name="フローチャート: 判断 351"/>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3" name="フローチャート: 判断 352"/>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4" name="フローチャート: 判断 353"/>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5" name="フローチャート: 判断 354"/>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86905</xdr:rowOff>
    </xdr:from>
    <xdr:to>
      <xdr:col>55</xdr:col>
      <xdr:colOff>50800</xdr:colOff>
      <xdr:row>86</xdr:row>
      <xdr:rowOff>17055</xdr:rowOff>
    </xdr:to>
    <xdr:sp macro="" textlink="">
      <xdr:nvSpPr>
        <xdr:cNvPr id="361" name="楕円 360"/>
        <xdr:cNvSpPr/>
      </xdr:nvSpPr>
      <xdr:spPr>
        <a:xfrm>
          <a:off x="10426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1832</xdr:rowOff>
    </xdr:from>
    <xdr:ext cx="469744" cy="259045"/>
    <xdr:sp macro="" textlink="">
      <xdr:nvSpPr>
        <xdr:cNvPr id="362" name="【公営住宅】&#10;一人当たり面積該当値テキスト"/>
        <xdr:cNvSpPr txBox="1"/>
      </xdr:nvSpPr>
      <xdr:spPr>
        <a:xfrm>
          <a:off x="10515600" y="1457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87993</xdr:rowOff>
    </xdr:from>
    <xdr:to>
      <xdr:col>50</xdr:col>
      <xdr:colOff>165100</xdr:colOff>
      <xdr:row>86</xdr:row>
      <xdr:rowOff>18143</xdr:rowOff>
    </xdr:to>
    <xdr:sp macro="" textlink="">
      <xdr:nvSpPr>
        <xdr:cNvPr id="363" name="楕円 362"/>
        <xdr:cNvSpPr/>
      </xdr:nvSpPr>
      <xdr:spPr>
        <a:xfrm>
          <a:off x="95885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137705</xdr:rowOff>
    </xdr:from>
    <xdr:to>
      <xdr:col>55</xdr:col>
      <xdr:colOff>0</xdr:colOff>
      <xdr:row>85</xdr:row>
      <xdr:rowOff>138793</xdr:rowOff>
    </xdr:to>
    <xdr:cxnSp macro="">
      <xdr:nvCxnSpPr>
        <xdr:cNvPr id="364" name="直線コネクタ 363"/>
        <xdr:cNvCxnSpPr/>
      </xdr:nvCxnSpPr>
      <xdr:spPr>
        <a:xfrm flipV="1">
          <a:off x="9639300" y="147109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89081</xdr:rowOff>
    </xdr:from>
    <xdr:to>
      <xdr:col>46</xdr:col>
      <xdr:colOff>38100</xdr:colOff>
      <xdr:row>86</xdr:row>
      <xdr:rowOff>19231</xdr:rowOff>
    </xdr:to>
    <xdr:sp macro="" textlink="">
      <xdr:nvSpPr>
        <xdr:cNvPr id="365" name="楕円 364"/>
        <xdr:cNvSpPr/>
      </xdr:nvSpPr>
      <xdr:spPr>
        <a:xfrm>
          <a:off x="8699500" y="14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138793</xdr:rowOff>
    </xdr:from>
    <xdr:to>
      <xdr:col>50</xdr:col>
      <xdr:colOff>114300</xdr:colOff>
      <xdr:row>85</xdr:row>
      <xdr:rowOff>139881</xdr:rowOff>
    </xdr:to>
    <xdr:cxnSp macro="">
      <xdr:nvCxnSpPr>
        <xdr:cNvPr id="366" name="直線コネクタ 365"/>
        <xdr:cNvCxnSpPr/>
      </xdr:nvCxnSpPr>
      <xdr:spPr>
        <a:xfrm flipV="1">
          <a:off x="8750300" y="147120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7" name="楕円 366"/>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139881</xdr:rowOff>
    </xdr:from>
    <xdr:to>
      <xdr:col>45</xdr:col>
      <xdr:colOff>177800</xdr:colOff>
      <xdr:row>85</xdr:row>
      <xdr:rowOff>140970</xdr:rowOff>
    </xdr:to>
    <xdr:cxnSp macro="">
      <xdr:nvCxnSpPr>
        <xdr:cNvPr id="368" name="直線コネクタ 367"/>
        <xdr:cNvCxnSpPr/>
      </xdr:nvCxnSpPr>
      <xdr:spPr>
        <a:xfrm flipV="1">
          <a:off x="7861300" y="147131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91258</xdr:rowOff>
    </xdr:from>
    <xdr:to>
      <xdr:col>36</xdr:col>
      <xdr:colOff>165100</xdr:colOff>
      <xdr:row>86</xdr:row>
      <xdr:rowOff>21408</xdr:rowOff>
    </xdr:to>
    <xdr:sp macro="" textlink="">
      <xdr:nvSpPr>
        <xdr:cNvPr id="369" name="楕円 368"/>
        <xdr:cNvSpPr/>
      </xdr:nvSpPr>
      <xdr:spPr>
        <a:xfrm>
          <a:off x="69215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142058</xdr:rowOff>
    </xdr:to>
    <xdr:cxnSp macro="">
      <xdr:nvCxnSpPr>
        <xdr:cNvPr id="370" name="直線コネクタ 369"/>
        <xdr:cNvCxnSpPr/>
      </xdr:nvCxnSpPr>
      <xdr:spPr>
        <a:xfrm flipV="1">
          <a:off x="6972300" y="1471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1"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2"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3"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4"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9270</xdr:rowOff>
    </xdr:from>
    <xdr:ext cx="469744" cy="259045"/>
    <xdr:sp macro="" textlink="">
      <xdr:nvSpPr>
        <xdr:cNvPr id="375" name="n_1mainValue【公営住宅】&#10;一人当たり面積"/>
        <xdr:cNvSpPr txBox="1"/>
      </xdr:nvSpPr>
      <xdr:spPr>
        <a:xfrm>
          <a:off x="9391727"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10358</xdr:rowOff>
    </xdr:from>
    <xdr:ext cx="469744" cy="259045"/>
    <xdr:sp macro="" textlink="">
      <xdr:nvSpPr>
        <xdr:cNvPr id="376" name="n_2mainValue【公営住宅】&#10;一人当たり面積"/>
        <xdr:cNvSpPr txBox="1"/>
      </xdr:nvSpPr>
      <xdr:spPr>
        <a:xfrm>
          <a:off x="8515427" y="1475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7" name="n_3mainValue【公営住宅】&#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12535</xdr:rowOff>
    </xdr:from>
    <xdr:ext cx="469744" cy="259045"/>
    <xdr:sp macro="" textlink="">
      <xdr:nvSpPr>
        <xdr:cNvPr id="378" name="n_4mainValue【公営住宅】&#10;一人当たり面積"/>
        <xdr:cNvSpPr txBox="1"/>
      </xdr:nvSpPr>
      <xdr:spPr>
        <a:xfrm>
          <a:off x="6737427" y="1475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17" name="直線コネクタ 416"/>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18"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19" name="直線コネクタ 418"/>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0"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1" name="直線コネクタ 420"/>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2"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3" name="フローチャート: 判断 422"/>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4" name="フローチャート: 判断 423"/>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5" name="フローチャート: 判断 424"/>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6" name="フローチャート: 判断 425"/>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27" name="フローチャート: 判断 426"/>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29972</xdr:rowOff>
    </xdr:from>
    <xdr:to>
      <xdr:col>85</xdr:col>
      <xdr:colOff>177800</xdr:colOff>
      <xdr:row>37</xdr:row>
      <xdr:rowOff>131572</xdr:rowOff>
    </xdr:to>
    <xdr:sp macro="" textlink="">
      <xdr:nvSpPr>
        <xdr:cNvPr id="433" name="楕円 432"/>
        <xdr:cNvSpPr/>
      </xdr:nvSpPr>
      <xdr:spPr>
        <a:xfrm>
          <a:off x="162687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52849</xdr:rowOff>
    </xdr:from>
    <xdr:ext cx="405111" cy="259045"/>
    <xdr:sp macro="" textlink="">
      <xdr:nvSpPr>
        <xdr:cNvPr id="434" name="【認定こども園・幼稚園・保育所】&#10;有形固定資産減価償却率該当値テキスト"/>
        <xdr:cNvSpPr txBox="1"/>
      </xdr:nvSpPr>
      <xdr:spPr>
        <a:xfrm>
          <a:off x="16357600" y="622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167132</xdr:rowOff>
    </xdr:from>
    <xdr:to>
      <xdr:col>81</xdr:col>
      <xdr:colOff>101600</xdr:colOff>
      <xdr:row>39</xdr:row>
      <xdr:rowOff>97282</xdr:rowOff>
    </xdr:to>
    <xdr:sp macro="" textlink="">
      <xdr:nvSpPr>
        <xdr:cNvPr id="435" name="楕円 434"/>
        <xdr:cNvSpPr/>
      </xdr:nvSpPr>
      <xdr:spPr>
        <a:xfrm>
          <a:off x="15430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80772</xdr:rowOff>
    </xdr:from>
    <xdr:to>
      <xdr:col>85</xdr:col>
      <xdr:colOff>127000</xdr:colOff>
      <xdr:row>39</xdr:row>
      <xdr:rowOff>46482</xdr:rowOff>
    </xdr:to>
    <xdr:cxnSp macro="">
      <xdr:nvCxnSpPr>
        <xdr:cNvPr id="436" name="直線コネクタ 435"/>
        <xdr:cNvCxnSpPr/>
      </xdr:nvCxnSpPr>
      <xdr:spPr>
        <a:xfrm flipV="1">
          <a:off x="15481300" y="6424422"/>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73406</xdr:rowOff>
    </xdr:from>
    <xdr:to>
      <xdr:col>76</xdr:col>
      <xdr:colOff>165100</xdr:colOff>
      <xdr:row>41</xdr:row>
      <xdr:rowOff>3556</xdr:rowOff>
    </xdr:to>
    <xdr:sp macro="" textlink="">
      <xdr:nvSpPr>
        <xdr:cNvPr id="437" name="楕円 436"/>
        <xdr:cNvSpPr/>
      </xdr:nvSpPr>
      <xdr:spPr>
        <a:xfrm>
          <a:off x="14541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46482</xdr:rowOff>
    </xdr:from>
    <xdr:to>
      <xdr:col>81</xdr:col>
      <xdr:colOff>50800</xdr:colOff>
      <xdr:row>40</xdr:row>
      <xdr:rowOff>124206</xdr:rowOff>
    </xdr:to>
    <xdr:cxnSp macro="">
      <xdr:nvCxnSpPr>
        <xdr:cNvPr id="438" name="直線コネクタ 437"/>
        <xdr:cNvCxnSpPr/>
      </xdr:nvCxnSpPr>
      <xdr:spPr>
        <a:xfrm flipV="1">
          <a:off x="14592300" y="6733032"/>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9398</xdr:rowOff>
    </xdr:from>
    <xdr:to>
      <xdr:col>72</xdr:col>
      <xdr:colOff>38100</xdr:colOff>
      <xdr:row>41</xdr:row>
      <xdr:rowOff>110998</xdr:rowOff>
    </xdr:to>
    <xdr:sp macro="" textlink="">
      <xdr:nvSpPr>
        <xdr:cNvPr id="439" name="楕円 438"/>
        <xdr:cNvSpPr/>
      </xdr:nvSpPr>
      <xdr:spPr>
        <a:xfrm>
          <a:off x="13652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124206</xdr:rowOff>
    </xdr:from>
    <xdr:to>
      <xdr:col>76</xdr:col>
      <xdr:colOff>114300</xdr:colOff>
      <xdr:row>41</xdr:row>
      <xdr:rowOff>60198</xdr:rowOff>
    </xdr:to>
    <xdr:cxnSp macro="">
      <xdr:nvCxnSpPr>
        <xdr:cNvPr id="440" name="直線コネクタ 439"/>
        <xdr:cNvCxnSpPr/>
      </xdr:nvCxnSpPr>
      <xdr:spPr>
        <a:xfrm flipV="1">
          <a:off x="13703300" y="698220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16256</xdr:rowOff>
    </xdr:from>
    <xdr:to>
      <xdr:col>67</xdr:col>
      <xdr:colOff>101600</xdr:colOff>
      <xdr:row>41</xdr:row>
      <xdr:rowOff>117856</xdr:rowOff>
    </xdr:to>
    <xdr:sp macro="" textlink="">
      <xdr:nvSpPr>
        <xdr:cNvPr id="441" name="楕円 440"/>
        <xdr:cNvSpPr/>
      </xdr:nvSpPr>
      <xdr:spPr>
        <a:xfrm>
          <a:off x="1276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60198</xdr:rowOff>
    </xdr:from>
    <xdr:to>
      <xdr:col>71</xdr:col>
      <xdr:colOff>177800</xdr:colOff>
      <xdr:row>41</xdr:row>
      <xdr:rowOff>67056</xdr:rowOff>
    </xdr:to>
    <xdr:cxnSp macro="">
      <xdr:nvCxnSpPr>
        <xdr:cNvPr id="442" name="直線コネクタ 441"/>
        <xdr:cNvCxnSpPr/>
      </xdr:nvCxnSpPr>
      <xdr:spPr>
        <a:xfrm flipV="1">
          <a:off x="12814300" y="70896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443"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44"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45"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6"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88409</xdr:rowOff>
    </xdr:from>
    <xdr:ext cx="405111" cy="259045"/>
    <xdr:sp macro="" textlink="">
      <xdr:nvSpPr>
        <xdr:cNvPr id="447" name="n_1mainValue【認定こども園・幼稚園・保育所】&#10;有形固定資産減価償却率"/>
        <xdr:cNvSpPr txBox="1"/>
      </xdr:nvSpPr>
      <xdr:spPr>
        <a:xfrm>
          <a:off x="15266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166133</xdr:rowOff>
    </xdr:from>
    <xdr:ext cx="405111" cy="259045"/>
    <xdr:sp macro="" textlink="">
      <xdr:nvSpPr>
        <xdr:cNvPr id="448" name="n_2mainValue【認定こども園・幼稚園・保育所】&#10;有形固定資産減価償却率"/>
        <xdr:cNvSpPr txBox="1"/>
      </xdr:nvSpPr>
      <xdr:spPr>
        <a:xfrm>
          <a:off x="14389744" y="70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102125</xdr:rowOff>
    </xdr:from>
    <xdr:ext cx="405111" cy="259045"/>
    <xdr:sp macro="" textlink="">
      <xdr:nvSpPr>
        <xdr:cNvPr id="449" name="n_3mainValue【認定こども園・幼稚園・保育所】&#10;有形固定資産減価償却率"/>
        <xdr:cNvSpPr txBox="1"/>
      </xdr:nvSpPr>
      <xdr:spPr>
        <a:xfrm>
          <a:off x="135007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108983</xdr:rowOff>
    </xdr:from>
    <xdr:ext cx="405111" cy="259045"/>
    <xdr:sp macro="" textlink="">
      <xdr:nvSpPr>
        <xdr:cNvPr id="450" name="n_4mainValue【認定こども園・幼稚園・保育所】&#10;有形固定資産減価償却率"/>
        <xdr:cNvSpPr txBox="1"/>
      </xdr:nvSpPr>
      <xdr:spPr>
        <a:xfrm>
          <a:off x="12611744" y="713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2" name="直線コネクタ 471"/>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5"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6" name="直線コネクタ 475"/>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77"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78" name="フローチャート: 判断 477"/>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79" name="フローチャート: 判断 478"/>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0" name="フローチャート: 判断 479"/>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1" name="フローチャート: 判断 480"/>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2" name="フローチャート: 判断 481"/>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88" name="楕円 487"/>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143781</xdr:rowOff>
    </xdr:from>
    <xdr:ext cx="469744" cy="259045"/>
    <xdr:sp macro="" textlink="">
      <xdr:nvSpPr>
        <xdr:cNvPr id="489" name="【認定こども園・幼稚園・保育所】&#10;一人当たり面積該当値テキスト"/>
        <xdr:cNvSpPr txBox="1"/>
      </xdr:nvSpPr>
      <xdr:spPr>
        <a:xfrm>
          <a:off x="22199600" y="68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90" name="楕円 489"/>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108204</xdr:rowOff>
    </xdr:to>
    <xdr:cxnSp macro="">
      <xdr:nvCxnSpPr>
        <xdr:cNvPr id="491" name="直線コネクタ 490"/>
        <xdr:cNvCxnSpPr/>
      </xdr:nvCxnSpPr>
      <xdr:spPr>
        <a:xfrm>
          <a:off x="21323300" y="69250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123698</xdr:rowOff>
    </xdr:from>
    <xdr:to>
      <xdr:col>107</xdr:col>
      <xdr:colOff>101600</xdr:colOff>
      <xdr:row>40</xdr:row>
      <xdr:rowOff>53848</xdr:rowOff>
    </xdr:to>
    <xdr:sp macro="" textlink="">
      <xdr:nvSpPr>
        <xdr:cNvPr id="492" name="楕円 491"/>
        <xdr:cNvSpPr/>
      </xdr:nvSpPr>
      <xdr:spPr>
        <a:xfrm>
          <a:off x="20383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67056</xdr:rowOff>
    </xdr:to>
    <xdr:cxnSp macro="">
      <xdr:nvCxnSpPr>
        <xdr:cNvPr id="493" name="直線コネクタ 492"/>
        <xdr:cNvCxnSpPr/>
      </xdr:nvCxnSpPr>
      <xdr:spPr>
        <a:xfrm>
          <a:off x="20434300" y="6861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94" name="楕円 493"/>
        <xdr:cNvSpPr/>
      </xdr:nvSpPr>
      <xdr:spPr>
        <a:xfrm>
          <a:off x="19494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169926</xdr:rowOff>
    </xdr:from>
    <xdr:to>
      <xdr:col>107</xdr:col>
      <xdr:colOff>50800</xdr:colOff>
      <xdr:row>40</xdr:row>
      <xdr:rowOff>3048</xdr:rowOff>
    </xdr:to>
    <xdr:cxnSp macro="">
      <xdr:nvCxnSpPr>
        <xdr:cNvPr id="495" name="直線コネクタ 494"/>
        <xdr:cNvCxnSpPr/>
      </xdr:nvCxnSpPr>
      <xdr:spPr>
        <a:xfrm>
          <a:off x="19545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96" name="楕円 495"/>
        <xdr:cNvSpPr/>
      </xdr:nvSpPr>
      <xdr:spPr>
        <a:xfrm>
          <a:off x="18605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169926</xdr:rowOff>
    </xdr:from>
    <xdr:to>
      <xdr:col>102</xdr:col>
      <xdr:colOff>114300</xdr:colOff>
      <xdr:row>39</xdr:row>
      <xdr:rowOff>169926</xdr:rowOff>
    </xdr:to>
    <xdr:cxnSp macro="">
      <xdr:nvCxnSpPr>
        <xdr:cNvPr id="497" name="直線コネクタ 496"/>
        <xdr:cNvCxnSpPr/>
      </xdr:nvCxnSpPr>
      <xdr:spPr>
        <a:xfrm>
          <a:off x="18656300" y="685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498"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499"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0"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1"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502"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44975</xdr:rowOff>
    </xdr:from>
    <xdr:ext cx="469744" cy="259045"/>
    <xdr:sp macro="" textlink="">
      <xdr:nvSpPr>
        <xdr:cNvPr id="503" name="n_2mainValue【認定こども園・幼稚園・保育所】&#10;一人当たり面積"/>
        <xdr:cNvSpPr txBox="1"/>
      </xdr:nvSpPr>
      <xdr:spPr>
        <a:xfrm>
          <a:off x="20199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504" name="n_3main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505" name="n_4main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28" name="直線コネクタ 527"/>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29"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0" name="直線コネクタ 529"/>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1"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2" name="直線コネクタ 531"/>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3"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4" name="フローチャート: 判断 533"/>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5" name="フローチャート: 判断 534"/>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6" name="フローチャート: 判断 535"/>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37" name="フローチャート: 判断 536"/>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8" name="フローチャート: 判断 537"/>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56642</xdr:rowOff>
    </xdr:from>
    <xdr:to>
      <xdr:col>85</xdr:col>
      <xdr:colOff>177800</xdr:colOff>
      <xdr:row>61</xdr:row>
      <xdr:rowOff>158242</xdr:rowOff>
    </xdr:to>
    <xdr:sp macro="" textlink="">
      <xdr:nvSpPr>
        <xdr:cNvPr id="544" name="楕円 543"/>
        <xdr:cNvSpPr/>
      </xdr:nvSpPr>
      <xdr:spPr>
        <a:xfrm>
          <a:off x="16268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35069</xdr:rowOff>
    </xdr:from>
    <xdr:ext cx="405111" cy="259045"/>
    <xdr:sp macro="" textlink="">
      <xdr:nvSpPr>
        <xdr:cNvPr id="545" name="【学校施設】&#10;有形固定資産減価償却率該当値テキスト"/>
        <xdr:cNvSpPr txBox="1"/>
      </xdr:nvSpPr>
      <xdr:spPr>
        <a:xfrm>
          <a:off x="16357600"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546" name="楕円 545"/>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107442</xdr:rowOff>
    </xdr:from>
    <xdr:to>
      <xdr:col>85</xdr:col>
      <xdr:colOff>127000</xdr:colOff>
      <xdr:row>61</xdr:row>
      <xdr:rowOff>157734</xdr:rowOff>
    </xdr:to>
    <xdr:cxnSp macro="">
      <xdr:nvCxnSpPr>
        <xdr:cNvPr id="547" name="直線コネクタ 546"/>
        <xdr:cNvCxnSpPr/>
      </xdr:nvCxnSpPr>
      <xdr:spPr>
        <a:xfrm flipV="1">
          <a:off x="15481300" y="105658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45212</xdr:rowOff>
    </xdr:from>
    <xdr:to>
      <xdr:col>76</xdr:col>
      <xdr:colOff>165100</xdr:colOff>
      <xdr:row>62</xdr:row>
      <xdr:rowOff>146812</xdr:rowOff>
    </xdr:to>
    <xdr:sp macro="" textlink="">
      <xdr:nvSpPr>
        <xdr:cNvPr id="548" name="楕円 547"/>
        <xdr:cNvSpPr/>
      </xdr:nvSpPr>
      <xdr:spPr>
        <a:xfrm>
          <a:off x="14541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157734</xdr:rowOff>
    </xdr:from>
    <xdr:to>
      <xdr:col>81</xdr:col>
      <xdr:colOff>50800</xdr:colOff>
      <xdr:row>62</xdr:row>
      <xdr:rowOff>96012</xdr:rowOff>
    </xdr:to>
    <xdr:cxnSp macro="">
      <xdr:nvCxnSpPr>
        <xdr:cNvPr id="549" name="直線コネクタ 548"/>
        <xdr:cNvCxnSpPr/>
      </xdr:nvCxnSpPr>
      <xdr:spPr>
        <a:xfrm flipV="1">
          <a:off x="14592300" y="106161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550" name="楕円 549"/>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27432</xdr:rowOff>
    </xdr:from>
    <xdr:to>
      <xdr:col>76</xdr:col>
      <xdr:colOff>114300</xdr:colOff>
      <xdr:row>62</xdr:row>
      <xdr:rowOff>96012</xdr:rowOff>
    </xdr:to>
    <xdr:cxnSp macro="">
      <xdr:nvCxnSpPr>
        <xdr:cNvPr id="551" name="直線コネクタ 550"/>
        <xdr:cNvCxnSpPr/>
      </xdr:nvCxnSpPr>
      <xdr:spPr>
        <a:xfrm>
          <a:off x="13703300" y="10657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84074</xdr:rowOff>
    </xdr:from>
    <xdr:to>
      <xdr:col>67</xdr:col>
      <xdr:colOff>101600</xdr:colOff>
      <xdr:row>62</xdr:row>
      <xdr:rowOff>14224</xdr:rowOff>
    </xdr:to>
    <xdr:sp macro="" textlink="">
      <xdr:nvSpPr>
        <xdr:cNvPr id="552" name="楕円 551"/>
        <xdr:cNvSpPr/>
      </xdr:nvSpPr>
      <xdr:spPr>
        <a:xfrm>
          <a:off x="12763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134874</xdr:rowOff>
    </xdr:from>
    <xdr:to>
      <xdr:col>71</xdr:col>
      <xdr:colOff>177800</xdr:colOff>
      <xdr:row>62</xdr:row>
      <xdr:rowOff>27432</xdr:rowOff>
    </xdr:to>
    <xdr:cxnSp macro="">
      <xdr:nvCxnSpPr>
        <xdr:cNvPr id="553" name="直線コネクタ 552"/>
        <xdr:cNvCxnSpPr/>
      </xdr:nvCxnSpPr>
      <xdr:spPr>
        <a:xfrm>
          <a:off x="12814300" y="10593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4"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5"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56"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7"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558"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137939</xdr:rowOff>
    </xdr:from>
    <xdr:ext cx="405111" cy="259045"/>
    <xdr:sp macro="" textlink="">
      <xdr:nvSpPr>
        <xdr:cNvPr id="559" name="n_2mainValue【学校施設】&#10;有形固定資産減価償却率"/>
        <xdr:cNvSpPr txBox="1"/>
      </xdr:nvSpPr>
      <xdr:spPr>
        <a:xfrm>
          <a:off x="14389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560" name="n_3mainValue【学校施設】&#10;有形固定資産減価償却率"/>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5351</xdr:rowOff>
    </xdr:from>
    <xdr:ext cx="405111" cy="259045"/>
    <xdr:sp macro="" textlink="">
      <xdr:nvSpPr>
        <xdr:cNvPr id="561" name="n_4mainValue【学校施設】&#10;有形固定資産減価償却率"/>
        <xdr:cNvSpPr txBox="1"/>
      </xdr:nvSpPr>
      <xdr:spPr>
        <a:xfrm>
          <a:off x="12611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3" name="直線コネクタ 57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4" name="テキスト ボックス 57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5" name="直線コネクタ 57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6" name="テキスト ボックス 57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77" name="直線コネクタ 57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78" name="テキスト ボックス 57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1" name="直線コネクタ 58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2" name="テキスト ボックス 58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3" name="直線コネクタ 5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4" name="テキスト ボックス 5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5" name="直線コネクタ 58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6" name="テキスト ボックス 58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0" name="直線コネクタ 589"/>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1"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2" name="直線コネクタ 591"/>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3"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4" name="直線コネクタ 593"/>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5" name="【学校施設】&#10;一人当たり面積平均値テキスト"/>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6" name="フローチャート: 判断 595"/>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597" name="フローチャート: 判断 596"/>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598" name="フローチャート: 判断 597"/>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599" name="フローチャート: 判断 598"/>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0" name="フローチャート: 判断 599"/>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43497</xdr:rowOff>
    </xdr:from>
    <xdr:to>
      <xdr:col>116</xdr:col>
      <xdr:colOff>114300</xdr:colOff>
      <xdr:row>61</xdr:row>
      <xdr:rowOff>145097</xdr:rowOff>
    </xdr:to>
    <xdr:sp macro="" textlink="">
      <xdr:nvSpPr>
        <xdr:cNvPr id="606" name="楕円 605"/>
        <xdr:cNvSpPr/>
      </xdr:nvSpPr>
      <xdr:spPr>
        <a:xfrm>
          <a:off x="221107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21924</xdr:rowOff>
    </xdr:from>
    <xdr:ext cx="469744" cy="259045"/>
    <xdr:sp macro="" textlink="">
      <xdr:nvSpPr>
        <xdr:cNvPr id="607" name="【学校施設】&#10;一人当たり面積該当値テキスト"/>
        <xdr:cNvSpPr txBox="1"/>
      </xdr:nvSpPr>
      <xdr:spPr>
        <a:xfrm>
          <a:off x="22199600" y="10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57785</xdr:rowOff>
    </xdr:from>
    <xdr:to>
      <xdr:col>112</xdr:col>
      <xdr:colOff>38100</xdr:colOff>
      <xdr:row>61</xdr:row>
      <xdr:rowOff>159385</xdr:rowOff>
    </xdr:to>
    <xdr:sp macro="" textlink="">
      <xdr:nvSpPr>
        <xdr:cNvPr id="608" name="楕円 607"/>
        <xdr:cNvSpPr/>
      </xdr:nvSpPr>
      <xdr:spPr>
        <a:xfrm>
          <a:off x="21272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94297</xdr:rowOff>
    </xdr:from>
    <xdr:to>
      <xdr:col>116</xdr:col>
      <xdr:colOff>63500</xdr:colOff>
      <xdr:row>61</xdr:row>
      <xdr:rowOff>108585</xdr:rowOff>
    </xdr:to>
    <xdr:cxnSp macro="">
      <xdr:nvCxnSpPr>
        <xdr:cNvPr id="609" name="直線コネクタ 608"/>
        <xdr:cNvCxnSpPr/>
      </xdr:nvCxnSpPr>
      <xdr:spPr>
        <a:xfrm flipV="1">
          <a:off x="21323300" y="10552747"/>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70644</xdr:rowOff>
    </xdr:from>
    <xdr:to>
      <xdr:col>107</xdr:col>
      <xdr:colOff>101600</xdr:colOff>
      <xdr:row>62</xdr:row>
      <xdr:rowOff>794</xdr:rowOff>
    </xdr:to>
    <xdr:sp macro="" textlink="">
      <xdr:nvSpPr>
        <xdr:cNvPr id="610" name="楕円 609"/>
        <xdr:cNvSpPr/>
      </xdr:nvSpPr>
      <xdr:spPr>
        <a:xfrm>
          <a:off x="20383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108585</xdr:rowOff>
    </xdr:from>
    <xdr:to>
      <xdr:col>111</xdr:col>
      <xdr:colOff>177800</xdr:colOff>
      <xdr:row>61</xdr:row>
      <xdr:rowOff>121444</xdr:rowOff>
    </xdr:to>
    <xdr:cxnSp macro="">
      <xdr:nvCxnSpPr>
        <xdr:cNvPr id="611" name="直線コネクタ 610"/>
        <xdr:cNvCxnSpPr/>
      </xdr:nvCxnSpPr>
      <xdr:spPr>
        <a:xfrm flipV="1">
          <a:off x="20434300" y="10567035"/>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113506</xdr:rowOff>
    </xdr:from>
    <xdr:to>
      <xdr:col>102</xdr:col>
      <xdr:colOff>165100</xdr:colOff>
      <xdr:row>62</xdr:row>
      <xdr:rowOff>43656</xdr:rowOff>
    </xdr:to>
    <xdr:sp macro="" textlink="">
      <xdr:nvSpPr>
        <xdr:cNvPr id="612" name="楕円 611"/>
        <xdr:cNvSpPr/>
      </xdr:nvSpPr>
      <xdr:spPr>
        <a:xfrm>
          <a:off x="19494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121444</xdr:rowOff>
    </xdr:from>
    <xdr:to>
      <xdr:col>107</xdr:col>
      <xdr:colOff>50800</xdr:colOff>
      <xdr:row>61</xdr:row>
      <xdr:rowOff>164306</xdr:rowOff>
    </xdr:to>
    <xdr:cxnSp macro="">
      <xdr:nvCxnSpPr>
        <xdr:cNvPr id="613" name="直線コネクタ 612"/>
        <xdr:cNvCxnSpPr/>
      </xdr:nvCxnSpPr>
      <xdr:spPr>
        <a:xfrm flipV="1">
          <a:off x="19545300" y="1057989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123507</xdr:rowOff>
    </xdr:from>
    <xdr:to>
      <xdr:col>98</xdr:col>
      <xdr:colOff>38100</xdr:colOff>
      <xdr:row>62</xdr:row>
      <xdr:rowOff>53657</xdr:rowOff>
    </xdr:to>
    <xdr:sp macro="" textlink="">
      <xdr:nvSpPr>
        <xdr:cNvPr id="614" name="楕円 613"/>
        <xdr:cNvSpPr/>
      </xdr:nvSpPr>
      <xdr:spPr>
        <a:xfrm>
          <a:off x="18605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164306</xdr:rowOff>
    </xdr:from>
    <xdr:to>
      <xdr:col>102</xdr:col>
      <xdr:colOff>114300</xdr:colOff>
      <xdr:row>62</xdr:row>
      <xdr:rowOff>2857</xdr:rowOff>
    </xdr:to>
    <xdr:cxnSp macro="">
      <xdr:nvCxnSpPr>
        <xdr:cNvPr id="615" name="直線コネクタ 614"/>
        <xdr:cNvCxnSpPr/>
      </xdr:nvCxnSpPr>
      <xdr:spPr>
        <a:xfrm flipV="1">
          <a:off x="18656300" y="10622756"/>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6" name="n_1aveValue【学校施設】&#10;一人当たり面積"/>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17" name="n_2aveValue【学校施設】&#10;一人当たり面積"/>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18" name="n_3aveValue【学校施設】&#10;一人当たり面積"/>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19" name="n_4aveValue【学校施設】&#10;一人当たり面積"/>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150512</xdr:rowOff>
    </xdr:from>
    <xdr:ext cx="469744" cy="259045"/>
    <xdr:sp macro="" textlink="">
      <xdr:nvSpPr>
        <xdr:cNvPr id="620" name="n_1mainValue【学校施設】&#10;一人当たり面積"/>
        <xdr:cNvSpPr txBox="1"/>
      </xdr:nvSpPr>
      <xdr:spPr>
        <a:xfrm>
          <a:off x="21075727"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163371</xdr:rowOff>
    </xdr:from>
    <xdr:ext cx="469744" cy="259045"/>
    <xdr:sp macro="" textlink="">
      <xdr:nvSpPr>
        <xdr:cNvPr id="621" name="n_2mainValue【学校施設】&#10;一人当たり面積"/>
        <xdr:cNvSpPr txBox="1"/>
      </xdr:nvSpPr>
      <xdr:spPr>
        <a:xfrm>
          <a:off x="20199427"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34783</xdr:rowOff>
    </xdr:from>
    <xdr:ext cx="469744" cy="259045"/>
    <xdr:sp macro="" textlink="">
      <xdr:nvSpPr>
        <xdr:cNvPr id="622" name="n_3mainValue【学校施設】&#10;一人当たり面積"/>
        <xdr:cNvSpPr txBox="1"/>
      </xdr:nvSpPr>
      <xdr:spPr>
        <a:xfrm>
          <a:off x="193104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44784</xdr:rowOff>
    </xdr:from>
    <xdr:ext cx="469744" cy="259045"/>
    <xdr:sp macro="" textlink="">
      <xdr:nvSpPr>
        <xdr:cNvPr id="623" name="n_4mainValue【学校施設】&#10;一人当たり面積"/>
        <xdr:cNvSpPr txBox="1"/>
      </xdr:nvSpPr>
      <xdr:spPr>
        <a:xfrm>
          <a:off x="18421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648" name="直線コネクタ 647"/>
        <xdr:cNvCxnSpPr/>
      </xdr:nvCxnSpPr>
      <xdr:spPr>
        <a:xfrm flipV="1">
          <a:off x="16318864" y="1366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651" name="【児童館】&#10;有形固定資産減価償却率最大値テキスト"/>
        <xdr:cNvSpPr txBox="1"/>
      </xdr:nvSpPr>
      <xdr:spPr>
        <a:xfrm>
          <a:off x="163576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652" name="直線コネクタ 651"/>
        <xdr:cNvCxnSpPr/>
      </xdr:nvCxnSpPr>
      <xdr:spPr>
        <a:xfrm>
          <a:off x="16230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15257</xdr:rowOff>
    </xdr:from>
    <xdr:ext cx="405111" cy="259045"/>
    <xdr:sp macro="" textlink="">
      <xdr:nvSpPr>
        <xdr:cNvPr id="653" name="【児童館】&#10;有形固定資産減価償却率平均値テキスト"/>
        <xdr:cNvSpPr txBox="1"/>
      </xdr:nvSpPr>
      <xdr:spPr>
        <a:xfrm>
          <a:off x="16357600" y="1390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54" name="フローチャート: 判断 653"/>
        <xdr:cNvSpPr/>
      </xdr:nvSpPr>
      <xdr:spPr>
        <a:xfrm>
          <a:off x="16268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5" name="フローチャート: 判断 654"/>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6" name="フローチャート: 判断 655"/>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57" name="フローチャート: 判断 656"/>
        <xdr:cNvSpPr/>
      </xdr:nvSpPr>
      <xdr:spPr>
        <a:xfrm>
          <a:off x="13652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658" name="フローチャート: 判断 657"/>
        <xdr:cNvSpPr/>
      </xdr:nvSpPr>
      <xdr:spPr>
        <a:xfrm>
          <a:off x="12763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664" name="楕円 663"/>
        <xdr:cNvSpPr/>
      </xdr:nvSpPr>
      <xdr:spPr>
        <a:xfrm>
          <a:off x="16268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27957</xdr:rowOff>
    </xdr:from>
    <xdr:ext cx="405111" cy="259045"/>
    <xdr:sp macro="" textlink="">
      <xdr:nvSpPr>
        <xdr:cNvPr id="665" name="【児童館】&#10;有形固定資産減価償却率該当値テキスト"/>
        <xdr:cNvSpPr txBox="1"/>
      </xdr:nvSpPr>
      <xdr:spPr>
        <a:xfrm>
          <a:off x="16357600" y="1357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666" name="楕円 665"/>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120014</xdr:rowOff>
    </xdr:from>
    <xdr:to>
      <xdr:col>85</xdr:col>
      <xdr:colOff>127000</xdr:colOff>
      <xdr:row>79</xdr:row>
      <xdr:rowOff>163830</xdr:rowOff>
    </xdr:to>
    <xdr:cxnSp macro="">
      <xdr:nvCxnSpPr>
        <xdr:cNvPr id="667" name="直線コネクタ 666"/>
        <xdr:cNvCxnSpPr/>
      </xdr:nvCxnSpPr>
      <xdr:spPr>
        <a:xfrm>
          <a:off x="15481300" y="136645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29211</xdr:rowOff>
    </xdr:from>
    <xdr:to>
      <xdr:col>76</xdr:col>
      <xdr:colOff>165100</xdr:colOff>
      <xdr:row>79</xdr:row>
      <xdr:rowOff>130811</xdr:rowOff>
    </xdr:to>
    <xdr:sp macro="" textlink="">
      <xdr:nvSpPr>
        <xdr:cNvPr id="668" name="楕円 667"/>
        <xdr:cNvSpPr/>
      </xdr:nvSpPr>
      <xdr:spPr>
        <a:xfrm>
          <a:off x="14541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80011</xdr:rowOff>
    </xdr:from>
    <xdr:to>
      <xdr:col>81</xdr:col>
      <xdr:colOff>50800</xdr:colOff>
      <xdr:row>79</xdr:row>
      <xdr:rowOff>120014</xdr:rowOff>
    </xdr:to>
    <xdr:cxnSp macro="">
      <xdr:nvCxnSpPr>
        <xdr:cNvPr id="669" name="直線コネクタ 668"/>
        <xdr:cNvCxnSpPr/>
      </xdr:nvCxnSpPr>
      <xdr:spPr>
        <a:xfrm>
          <a:off x="14592300" y="13624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156845</xdr:rowOff>
    </xdr:from>
    <xdr:to>
      <xdr:col>72</xdr:col>
      <xdr:colOff>38100</xdr:colOff>
      <xdr:row>79</xdr:row>
      <xdr:rowOff>86995</xdr:rowOff>
    </xdr:to>
    <xdr:sp macro="" textlink="">
      <xdr:nvSpPr>
        <xdr:cNvPr id="670" name="楕円 669"/>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36195</xdr:rowOff>
    </xdr:from>
    <xdr:to>
      <xdr:col>76</xdr:col>
      <xdr:colOff>114300</xdr:colOff>
      <xdr:row>79</xdr:row>
      <xdr:rowOff>80011</xdr:rowOff>
    </xdr:to>
    <xdr:cxnSp macro="">
      <xdr:nvCxnSpPr>
        <xdr:cNvPr id="671" name="直線コネクタ 670"/>
        <xdr:cNvCxnSpPr/>
      </xdr:nvCxnSpPr>
      <xdr:spPr>
        <a:xfrm>
          <a:off x="13703300" y="135807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113030</xdr:rowOff>
    </xdr:from>
    <xdr:to>
      <xdr:col>67</xdr:col>
      <xdr:colOff>101600</xdr:colOff>
      <xdr:row>79</xdr:row>
      <xdr:rowOff>43180</xdr:rowOff>
    </xdr:to>
    <xdr:sp macro="" textlink="">
      <xdr:nvSpPr>
        <xdr:cNvPr id="672" name="楕円 671"/>
        <xdr:cNvSpPr/>
      </xdr:nvSpPr>
      <xdr:spPr>
        <a:xfrm>
          <a:off x="12763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163830</xdr:rowOff>
    </xdr:from>
    <xdr:to>
      <xdr:col>71</xdr:col>
      <xdr:colOff>177800</xdr:colOff>
      <xdr:row>79</xdr:row>
      <xdr:rowOff>36195</xdr:rowOff>
    </xdr:to>
    <xdr:cxnSp macro="">
      <xdr:nvCxnSpPr>
        <xdr:cNvPr id="673" name="直線コネクタ 672"/>
        <xdr:cNvCxnSpPr/>
      </xdr:nvCxnSpPr>
      <xdr:spPr>
        <a:xfrm>
          <a:off x="12814300" y="135369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4"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75"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72407</xdr:rowOff>
    </xdr:from>
    <xdr:ext cx="405111" cy="259045"/>
    <xdr:sp macro="" textlink="">
      <xdr:nvSpPr>
        <xdr:cNvPr id="676" name="n_3aveValue【児童館】&#10;有形固定資産減価償却率"/>
        <xdr:cNvSpPr txBox="1"/>
      </xdr:nvSpPr>
      <xdr:spPr>
        <a:xfrm>
          <a:off x="13500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677" name="n_4aveValue【児童館】&#10;有形固定資産減価償却率"/>
        <xdr:cNvSpPr txBox="1"/>
      </xdr:nvSpPr>
      <xdr:spPr>
        <a:xfrm>
          <a:off x="12611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678" name="n_1mainValue【児童館】&#10;有形固定資産減価償却率"/>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147338</xdr:rowOff>
    </xdr:from>
    <xdr:ext cx="405111" cy="259045"/>
    <xdr:sp macro="" textlink="">
      <xdr:nvSpPr>
        <xdr:cNvPr id="679" name="n_2mainValue【児童館】&#10;有形固定資産減価償却率"/>
        <xdr:cNvSpPr txBox="1"/>
      </xdr:nvSpPr>
      <xdr:spPr>
        <a:xfrm>
          <a:off x="14389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103522</xdr:rowOff>
    </xdr:from>
    <xdr:ext cx="405111" cy="259045"/>
    <xdr:sp macro="" textlink="">
      <xdr:nvSpPr>
        <xdr:cNvPr id="680" name="n_3mainValue【児童館】&#10;有形固定資産減価償却率"/>
        <xdr:cNvSpPr txBox="1"/>
      </xdr:nvSpPr>
      <xdr:spPr>
        <a:xfrm>
          <a:off x="13500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59707</xdr:rowOff>
    </xdr:from>
    <xdr:ext cx="405111" cy="259045"/>
    <xdr:sp macro="" textlink="">
      <xdr:nvSpPr>
        <xdr:cNvPr id="681" name="n_4mainValue【児童館】&#10;有形固定資産減価償却率"/>
        <xdr:cNvSpPr txBox="1"/>
      </xdr:nvSpPr>
      <xdr:spPr>
        <a:xfrm>
          <a:off x="12611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5" name="直線コネクタ 704"/>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7" name="直線コネクタ 70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9" name="直線コネクタ 70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1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1" name="フローチャート: 判断 71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2" name="フローチャート: 判断 71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4" name="フローチャート: 判断 713"/>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5" name="フローチャート: 判断 714"/>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21" name="楕円 720"/>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722"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23" name="楕円 72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24" name="直線コネクタ 723"/>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725" name="楕円 724"/>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726" name="直線コネクタ 725"/>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7" name="楕円 726"/>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728" name="直線コネクタ 727"/>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9" name="楕円 728"/>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0" name="直線コネクタ 729"/>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1"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4" name="n_4ave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35"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6"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7"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8"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1" name="テキスト ボックス 7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3" name="直線コネクタ 762"/>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4"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5" name="直線コネクタ 764"/>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6"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7" name="直線コネクタ 76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68"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69" name="フローチャート: 判断 768"/>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0" name="フローチャート: 判断 769"/>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1" name="フローチャート: 判断 770"/>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2" name="フローチャート: 判断 771"/>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3" name="フローチャート: 判断 772"/>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779" name="楕円 778"/>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780" name="【公民館】&#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781" name="楕円 780"/>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57150</xdr:rowOff>
    </xdr:to>
    <xdr:cxnSp macro="">
      <xdr:nvCxnSpPr>
        <xdr:cNvPr id="782" name="直線コネクタ 781"/>
        <xdr:cNvCxnSpPr/>
      </xdr:nvCxnSpPr>
      <xdr:spPr>
        <a:xfrm>
          <a:off x="15481300" y="17983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783" name="楕円 782"/>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104</xdr:row>
      <xdr:rowOff>152400</xdr:rowOff>
    </xdr:to>
    <xdr:cxnSp macro="">
      <xdr:nvCxnSpPr>
        <xdr:cNvPr id="784" name="直線コネクタ 783"/>
        <xdr:cNvCxnSpPr/>
      </xdr:nvCxnSpPr>
      <xdr:spPr>
        <a:xfrm>
          <a:off x="14592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166370</xdr:rowOff>
    </xdr:from>
    <xdr:to>
      <xdr:col>72</xdr:col>
      <xdr:colOff>38100</xdr:colOff>
      <xdr:row>104</xdr:row>
      <xdr:rowOff>96520</xdr:rowOff>
    </xdr:to>
    <xdr:sp macro="" textlink="">
      <xdr:nvSpPr>
        <xdr:cNvPr id="785" name="楕円 784"/>
        <xdr:cNvSpPr/>
      </xdr:nvSpPr>
      <xdr:spPr>
        <a:xfrm>
          <a:off x="13652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45720</xdr:rowOff>
    </xdr:from>
    <xdr:to>
      <xdr:col>76</xdr:col>
      <xdr:colOff>114300</xdr:colOff>
      <xdr:row>104</xdr:row>
      <xdr:rowOff>114300</xdr:rowOff>
    </xdr:to>
    <xdr:cxnSp macro="">
      <xdr:nvCxnSpPr>
        <xdr:cNvPr id="786" name="直線コネクタ 785"/>
        <xdr:cNvCxnSpPr/>
      </xdr:nvCxnSpPr>
      <xdr:spPr>
        <a:xfrm>
          <a:off x="13703300" y="17876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787" name="楕円 786"/>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45720</xdr:rowOff>
    </xdr:to>
    <xdr:cxnSp macro="">
      <xdr:nvCxnSpPr>
        <xdr:cNvPr id="788" name="直線コネクタ 787"/>
        <xdr:cNvCxnSpPr/>
      </xdr:nvCxnSpPr>
      <xdr:spPr>
        <a:xfrm>
          <a:off x="12814300" y="17807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89"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0"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1" name="n_3ave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792" name="n_4aveValue【公民館】&#10;有形固定資産減価償却率"/>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22877</xdr:rowOff>
    </xdr:from>
    <xdr:ext cx="405111" cy="259045"/>
    <xdr:sp macro="" textlink="">
      <xdr:nvSpPr>
        <xdr:cNvPr id="793" name="n_1main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794" name="n_2mainValue【公民館】&#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87647</xdr:rowOff>
    </xdr:from>
    <xdr:ext cx="405111" cy="259045"/>
    <xdr:sp macro="" textlink="">
      <xdr:nvSpPr>
        <xdr:cNvPr id="795" name="n_3mainValue【公民館】&#10;有形固定資産減価償却率"/>
        <xdr:cNvSpPr txBox="1"/>
      </xdr:nvSpPr>
      <xdr:spPr>
        <a:xfrm>
          <a:off x="13500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796" name="n_4mainValue【公民館】&#10;有形固定資産減価償却率"/>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18" name="直線コネクタ 817"/>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9"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0" name="直線コネクタ 8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1"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2" name="直線コネクタ 821"/>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3" name="【公民館】&#10;一人当たり面積平均値テキスト"/>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4" name="フローチャート: 判断 823"/>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5" name="フローチャート: 判断 824"/>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6" name="フローチャート: 判断 8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27" name="フローチャート: 判断 826"/>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28" name="フローチャート: 判断 827"/>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34" name="楕円 833"/>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35" name="【公民館】&#10;一人当たり面積該当値テキスト"/>
        <xdr:cNvSpPr txBox="1"/>
      </xdr:nvSpPr>
      <xdr:spPr>
        <a:xfrm>
          <a:off x="22199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36" name="楕円 835"/>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837" name="直線コネクタ 836"/>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838" name="楕円 837"/>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101346</xdr:rowOff>
    </xdr:to>
    <xdr:cxnSp macro="">
      <xdr:nvCxnSpPr>
        <xdr:cNvPr id="839" name="直線コネクタ 838"/>
        <xdr:cNvCxnSpPr/>
      </xdr:nvCxnSpPr>
      <xdr:spPr>
        <a:xfrm flipV="1">
          <a:off x="20434300" y="1844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840" name="楕円 839"/>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101346</xdr:rowOff>
    </xdr:to>
    <xdr:cxnSp macro="">
      <xdr:nvCxnSpPr>
        <xdr:cNvPr id="841" name="直線コネクタ 840"/>
        <xdr:cNvCxnSpPr/>
      </xdr:nvCxnSpPr>
      <xdr:spPr>
        <a:xfrm>
          <a:off x="19545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42" name="楕円 841"/>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101346</xdr:rowOff>
    </xdr:to>
    <xdr:cxnSp macro="">
      <xdr:nvCxnSpPr>
        <xdr:cNvPr id="843" name="直線コネクタ 842"/>
        <xdr:cNvCxnSpPr/>
      </xdr:nvCxnSpPr>
      <xdr:spPr>
        <a:xfrm>
          <a:off x="18656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4" name="n_1ave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5"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6"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47" name="n_4aveValue【公民館】&#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48"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849"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850" name="n_3mainValue【公民館】&#10;一人当たり面積"/>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851" name="n_4mainValue【公民館】&#10;一人当たり面積"/>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全体的に、固定資産減価償却率が高めであり、施設・設備更新が進んでおらず、老朽化が進行している。一人当たりの面積は、他団体と比べ少なめである。</a:t>
          </a:r>
          <a:endParaRPr lang="ja-JP" altLang="ja-JP" sz="1400">
            <a:effectLst/>
          </a:endParaRPr>
        </a:p>
        <a:p>
          <a:r>
            <a:rPr kumimoji="1" lang="ja-JP" altLang="ja-JP" sz="1100">
              <a:solidFill>
                <a:schemeClr val="dk1"/>
              </a:solidFill>
              <a:effectLst/>
              <a:latin typeface="+mn-lt"/>
              <a:ea typeface="+mn-ea"/>
              <a:cs typeface="+mn-cs"/>
            </a:rPr>
            <a:t>認定こども園・保育所は、民間代替施設への移行が進み、公立施設の建て替えも計画されていることから、減価償却率はさらに低下する見込みである。</a:t>
          </a:r>
          <a:endParaRPr lang="ja-JP" altLang="ja-JP" sz="1400">
            <a:effectLst/>
          </a:endParaRPr>
        </a:p>
        <a:p>
          <a:r>
            <a:rPr kumimoji="1" lang="ja-JP" altLang="ja-JP" sz="1100">
              <a:solidFill>
                <a:schemeClr val="dk1"/>
              </a:solidFill>
              <a:effectLst/>
              <a:latin typeface="+mn-lt"/>
              <a:ea typeface="+mn-ea"/>
              <a:cs typeface="+mn-cs"/>
            </a:rPr>
            <a:t>学校施設は、統廃合を進めてきており、あわせて施設・設備の改修、更新計画を策定し計画的に事業に取り組んでおり、減価償却率は大幅に低下する見込みである。</a:t>
          </a:r>
          <a:endParaRPr lang="ja-JP" altLang="ja-JP" sz="1400">
            <a:effectLst/>
          </a:endParaRPr>
        </a:p>
        <a:p>
          <a:r>
            <a:rPr kumimoji="1" lang="ja-JP" altLang="ja-JP" sz="1100">
              <a:solidFill>
                <a:schemeClr val="dk1"/>
              </a:solidFill>
              <a:effectLst/>
              <a:latin typeface="+mn-lt"/>
              <a:ea typeface="+mn-ea"/>
              <a:cs typeface="+mn-cs"/>
            </a:rPr>
            <a:t>他の施設等も、個別施設計画により、計画的に改修、更新に取り組むなど、公共資産マネジメントの推進に努めていく。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一人当たりの道路延長（</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データ）は誤りです。正しくは、</a:t>
          </a:r>
          <a:r>
            <a:rPr kumimoji="1" lang="en-US" altLang="ja-JP" sz="1100">
              <a:solidFill>
                <a:schemeClr val="dk1"/>
              </a:solidFill>
              <a:effectLst/>
              <a:latin typeface="+mn-lt"/>
              <a:ea typeface="+mn-ea"/>
              <a:cs typeface="+mn-cs"/>
            </a:rPr>
            <a:t>7.502m</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1" name="楕円 70"/>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2" name="【図書館】&#10;有形固定資産減価償却率該当値テキスト"/>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3" name="楕円 72"/>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144780</xdr:rowOff>
    </xdr:to>
    <xdr:cxnSp macro="">
      <xdr:nvCxnSpPr>
        <xdr:cNvPr id="74" name="直線コネクタ 73"/>
        <xdr:cNvCxnSpPr/>
      </xdr:nvCxnSpPr>
      <xdr:spPr>
        <a:xfrm>
          <a:off x="3797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5" name="楕円 74"/>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99060</xdr:rowOff>
    </xdr:to>
    <xdr:cxnSp macro="">
      <xdr:nvCxnSpPr>
        <xdr:cNvPr id="76" name="直線コネクタ 75"/>
        <xdr:cNvCxnSpPr/>
      </xdr:nvCxnSpPr>
      <xdr:spPr>
        <a:xfrm>
          <a:off x="2908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7" name="楕円 76"/>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53340</xdr:rowOff>
    </xdr:to>
    <xdr:cxnSp macro="">
      <xdr:nvCxnSpPr>
        <xdr:cNvPr id="78" name="直線コネクタ 77"/>
        <xdr:cNvCxnSpPr/>
      </xdr:nvCxnSpPr>
      <xdr:spPr>
        <a:xfrm>
          <a:off x="2019300" y="6522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79" name="楕円 78"/>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7620</xdr:rowOff>
    </xdr:to>
    <xdr:cxnSp macro="">
      <xdr:nvCxnSpPr>
        <xdr:cNvPr id="80" name="直線コネクタ 79"/>
        <xdr:cNvCxnSpPr/>
      </xdr:nvCxnSpPr>
      <xdr:spPr>
        <a:xfrm>
          <a:off x="1130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5"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6" name="n_2main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7"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8"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6" name="楕円 125"/>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7"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8" name="楕円 127"/>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9" name="直線コネクタ 128"/>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0" name="楕円 129"/>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1" name="直線コネクタ 130"/>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2" name="楕円 131"/>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3" name="直線コネクタ 132"/>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4" name="楕円 133"/>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167640</xdr:rowOff>
    </xdr:to>
    <xdr:cxnSp macro="">
      <xdr:nvCxnSpPr>
        <xdr:cNvPr id="135" name="直線コネクタ 134"/>
        <xdr:cNvCxnSpPr/>
      </xdr:nvCxnSpPr>
      <xdr:spPr>
        <a:xfrm flipV="1">
          <a:off x="6972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0"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1" name="n_2mainValue【図書館】&#10;一人当たり面積"/>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2" name="n_3mainValue【図書館】&#10;一人当たり面積"/>
        <xdr:cNvSpPr txBox="1"/>
      </xdr:nvSpPr>
      <xdr:spPr>
        <a:xfrm>
          <a:off x="7626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3" name="n_4mainValue【図書館】&#10;一人当たり面積"/>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4" name="楕円 183"/>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85" name="【体育館・プー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86" name="楕円 185"/>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47625</xdr:rowOff>
    </xdr:to>
    <xdr:cxnSp macro="">
      <xdr:nvCxnSpPr>
        <xdr:cNvPr id="187" name="直線コネクタ 186"/>
        <xdr:cNvCxnSpPr/>
      </xdr:nvCxnSpPr>
      <xdr:spPr>
        <a:xfrm>
          <a:off x="3797300" y="102946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188" name="楕円 187"/>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30480</xdr:rowOff>
    </xdr:to>
    <xdr:cxnSp macro="">
      <xdr:nvCxnSpPr>
        <xdr:cNvPr id="189" name="直線コネクタ 188"/>
        <xdr:cNvCxnSpPr/>
      </xdr:nvCxnSpPr>
      <xdr:spPr>
        <a:xfrm flipV="1">
          <a:off x="2908300" y="1029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0" name="楕円 189"/>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30480</xdr:rowOff>
    </xdr:to>
    <xdr:cxnSp macro="">
      <xdr:nvCxnSpPr>
        <xdr:cNvPr id="191" name="直線コネクタ 190"/>
        <xdr:cNvCxnSpPr/>
      </xdr:nvCxnSpPr>
      <xdr:spPr>
        <a:xfrm>
          <a:off x="2019300" y="1028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84455</xdr:rowOff>
    </xdr:from>
    <xdr:to>
      <xdr:col>6</xdr:col>
      <xdr:colOff>38100</xdr:colOff>
      <xdr:row>60</xdr:row>
      <xdr:rowOff>14605</xdr:rowOff>
    </xdr:to>
    <xdr:sp macro="" textlink="">
      <xdr:nvSpPr>
        <xdr:cNvPr id="192" name="楕円 191"/>
        <xdr:cNvSpPr/>
      </xdr:nvSpPr>
      <xdr:spPr>
        <a:xfrm>
          <a:off x="1079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135255</xdr:rowOff>
    </xdr:from>
    <xdr:to>
      <xdr:col>10</xdr:col>
      <xdr:colOff>114300</xdr:colOff>
      <xdr:row>59</xdr:row>
      <xdr:rowOff>169545</xdr:rowOff>
    </xdr:to>
    <xdr:cxnSp macro="">
      <xdr:nvCxnSpPr>
        <xdr:cNvPr id="193" name="直線コネクタ 192"/>
        <xdr:cNvCxnSpPr/>
      </xdr:nvCxnSpPr>
      <xdr:spPr>
        <a:xfrm>
          <a:off x="1130300" y="1025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98" name="n_1main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9" name="n_2main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0" name="n_3main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201" name="n_4mainValue【体育館・プール】&#10;有形固定資産減価償却率"/>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40640</xdr:rowOff>
    </xdr:from>
    <xdr:to>
      <xdr:col>55</xdr:col>
      <xdr:colOff>50800</xdr:colOff>
      <xdr:row>60</xdr:row>
      <xdr:rowOff>142240</xdr:rowOff>
    </xdr:to>
    <xdr:sp macro="" textlink="">
      <xdr:nvSpPr>
        <xdr:cNvPr id="239" name="楕円 238"/>
        <xdr:cNvSpPr/>
      </xdr:nvSpPr>
      <xdr:spPr>
        <a:xfrm>
          <a:off x="10426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19067</xdr:rowOff>
    </xdr:from>
    <xdr:ext cx="469744" cy="259045"/>
    <xdr:sp macro="" textlink="">
      <xdr:nvSpPr>
        <xdr:cNvPr id="240" name="【体育館・プール】&#10;一人当たり面積該当値テキスト"/>
        <xdr:cNvSpPr txBox="1"/>
      </xdr:nvSpPr>
      <xdr:spPr>
        <a:xfrm>
          <a:off x="10515600"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45212</xdr:rowOff>
    </xdr:from>
    <xdr:to>
      <xdr:col>50</xdr:col>
      <xdr:colOff>165100</xdr:colOff>
      <xdr:row>60</xdr:row>
      <xdr:rowOff>146812</xdr:rowOff>
    </xdr:to>
    <xdr:sp macro="" textlink="">
      <xdr:nvSpPr>
        <xdr:cNvPr id="241" name="楕円 240"/>
        <xdr:cNvSpPr/>
      </xdr:nvSpPr>
      <xdr:spPr>
        <a:xfrm>
          <a:off x="9588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96012</xdr:rowOff>
    </xdr:to>
    <xdr:cxnSp macro="">
      <xdr:nvCxnSpPr>
        <xdr:cNvPr id="242" name="直線コネクタ 241"/>
        <xdr:cNvCxnSpPr/>
      </xdr:nvCxnSpPr>
      <xdr:spPr>
        <a:xfrm flipV="1">
          <a:off x="9639300" y="10378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43" name="楕円 242"/>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96012</xdr:rowOff>
    </xdr:from>
    <xdr:to>
      <xdr:col>50</xdr:col>
      <xdr:colOff>114300</xdr:colOff>
      <xdr:row>61</xdr:row>
      <xdr:rowOff>25146</xdr:rowOff>
    </xdr:to>
    <xdr:cxnSp macro="">
      <xdr:nvCxnSpPr>
        <xdr:cNvPr id="244" name="直線コネクタ 243"/>
        <xdr:cNvCxnSpPr/>
      </xdr:nvCxnSpPr>
      <xdr:spPr>
        <a:xfrm flipV="1">
          <a:off x="8750300" y="10383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145796</xdr:rowOff>
    </xdr:from>
    <xdr:to>
      <xdr:col>41</xdr:col>
      <xdr:colOff>101600</xdr:colOff>
      <xdr:row>61</xdr:row>
      <xdr:rowOff>75946</xdr:rowOff>
    </xdr:to>
    <xdr:sp macro="" textlink="">
      <xdr:nvSpPr>
        <xdr:cNvPr id="245" name="楕円 244"/>
        <xdr:cNvSpPr/>
      </xdr:nvSpPr>
      <xdr:spPr>
        <a:xfrm>
          <a:off x="7810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25146</xdr:rowOff>
    </xdr:from>
    <xdr:to>
      <xdr:col>45</xdr:col>
      <xdr:colOff>177800</xdr:colOff>
      <xdr:row>61</xdr:row>
      <xdr:rowOff>25146</xdr:rowOff>
    </xdr:to>
    <xdr:cxnSp macro="">
      <xdr:nvCxnSpPr>
        <xdr:cNvPr id="246" name="直線コネクタ 245"/>
        <xdr:cNvCxnSpPr/>
      </xdr:nvCxnSpPr>
      <xdr:spPr>
        <a:xfrm>
          <a:off x="7861300" y="1048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150368</xdr:rowOff>
    </xdr:from>
    <xdr:to>
      <xdr:col>36</xdr:col>
      <xdr:colOff>165100</xdr:colOff>
      <xdr:row>61</xdr:row>
      <xdr:rowOff>80518</xdr:rowOff>
    </xdr:to>
    <xdr:sp macro="" textlink="">
      <xdr:nvSpPr>
        <xdr:cNvPr id="247" name="楕円 246"/>
        <xdr:cNvSpPr/>
      </xdr:nvSpPr>
      <xdr:spPr>
        <a:xfrm>
          <a:off x="6921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25146</xdr:rowOff>
    </xdr:from>
    <xdr:to>
      <xdr:col>41</xdr:col>
      <xdr:colOff>50800</xdr:colOff>
      <xdr:row>61</xdr:row>
      <xdr:rowOff>29718</xdr:rowOff>
    </xdr:to>
    <xdr:cxnSp macro="">
      <xdr:nvCxnSpPr>
        <xdr:cNvPr id="248" name="直線コネクタ 247"/>
        <xdr:cNvCxnSpPr/>
      </xdr:nvCxnSpPr>
      <xdr:spPr>
        <a:xfrm flipV="1">
          <a:off x="6972300" y="1048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137939</xdr:rowOff>
    </xdr:from>
    <xdr:ext cx="469744" cy="259045"/>
    <xdr:sp macro="" textlink="">
      <xdr:nvSpPr>
        <xdr:cNvPr id="253" name="n_1mainValue【体育館・プール】&#10;一人当たり面積"/>
        <xdr:cNvSpPr txBox="1"/>
      </xdr:nvSpPr>
      <xdr:spPr>
        <a:xfrm>
          <a:off x="9391727"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67073</xdr:rowOff>
    </xdr:from>
    <xdr:ext cx="469744" cy="259045"/>
    <xdr:sp macro="" textlink="">
      <xdr:nvSpPr>
        <xdr:cNvPr id="254" name="n_2mainValue【体育館・プール】&#10;一人当たり面積"/>
        <xdr:cNvSpPr txBox="1"/>
      </xdr:nvSpPr>
      <xdr:spPr>
        <a:xfrm>
          <a:off x="85154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67073</xdr:rowOff>
    </xdr:from>
    <xdr:ext cx="469744" cy="259045"/>
    <xdr:sp macro="" textlink="">
      <xdr:nvSpPr>
        <xdr:cNvPr id="255" name="n_3mainValue【体育館・プール】&#10;一人当たり面積"/>
        <xdr:cNvSpPr txBox="1"/>
      </xdr:nvSpPr>
      <xdr:spPr>
        <a:xfrm>
          <a:off x="76264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71645</xdr:rowOff>
    </xdr:from>
    <xdr:ext cx="469744" cy="259045"/>
    <xdr:sp macro="" textlink="">
      <xdr:nvSpPr>
        <xdr:cNvPr id="256" name="n_4mainValue【体育館・プール】&#10;一人当たり面積"/>
        <xdr:cNvSpPr txBox="1"/>
      </xdr:nvSpPr>
      <xdr:spPr>
        <a:xfrm>
          <a:off x="67374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88537</xdr:rowOff>
    </xdr:from>
    <xdr:to>
      <xdr:col>24</xdr:col>
      <xdr:colOff>114300</xdr:colOff>
      <xdr:row>83</xdr:row>
      <xdr:rowOff>18687</xdr:rowOff>
    </xdr:to>
    <xdr:sp macro="" textlink="">
      <xdr:nvSpPr>
        <xdr:cNvPr id="299" name="楕円 298"/>
        <xdr:cNvSpPr/>
      </xdr:nvSpPr>
      <xdr:spPr>
        <a:xfrm>
          <a:off x="4584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66964</xdr:rowOff>
    </xdr:from>
    <xdr:ext cx="405111" cy="259045"/>
    <xdr:sp macro="" textlink="">
      <xdr:nvSpPr>
        <xdr:cNvPr id="300" name="【福祉施設】&#10;有形固定資産減価償却率該当値テキスト"/>
        <xdr:cNvSpPr txBox="1"/>
      </xdr:nvSpPr>
      <xdr:spPr>
        <a:xfrm>
          <a:off x="4673600"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68943</xdr:rowOff>
    </xdr:from>
    <xdr:to>
      <xdr:col>20</xdr:col>
      <xdr:colOff>38100</xdr:colOff>
      <xdr:row>82</xdr:row>
      <xdr:rowOff>170543</xdr:rowOff>
    </xdr:to>
    <xdr:sp macro="" textlink="">
      <xdr:nvSpPr>
        <xdr:cNvPr id="301" name="楕円 300"/>
        <xdr:cNvSpPr/>
      </xdr:nvSpPr>
      <xdr:spPr>
        <a:xfrm>
          <a:off x="3746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119743</xdr:rowOff>
    </xdr:from>
    <xdr:to>
      <xdr:col>24</xdr:col>
      <xdr:colOff>63500</xdr:colOff>
      <xdr:row>82</xdr:row>
      <xdr:rowOff>139337</xdr:rowOff>
    </xdr:to>
    <xdr:cxnSp macro="">
      <xdr:nvCxnSpPr>
        <xdr:cNvPr id="302" name="直線コネクタ 301"/>
        <xdr:cNvCxnSpPr/>
      </xdr:nvCxnSpPr>
      <xdr:spPr>
        <a:xfrm>
          <a:off x="3797300" y="141786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3" name="楕円 302"/>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119743</xdr:rowOff>
    </xdr:to>
    <xdr:cxnSp macro="">
      <xdr:nvCxnSpPr>
        <xdr:cNvPr id="304" name="直線コネクタ 303"/>
        <xdr:cNvCxnSpPr/>
      </xdr:nvCxnSpPr>
      <xdr:spPr>
        <a:xfrm>
          <a:off x="2908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129358</xdr:rowOff>
    </xdr:from>
    <xdr:to>
      <xdr:col>10</xdr:col>
      <xdr:colOff>165100</xdr:colOff>
      <xdr:row>82</xdr:row>
      <xdr:rowOff>59508</xdr:rowOff>
    </xdr:to>
    <xdr:sp macro="" textlink="">
      <xdr:nvSpPr>
        <xdr:cNvPr id="305" name="楕円 304"/>
        <xdr:cNvSpPr/>
      </xdr:nvSpPr>
      <xdr:spPr>
        <a:xfrm>
          <a:off x="1968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xdr:rowOff>
    </xdr:from>
    <xdr:to>
      <xdr:col>15</xdr:col>
      <xdr:colOff>50800</xdr:colOff>
      <xdr:row>82</xdr:row>
      <xdr:rowOff>83820</xdr:rowOff>
    </xdr:to>
    <xdr:cxnSp macro="">
      <xdr:nvCxnSpPr>
        <xdr:cNvPr id="306" name="直線コネクタ 305"/>
        <xdr:cNvCxnSpPr/>
      </xdr:nvCxnSpPr>
      <xdr:spPr>
        <a:xfrm>
          <a:off x="2019300" y="140676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50981</xdr:rowOff>
    </xdr:from>
    <xdr:to>
      <xdr:col>6</xdr:col>
      <xdr:colOff>38100</xdr:colOff>
      <xdr:row>81</xdr:row>
      <xdr:rowOff>152581</xdr:rowOff>
    </xdr:to>
    <xdr:sp macro="" textlink="">
      <xdr:nvSpPr>
        <xdr:cNvPr id="307" name="楕円 306"/>
        <xdr:cNvSpPr/>
      </xdr:nvSpPr>
      <xdr:spPr>
        <a:xfrm>
          <a:off x="1079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101781</xdr:rowOff>
    </xdr:from>
    <xdr:to>
      <xdr:col>10</xdr:col>
      <xdr:colOff>114300</xdr:colOff>
      <xdr:row>82</xdr:row>
      <xdr:rowOff>8708</xdr:rowOff>
    </xdr:to>
    <xdr:cxnSp macro="">
      <xdr:nvCxnSpPr>
        <xdr:cNvPr id="308" name="直線コネクタ 307"/>
        <xdr:cNvCxnSpPr/>
      </xdr:nvCxnSpPr>
      <xdr:spPr>
        <a:xfrm>
          <a:off x="1130300" y="139892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1"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161670</xdr:rowOff>
    </xdr:from>
    <xdr:ext cx="405111" cy="259045"/>
    <xdr:sp macro="" textlink="">
      <xdr:nvSpPr>
        <xdr:cNvPr id="313" name="n_1mainValue【福祉施設】&#10;有形固定資産減価償却率"/>
        <xdr:cNvSpPr txBox="1"/>
      </xdr:nvSpPr>
      <xdr:spPr>
        <a:xfrm>
          <a:off x="3582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4"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50635</xdr:rowOff>
    </xdr:from>
    <xdr:ext cx="405111" cy="259045"/>
    <xdr:sp macro="" textlink="">
      <xdr:nvSpPr>
        <xdr:cNvPr id="315" name="n_3mainValue【福祉施設】&#10;有形固定資産減価償却率"/>
        <xdr:cNvSpPr txBox="1"/>
      </xdr:nvSpPr>
      <xdr:spPr>
        <a:xfrm>
          <a:off x="1816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143708</xdr:rowOff>
    </xdr:from>
    <xdr:ext cx="405111" cy="259045"/>
    <xdr:sp macro="" textlink="">
      <xdr:nvSpPr>
        <xdr:cNvPr id="316" name="n_4mainValue【福祉施設】&#10;有形固定資産減価償却率"/>
        <xdr:cNvSpPr txBox="1"/>
      </xdr:nvSpPr>
      <xdr:spPr>
        <a:xfrm>
          <a:off x="927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60" name="楕円 359"/>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61"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362" name="楕円 361"/>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86</xdr:row>
      <xdr:rowOff>19050</xdr:rowOff>
    </xdr:to>
    <xdr:cxnSp macro="">
      <xdr:nvCxnSpPr>
        <xdr:cNvPr id="363" name="直線コネクタ 362"/>
        <xdr:cNvCxnSpPr/>
      </xdr:nvCxnSpPr>
      <xdr:spPr>
        <a:xfrm>
          <a:off x="9639300" y="14687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64" name="楕円 363"/>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85</xdr:row>
      <xdr:rowOff>114300</xdr:rowOff>
    </xdr:to>
    <xdr:cxnSp macro="">
      <xdr:nvCxnSpPr>
        <xdr:cNvPr id="365" name="直線コネクタ 364"/>
        <xdr:cNvCxnSpPr/>
      </xdr:nvCxnSpPr>
      <xdr:spPr>
        <a:xfrm>
          <a:off x="8750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66" name="楕円 365"/>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114300</xdr:rowOff>
    </xdr:from>
    <xdr:to>
      <xdr:col>45</xdr:col>
      <xdr:colOff>177800</xdr:colOff>
      <xdr:row>85</xdr:row>
      <xdr:rowOff>123825</xdr:rowOff>
    </xdr:to>
    <xdr:cxnSp macro="">
      <xdr:nvCxnSpPr>
        <xdr:cNvPr id="367" name="直線コネクタ 366"/>
        <xdr:cNvCxnSpPr/>
      </xdr:nvCxnSpPr>
      <xdr:spPr>
        <a:xfrm flipV="1">
          <a:off x="7861300" y="14687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73025</xdr:rowOff>
    </xdr:from>
    <xdr:to>
      <xdr:col>36</xdr:col>
      <xdr:colOff>165100</xdr:colOff>
      <xdr:row>86</xdr:row>
      <xdr:rowOff>3175</xdr:rowOff>
    </xdr:to>
    <xdr:sp macro="" textlink="">
      <xdr:nvSpPr>
        <xdr:cNvPr id="368" name="楕円 367"/>
        <xdr:cNvSpPr/>
      </xdr:nvSpPr>
      <xdr:spPr>
        <a:xfrm>
          <a:off x="6921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123825</xdr:rowOff>
    </xdr:from>
    <xdr:to>
      <xdr:col>41</xdr:col>
      <xdr:colOff>50800</xdr:colOff>
      <xdr:row>85</xdr:row>
      <xdr:rowOff>123825</xdr:rowOff>
    </xdr:to>
    <xdr:cxnSp macro="">
      <xdr:nvCxnSpPr>
        <xdr:cNvPr id="369" name="直線コネクタ 368"/>
        <xdr:cNvCxnSpPr/>
      </xdr:nvCxnSpPr>
      <xdr:spPr>
        <a:xfrm>
          <a:off x="6972300" y="1469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70"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71"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2"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3" name="n_4ave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374" name="n_1mainValue【福祉施設】&#10;一人当たり面積"/>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156227</xdr:rowOff>
    </xdr:from>
    <xdr:ext cx="469744" cy="259045"/>
    <xdr:sp macro="" textlink="">
      <xdr:nvSpPr>
        <xdr:cNvPr id="375" name="n_2mainValue【福祉施設】&#10;一人当たり面積"/>
        <xdr:cNvSpPr txBox="1"/>
      </xdr:nvSpPr>
      <xdr:spPr>
        <a:xfrm>
          <a:off x="8515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76"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165752</xdr:rowOff>
    </xdr:from>
    <xdr:ext cx="469744" cy="259045"/>
    <xdr:sp macro="" textlink="">
      <xdr:nvSpPr>
        <xdr:cNvPr id="377" name="n_4mainValue【福祉施設】&#10;一人当たり面積"/>
        <xdr:cNvSpPr txBox="1"/>
      </xdr:nvSpPr>
      <xdr:spPr>
        <a:xfrm>
          <a:off x="6737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636</xdr:rowOff>
    </xdr:from>
    <xdr:to>
      <xdr:col>24</xdr:col>
      <xdr:colOff>114300</xdr:colOff>
      <xdr:row>104</xdr:row>
      <xdr:rowOff>102236</xdr:rowOff>
    </xdr:to>
    <xdr:sp macro="" textlink="">
      <xdr:nvSpPr>
        <xdr:cNvPr id="418" name="楕円 417"/>
        <xdr:cNvSpPr/>
      </xdr:nvSpPr>
      <xdr:spPr>
        <a:xfrm>
          <a:off x="4584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150513</xdr:rowOff>
    </xdr:from>
    <xdr:ext cx="405111" cy="259045"/>
    <xdr:sp macro="" textlink="">
      <xdr:nvSpPr>
        <xdr:cNvPr id="419" name="【市民会館】&#10;有形固定資産減価償却率該当値テキスト"/>
        <xdr:cNvSpPr txBox="1"/>
      </xdr:nvSpPr>
      <xdr:spPr>
        <a:xfrm>
          <a:off x="4673600"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132080</xdr:rowOff>
    </xdr:from>
    <xdr:to>
      <xdr:col>20</xdr:col>
      <xdr:colOff>38100</xdr:colOff>
      <xdr:row>104</xdr:row>
      <xdr:rowOff>62230</xdr:rowOff>
    </xdr:to>
    <xdr:sp macro="" textlink="">
      <xdr:nvSpPr>
        <xdr:cNvPr id="420" name="楕円 419"/>
        <xdr:cNvSpPr/>
      </xdr:nvSpPr>
      <xdr:spPr>
        <a:xfrm>
          <a:off x="3746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xdr:rowOff>
    </xdr:from>
    <xdr:to>
      <xdr:col>24</xdr:col>
      <xdr:colOff>63500</xdr:colOff>
      <xdr:row>104</xdr:row>
      <xdr:rowOff>51436</xdr:rowOff>
    </xdr:to>
    <xdr:cxnSp macro="">
      <xdr:nvCxnSpPr>
        <xdr:cNvPr id="421" name="直線コネクタ 420"/>
        <xdr:cNvCxnSpPr/>
      </xdr:nvCxnSpPr>
      <xdr:spPr>
        <a:xfrm>
          <a:off x="3797300" y="17842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422" name="楕円 421"/>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11430</xdr:rowOff>
    </xdr:to>
    <xdr:cxnSp macro="">
      <xdr:nvCxnSpPr>
        <xdr:cNvPr id="423" name="直線コネクタ 422"/>
        <xdr:cNvCxnSpPr/>
      </xdr:nvCxnSpPr>
      <xdr:spPr>
        <a:xfrm>
          <a:off x="2908300" y="17826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24" name="楕円 423"/>
        <xdr:cNvSpPr/>
      </xdr:nvSpPr>
      <xdr:spPr>
        <a:xfrm>
          <a:off x="1968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137161</xdr:rowOff>
    </xdr:from>
    <xdr:to>
      <xdr:col>15</xdr:col>
      <xdr:colOff>50800</xdr:colOff>
      <xdr:row>103</xdr:row>
      <xdr:rowOff>167639</xdr:rowOff>
    </xdr:to>
    <xdr:cxnSp macro="">
      <xdr:nvCxnSpPr>
        <xdr:cNvPr id="425" name="直線コネクタ 424"/>
        <xdr:cNvCxnSpPr/>
      </xdr:nvCxnSpPr>
      <xdr:spPr>
        <a:xfrm>
          <a:off x="2019300" y="17796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26" name="楕円 425"/>
        <xdr:cNvSpPr/>
      </xdr:nvSpPr>
      <xdr:spPr>
        <a:xfrm>
          <a:off x="1079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97155</xdr:rowOff>
    </xdr:from>
    <xdr:to>
      <xdr:col>10</xdr:col>
      <xdr:colOff>114300</xdr:colOff>
      <xdr:row>103</xdr:row>
      <xdr:rowOff>137161</xdr:rowOff>
    </xdr:to>
    <xdr:cxnSp macro="">
      <xdr:nvCxnSpPr>
        <xdr:cNvPr id="427" name="直線コネクタ 426"/>
        <xdr:cNvCxnSpPr/>
      </xdr:nvCxnSpPr>
      <xdr:spPr>
        <a:xfrm>
          <a:off x="1130300" y="177565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148607</xdr:rowOff>
    </xdr:from>
    <xdr:ext cx="405111" cy="259045"/>
    <xdr:sp macro="" textlink="">
      <xdr:nvSpPr>
        <xdr:cNvPr id="431" name="n_4aveValue【市民会館】&#10;有形固定資産減価償却率"/>
        <xdr:cNvSpPr txBox="1"/>
      </xdr:nvSpPr>
      <xdr:spPr>
        <a:xfrm>
          <a:off x="927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53357</xdr:rowOff>
    </xdr:from>
    <xdr:ext cx="405111" cy="259045"/>
    <xdr:sp macro="" textlink="">
      <xdr:nvSpPr>
        <xdr:cNvPr id="432" name="n_1mainValue【市民会館】&#10;有形固定資産減価償却率"/>
        <xdr:cNvSpPr txBox="1"/>
      </xdr:nvSpPr>
      <xdr:spPr>
        <a:xfrm>
          <a:off x="3582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433" name="n_2main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7638</xdr:rowOff>
    </xdr:from>
    <xdr:ext cx="405111" cy="259045"/>
    <xdr:sp macro="" textlink="">
      <xdr:nvSpPr>
        <xdr:cNvPr id="434" name="n_3mainValue【市民会館】&#10;有形固定資産減価償却率"/>
        <xdr:cNvSpPr txBox="1"/>
      </xdr:nvSpPr>
      <xdr:spPr>
        <a:xfrm>
          <a:off x="1816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35" name="n_4mainValue【市民会館】&#10;有形固定資産減価償却率"/>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473" name="楕円 472"/>
        <xdr:cNvSpPr/>
      </xdr:nvSpPr>
      <xdr:spPr>
        <a:xfrm>
          <a:off x="10426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156990</xdr:rowOff>
    </xdr:from>
    <xdr:ext cx="469744" cy="259045"/>
    <xdr:sp macro="" textlink="">
      <xdr:nvSpPr>
        <xdr:cNvPr id="474" name="【市民会館】&#10;一人当たり面積該当値テキスト"/>
        <xdr:cNvSpPr txBox="1"/>
      </xdr:nvSpPr>
      <xdr:spPr>
        <a:xfrm>
          <a:off x="10515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7113</xdr:rowOff>
    </xdr:from>
    <xdr:to>
      <xdr:col>50</xdr:col>
      <xdr:colOff>165100</xdr:colOff>
      <xdr:row>106</xdr:row>
      <xdr:rowOff>108713</xdr:rowOff>
    </xdr:to>
    <xdr:sp macro="" textlink="">
      <xdr:nvSpPr>
        <xdr:cNvPr id="475" name="楕円 474"/>
        <xdr:cNvSpPr/>
      </xdr:nvSpPr>
      <xdr:spPr>
        <a:xfrm>
          <a:off x="9588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57913</xdr:rowOff>
    </xdr:from>
    <xdr:to>
      <xdr:col>55</xdr:col>
      <xdr:colOff>0</xdr:colOff>
      <xdr:row>106</xdr:row>
      <xdr:rowOff>57913</xdr:rowOff>
    </xdr:to>
    <xdr:cxnSp macro="">
      <xdr:nvCxnSpPr>
        <xdr:cNvPr id="476" name="直線コネクタ 475"/>
        <xdr:cNvCxnSpPr/>
      </xdr:nvCxnSpPr>
      <xdr:spPr>
        <a:xfrm>
          <a:off x="9639300" y="18231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11685</xdr:rowOff>
    </xdr:from>
    <xdr:to>
      <xdr:col>46</xdr:col>
      <xdr:colOff>38100</xdr:colOff>
      <xdr:row>106</xdr:row>
      <xdr:rowOff>113285</xdr:rowOff>
    </xdr:to>
    <xdr:sp macro="" textlink="">
      <xdr:nvSpPr>
        <xdr:cNvPr id="477" name="楕円 476"/>
        <xdr:cNvSpPr/>
      </xdr:nvSpPr>
      <xdr:spPr>
        <a:xfrm>
          <a:off x="869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57913</xdr:rowOff>
    </xdr:from>
    <xdr:to>
      <xdr:col>50</xdr:col>
      <xdr:colOff>114300</xdr:colOff>
      <xdr:row>106</xdr:row>
      <xdr:rowOff>62485</xdr:rowOff>
    </xdr:to>
    <xdr:cxnSp macro="">
      <xdr:nvCxnSpPr>
        <xdr:cNvPr id="478" name="直線コネクタ 477"/>
        <xdr:cNvCxnSpPr/>
      </xdr:nvCxnSpPr>
      <xdr:spPr>
        <a:xfrm flipV="1">
          <a:off x="8750300" y="1823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11685</xdr:rowOff>
    </xdr:from>
    <xdr:to>
      <xdr:col>41</xdr:col>
      <xdr:colOff>101600</xdr:colOff>
      <xdr:row>106</xdr:row>
      <xdr:rowOff>113285</xdr:rowOff>
    </xdr:to>
    <xdr:sp macro="" textlink="">
      <xdr:nvSpPr>
        <xdr:cNvPr id="479" name="楕円 478"/>
        <xdr:cNvSpPr/>
      </xdr:nvSpPr>
      <xdr:spPr>
        <a:xfrm>
          <a:off x="7810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62485</xdr:rowOff>
    </xdr:to>
    <xdr:cxnSp macro="">
      <xdr:nvCxnSpPr>
        <xdr:cNvPr id="480" name="直線コネクタ 479"/>
        <xdr:cNvCxnSpPr/>
      </xdr:nvCxnSpPr>
      <xdr:spPr>
        <a:xfrm>
          <a:off x="7861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11685</xdr:rowOff>
    </xdr:from>
    <xdr:to>
      <xdr:col>36</xdr:col>
      <xdr:colOff>165100</xdr:colOff>
      <xdr:row>106</xdr:row>
      <xdr:rowOff>113285</xdr:rowOff>
    </xdr:to>
    <xdr:sp macro="" textlink="">
      <xdr:nvSpPr>
        <xdr:cNvPr id="481" name="楕円 480"/>
        <xdr:cNvSpPr/>
      </xdr:nvSpPr>
      <xdr:spPr>
        <a:xfrm>
          <a:off x="6921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62485</xdr:rowOff>
    </xdr:from>
    <xdr:to>
      <xdr:col>41</xdr:col>
      <xdr:colOff>50800</xdr:colOff>
      <xdr:row>106</xdr:row>
      <xdr:rowOff>62485</xdr:rowOff>
    </xdr:to>
    <xdr:cxnSp macro="">
      <xdr:nvCxnSpPr>
        <xdr:cNvPr id="482" name="直線コネクタ 481"/>
        <xdr:cNvCxnSpPr/>
      </xdr:nvCxnSpPr>
      <xdr:spPr>
        <a:xfrm>
          <a:off x="6972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99840</xdr:rowOff>
    </xdr:from>
    <xdr:ext cx="469744" cy="259045"/>
    <xdr:sp macro="" textlink="">
      <xdr:nvSpPr>
        <xdr:cNvPr id="487" name="n_1mainValue【市民会館】&#10;一人当たり面積"/>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104412</xdr:rowOff>
    </xdr:from>
    <xdr:ext cx="469744" cy="259045"/>
    <xdr:sp macro="" textlink="">
      <xdr:nvSpPr>
        <xdr:cNvPr id="488" name="n_2mainValue【市民会館】&#10;一人当たり面積"/>
        <xdr:cNvSpPr txBox="1"/>
      </xdr:nvSpPr>
      <xdr:spPr>
        <a:xfrm>
          <a:off x="8515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104412</xdr:rowOff>
    </xdr:from>
    <xdr:ext cx="469744" cy="259045"/>
    <xdr:sp macro="" textlink="">
      <xdr:nvSpPr>
        <xdr:cNvPr id="489" name="n_3mainValue【市民会館】&#10;一人当たり面積"/>
        <xdr:cNvSpPr txBox="1"/>
      </xdr:nvSpPr>
      <xdr:spPr>
        <a:xfrm>
          <a:off x="7626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129812</xdr:rowOff>
    </xdr:from>
    <xdr:ext cx="469744" cy="259045"/>
    <xdr:sp macro="" textlink="">
      <xdr:nvSpPr>
        <xdr:cNvPr id="490" name="n_4mainValue【市民会館】&#10;一人当たり面積"/>
        <xdr:cNvSpPr txBox="1"/>
      </xdr:nvSpPr>
      <xdr:spPr>
        <a:xfrm>
          <a:off x="6737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31" name="楕円 530"/>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32" name="【一般廃棄物処理施設】&#10;有形固定資産減価償却率該当値テキスト"/>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533" name="楕円 532"/>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169545</xdr:rowOff>
    </xdr:from>
    <xdr:to>
      <xdr:col>85</xdr:col>
      <xdr:colOff>127000</xdr:colOff>
      <xdr:row>38</xdr:row>
      <xdr:rowOff>72390</xdr:rowOff>
    </xdr:to>
    <xdr:cxnSp macro="">
      <xdr:nvCxnSpPr>
        <xdr:cNvPr id="534" name="直線コネクタ 533"/>
        <xdr:cNvCxnSpPr/>
      </xdr:nvCxnSpPr>
      <xdr:spPr>
        <a:xfrm>
          <a:off x="15481300" y="65131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44450</xdr:rowOff>
    </xdr:from>
    <xdr:to>
      <xdr:col>76</xdr:col>
      <xdr:colOff>165100</xdr:colOff>
      <xdr:row>37</xdr:row>
      <xdr:rowOff>146050</xdr:rowOff>
    </xdr:to>
    <xdr:sp macro="" textlink="">
      <xdr:nvSpPr>
        <xdr:cNvPr id="535" name="楕円 534"/>
        <xdr:cNvSpPr/>
      </xdr:nvSpPr>
      <xdr:spPr>
        <a:xfrm>
          <a:off x="1454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95250</xdr:rowOff>
    </xdr:from>
    <xdr:to>
      <xdr:col>81</xdr:col>
      <xdr:colOff>50800</xdr:colOff>
      <xdr:row>37</xdr:row>
      <xdr:rowOff>169545</xdr:rowOff>
    </xdr:to>
    <xdr:cxnSp macro="">
      <xdr:nvCxnSpPr>
        <xdr:cNvPr id="536" name="直線コネクタ 535"/>
        <xdr:cNvCxnSpPr/>
      </xdr:nvCxnSpPr>
      <xdr:spPr>
        <a:xfrm>
          <a:off x="14592300" y="64389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37" name="楕円 536"/>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95250</xdr:rowOff>
    </xdr:to>
    <xdr:cxnSp macro="">
      <xdr:nvCxnSpPr>
        <xdr:cNvPr id="538" name="直線コネクタ 537"/>
        <xdr:cNvCxnSpPr/>
      </xdr:nvCxnSpPr>
      <xdr:spPr>
        <a:xfrm>
          <a:off x="13703300" y="6362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539" name="楕円 538"/>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116205</xdr:rowOff>
    </xdr:from>
    <xdr:to>
      <xdr:col>71</xdr:col>
      <xdr:colOff>177800</xdr:colOff>
      <xdr:row>37</xdr:row>
      <xdr:rowOff>19050</xdr:rowOff>
    </xdr:to>
    <xdr:cxnSp macro="">
      <xdr:nvCxnSpPr>
        <xdr:cNvPr id="540" name="直線コネクタ 539"/>
        <xdr:cNvCxnSpPr/>
      </xdr:nvCxnSpPr>
      <xdr:spPr>
        <a:xfrm>
          <a:off x="12814300" y="6288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1" name="n_1ave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2" name="n_2aveValue【一般廃棄物処理施設】&#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3"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40022</xdr:rowOff>
    </xdr:from>
    <xdr:ext cx="405111" cy="259045"/>
    <xdr:sp macro="" textlink="">
      <xdr:nvSpPr>
        <xdr:cNvPr id="545" name="n_1mainValue【一般廃棄物処理施設】&#10;有形固定資産減価償却率"/>
        <xdr:cNvSpPr txBox="1"/>
      </xdr:nvSpPr>
      <xdr:spPr>
        <a:xfrm>
          <a:off x="15266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137177</xdr:rowOff>
    </xdr:from>
    <xdr:ext cx="405111" cy="259045"/>
    <xdr:sp macro="" textlink="">
      <xdr:nvSpPr>
        <xdr:cNvPr id="546" name="n_2mainValue【一般廃棄物処理施設】&#10;有形固定資産減価償却率"/>
        <xdr:cNvSpPr txBox="1"/>
      </xdr:nvSpPr>
      <xdr:spPr>
        <a:xfrm>
          <a:off x="14389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47" name="n_3main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548" name="n_4mainValue【一般廃棄物処理施設】&#10;有形固定資産減価償却率"/>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29069</xdr:rowOff>
    </xdr:from>
    <xdr:to>
      <xdr:col>116</xdr:col>
      <xdr:colOff>114300</xdr:colOff>
      <xdr:row>38</xdr:row>
      <xdr:rowOff>130669</xdr:rowOff>
    </xdr:to>
    <xdr:sp macro="" textlink="">
      <xdr:nvSpPr>
        <xdr:cNvPr id="590" name="楕円 589"/>
        <xdr:cNvSpPr/>
      </xdr:nvSpPr>
      <xdr:spPr>
        <a:xfrm>
          <a:off x="22110700" y="65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7496</xdr:rowOff>
    </xdr:from>
    <xdr:ext cx="534377" cy="259045"/>
    <xdr:sp macro="" textlink="">
      <xdr:nvSpPr>
        <xdr:cNvPr id="591" name="【一般廃棄物処理施設】&#10;一人当たり有形固定資産（償却資産）額該当値テキスト"/>
        <xdr:cNvSpPr txBox="1"/>
      </xdr:nvSpPr>
      <xdr:spPr>
        <a:xfrm>
          <a:off x="22199600" y="65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33162</xdr:rowOff>
    </xdr:from>
    <xdr:to>
      <xdr:col>112</xdr:col>
      <xdr:colOff>38100</xdr:colOff>
      <xdr:row>38</xdr:row>
      <xdr:rowOff>134762</xdr:rowOff>
    </xdr:to>
    <xdr:sp macro="" textlink="">
      <xdr:nvSpPr>
        <xdr:cNvPr id="592" name="楕円 591"/>
        <xdr:cNvSpPr/>
      </xdr:nvSpPr>
      <xdr:spPr>
        <a:xfrm>
          <a:off x="21272500" y="65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79869</xdr:rowOff>
    </xdr:from>
    <xdr:to>
      <xdr:col>116</xdr:col>
      <xdr:colOff>63500</xdr:colOff>
      <xdr:row>38</xdr:row>
      <xdr:rowOff>83962</xdr:rowOff>
    </xdr:to>
    <xdr:cxnSp macro="">
      <xdr:nvCxnSpPr>
        <xdr:cNvPr id="593" name="直線コネクタ 592"/>
        <xdr:cNvCxnSpPr/>
      </xdr:nvCxnSpPr>
      <xdr:spPr>
        <a:xfrm flipV="1">
          <a:off x="21323300" y="6594969"/>
          <a:ext cx="8382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36558</xdr:rowOff>
    </xdr:from>
    <xdr:to>
      <xdr:col>107</xdr:col>
      <xdr:colOff>101600</xdr:colOff>
      <xdr:row>38</xdr:row>
      <xdr:rowOff>138158</xdr:rowOff>
    </xdr:to>
    <xdr:sp macro="" textlink="">
      <xdr:nvSpPr>
        <xdr:cNvPr id="594" name="楕円 593"/>
        <xdr:cNvSpPr/>
      </xdr:nvSpPr>
      <xdr:spPr>
        <a:xfrm>
          <a:off x="20383500" y="65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83962</xdr:rowOff>
    </xdr:from>
    <xdr:to>
      <xdr:col>111</xdr:col>
      <xdr:colOff>177800</xdr:colOff>
      <xdr:row>38</xdr:row>
      <xdr:rowOff>87358</xdr:rowOff>
    </xdr:to>
    <xdr:cxnSp macro="">
      <xdr:nvCxnSpPr>
        <xdr:cNvPr id="595" name="直線コネクタ 594"/>
        <xdr:cNvCxnSpPr/>
      </xdr:nvCxnSpPr>
      <xdr:spPr>
        <a:xfrm flipV="1">
          <a:off x="20434300" y="659906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38964</xdr:rowOff>
    </xdr:from>
    <xdr:to>
      <xdr:col>102</xdr:col>
      <xdr:colOff>165100</xdr:colOff>
      <xdr:row>38</xdr:row>
      <xdr:rowOff>140564</xdr:rowOff>
    </xdr:to>
    <xdr:sp macro="" textlink="">
      <xdr:nvSpPr>
        <xdr:cNvPr id="596" name="楕円 595"/>
        <xdr:cNvSpPr/>
      </xdr:nvSpPr>
      <xdr:spPr>
        <a:xfrm>
          <a:off x="19494500" y="65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87358</xdr:rowOff>
    </xdr:from>
    <xdr:to>
      <xdr:col>107</xdr:col>
      <xdr:colOff>50800</xdr:colOff>
      <xdr:row>38</xdr:row>
      <xdr:rowOff>89764</xdr:rowOff>
    </xdr:to>
    <xdr:cxnSp macro="">
      <xdr:nvCxnSpPr>
        <xdr:cNvPr id="597" name="直線コネクタ 596"/>
        <xdr:cNvCxnSpPr/>
      </xdr:nvCxnSpPr>
      <xdr:spPr>
        <a:xfrm flipV="1">
          <a:off x="19545300" y="660245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42393</xdr:rowOff>
    </xdr:from>
    <xdr:to>
      <xdr:col>98</xdr:col>
      <xdr:colOff>38100</xdr:colOff>
      <xdr:row>38</xdr:row>
      <xdr:rowOff>143993</xdr:rowOff>
    </xdr:to>
    <xdr:sp macro="" textlink="">
      <xdr:nvSpPr>
        <xdr:cNvPr id="598" name="楕円 597"/>
        <xdr:cNvSpPr/>
      </xdr:nvSpPr>
      <xdr:spPr>
        <a:xfrm>
          <a:off x="18605500" y="65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89764</xdr:rowOff>
    </xdr:from>
    <xdr:to>
      <xdr:col>102</xdr:col>
      <xdr:colOff>114300</xdr:colOff>
      <xdr:row>38</xdr:row>
      <xdr:rowOff>93193</xdr:rowOff>
    </xdr:to>
    <xdr:cxnSp macro="">
      <xdr:nvCxnSpPr>
        <xdr:cNvPr id="599" name="直線コネクタ 598"/>
        <xdr:cNvCxnSpPr/>
      </xdr:nvCxnSpPr>
      <xdr:spPr>
        <a:xfrm flipV="1">
          <a:off x="18656300" y="66048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600" name="n_1aveValue【一般廃棄物処理施設】&#10;一人当たり有形固定資産（償却資産）額"/>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601" name="n_2aveValue【一般廃棄物処理施設】&#10;一人当たり有形固定資産（償却資産）額"/>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602" name="n_3aveValue【一般廃棄物処理施設】&#10;一人当たり有形固定資産（償却資産）額"/>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603"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125889</xdr:rowOff>
    </xdr:from>
    <xdr:ext cx="534377" cy="259045"/>
    <xdr:sp macro="" textlink="">
      <xdr:nvSpPr>
        <xdr:cNvPr id="604" name="n_1mainValue【一般廃棄物処理施設】&#10;一人当たり有形固定資産（償却資産）額"/>
        <xdr:cNvSpPr txBox="1"/>
      </xdr:nvSpPr>
      <xdr:spPr>
        <a:xfrm>
          <a:off x="21043411" y="66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129285</xdr:rowOff>
    </xdr:from>
    <xdr:ext cx="534377" cy="259045"/>
    <xdr:sp macro="" textlink="">
      <xdr:nvSpPr>
        <xdr:cNvPr id="605" name="n_2mainValue【一般廃棄物処理施設】&#10;一人当たり有形固定資産（償却資産）額"/>
        <xdr:cNvSpPr txBox="1"/>
      </xdr:nvSpPr>
      <xdr:spPr>
        <a:xfrm>
          <a:off x="20167111" y="66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131691</xdr:rowOff>
    </xdr:from>
    <xdr:ext cx="534377" cy="259045"/>
    <xdr:sp macro="" textlink="">
      <xdr:nvSpPr>
        <xdr:cNvPr id="606" name="n_3mainValue【一般廃棄物処理施設】&#10;一人当たり有形固定資産（償却資産）額"/>
        <xdr:cNvSpPr txBox="1"/>
      </xdr:nvSpPr>
      <xdr:spPr>
        <a:xfrm>
          <a:off x="19278111" y="66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135120</xdr:rowOff>
    </xdr:from>
    <xdr:ext cx="534377" cy="259045"/>
    <xdr:sp macro="" textlink="">
      <xdr:nvSpPr>
        <xdr:cNvPr id="607" name="n_4mainValue【一般廃棄物処理施設】&#10;一人当たり有形固定資産（償却資産）額"/>
        <xdr:cNvSpPr txBox="1"/>
      </xdr:nvSpPr>
      <xdr:spPr>
        <a:xfrm>
          <a:off x="18389111" y="66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50" name="楕円 649"/>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51"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52" name="楕円 651"/>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89807</xdr:rowOff>
    </xdr:to>
    <xdr:cxnSp macro="">
      <xdr:nvCxnSpPr>
        <xdr:cNvPr id="653" name="直線コネクタ 652"/>
        <xdr:cNvCxnSpPr/>
      </xdr:nvCxnSpPr>
      <xdr:spPr>
        <a:xfrm>
          <a:off x="15481300" y="1047641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654" name="楕円 653"/>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17962</xdr:rowOff>
    </xdr:to>
    <xdr:cxnSp macro="">
      <xdr:nvCxnSpPr>
        <xdr:cNvPr id="655" name="直線コネクタ 654"/>
        <xdr:cNvCxnSpPr/>
      </xdr:nvCxnSpPr>
      <xdr:spPr>
        <a:xfrm>
          <a:off x="14592300" y="104045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656" name="楕円 655"/>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117566</xdr:rowOff>
    </xdr:to>
    <xdr:cxnSp macro="">
      <xdr:nvCxnSpPr>
        <xdr:cNvPr id="657" name="直線コネクタ 656"/>
        <xdr:cNvCxnSpPr/>
      </xdr:nvCxnSpPr>
      <xdr:spPr>
        <a:xfrm>
          <a:off x="13703300" y="103327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658" name="楕円 657"/>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45720</xdr:rowOff>
    </xdr:to>
    <xdr:cxnSp macro="">
      <xdr:nvCxnSpPr>
        <xdr:cNvPr id="659" name="直線コネクタ 658"/>
        <xdr:cNvCxnSpPr/>
      </xdr:nvCxnSpPr>
      <xdr:spPr>
        <a:xfrm>
          <a:off x="12814300" y="102837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64" name="n_1mainValue【保健センター・保健所】&#10;有形固定資産減価償却率"/>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665" name="n_2mainValue【保健センター・保健所】&#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666" name="n_3mainValue【保健センター・保健所】&#10;有形固定資産減価償却率"/>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7"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3628</xdr:rowOff>
    </xdr:from>
    <xdr:to>
      <xdr:col>116</xdr:col>
      <xdr:colOff>114300</xdr:colOff>
      <xdr:row>64</xdr:row>
      <xdr:rowOff>105228</xdr:rowOff>
    </xdr:to>
    <xdr:sp macro="" textlink="">
      <xdr:nvSpPr>
        <xdr:cNvPr id="709" name="楕円 708"/>
        <xdr:cNvSpPr/>
      </xdr:nvSpPr>
      <xdr:spPr>
        <a:xfrm>
          <a:off x="221107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90005</xdr:rowOff>
    </xdr:from>
    <xdr:ext cx="469744" cy="259045"/>
    <xdr:sp macro="" textlink="">
      <xdr:nvSpPr>
        <xdr:cNvPr id="710" name="【保健センター・保健所】&#10;一人当たり面積該当値テキスト"/>
        <xdr:cNvSpPr txBox="1"/>
      </xdr:nvSpPr>
      <xdr:spPr>
        <a:xfrm>
          <a:off x="22199600" y="108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3628</xdr:rowOff>
    </xdr:from>
    <xdr:to>
      <xdr:col>112</xdr:col>
      <xdr:colOff>38100</xdr:colOff>
      <xdr:row>64</xdr:row>
      <xdr:rowOff>105228</xdr:rowOff>
    </xdr:to>
    <xdr:sp macro="" textlink="">
      <xdr:nvSpPr>
        <xdr:cNvPr id="711" name="楕円 710"/>
        <xdr:cNvSpPr/>
      </xdr:nvSpPr>
      <xdr:spPr>
        <a:xfrm>
          <a:off x="21272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54428</xdr:rowOff>
    </xdr:from>
    <xdr:to>
      <xdr:col>116</xdr:col>
      <xdr:colOff>63500</xdr:colOff>
      <xdr:row>64</xdr:row>
      <xdr:rowOff>54428</xdr:rowOff>
    </xdr:to>
    <xdr:cxnSp macro="">
      <xdr:nvCxnSpPr>
        <xdr:cNvPr id="712" name="直線コネクタ 711"/>
        <xdr:cNvCxnSpPr/>
      </xdr:nvCxnSpPr>
      <xdr:spPr>
        <a:xfrm>
          <a:off x="21323300" y="11027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3628</xdr:rowOff>
    </xdr:from>
    <xdr:to>
      <xdr:col>107</xdr:col>
      <xdr:colOff>101600</xdr:colOff>
      <xdr:row>64</xdr:row>
      <xdr:rowOff>105228</xdr:rowOff>
    </xdr:to>
    <xdr:sp macro="" textlink="">
      <xdr:nvSpPr>
        <xdr:cNvPr id="713" name="楕円 712"/>
        <xdr:cNvSpPr/>
      </xdr:nvSpPr>
      <xdr:spPr>
        <a:xfrm>
          <a:off x="20383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54428</xdr:rowOff>
    </xdr:from>
    <xdr:to>
      <xdr:col>111</xdr:col>
      <xdr:colOff>177800</xdr:colOff>
      <xdr:row>64</xdr:row>
      <xdr:rowOff>54428</xdr:rowOff>
    </xdr:to>
    <xdr:cxnSp macro="">
      <xdr:nvCxnSpPr>
        <xdr:cNvPr id="714" name="直線コネクタ 713"/>
        <xdr:cNvCxnSpPr/>
      </xdr:nvCxnSpPr>
      <xdr:spPr>
        <a:xfrm>
          <a:off x="20434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3628</xdr:rowOff>
    </xdr:from>
    <xdr:to>
      <xdr:col>102</xdr:col>
      <xdr:colOff>165100</xdr:colOff>
      <xdr:row>64</xdr:row>
      <xdr:rowOff>105228</xdr:rowOff>
    </xdr:to>
    <xdr:sp macro="" textlink="">
      <xdr:nvSpPr>
        <xdr:cNvPr id="715" name="楕円 714"/>
        <xdr:cNvSpPr/>
      </xdr:nvSpPr>
      <xdr:spPr>
        <a:xfrm>
          <a:off x="19494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54428</xdr:rowOff>
    </xdr:from>
    <xdr:to>
      <xdr:col>107</xdr:col>
      <xdr:colOff>50800</xdr:colOff>
      <xdr:row>64</xdr:row>
      <xdr:rowOff>54428</xdr:rowOff>
    </xdr:to>
    <xdr:cxnSp macro="">
      <xdr:nvCxnSpPr>
        <xdr:cNvPr id="716" name="直線コネクタ 715"/>
        <xdr:cNvCxnSpPr/>
      </xdr:nvCxnSpPr>
      <xdr:spPr>
        <a:xfrm>
          <a:off x="19545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3628</xdr:rowOff>
    </xdr:from>
    <xdr:to>
      <xdr:col>98</xdr:col>
      <xdr:colOff>38100</xdr:colOff>
      <xdr:row>64</xdr:row>
      <xdr:rowOff>105228</xdr:rowOff>
    </xdr:to>
    <xdr:sp macro="" textlink="">
      <xdr:nvSpPr>
        <xdr:cNvPr id="717" name="楕円 716"/>
        <xdr:cNvSpPr/>
      </xdr:nvSpPr>
      <xdr:spPr>
        <a:xfrm>
          <a:off x="18605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54428</xdr:rowOff>
    </xdr:from>
    <xdr:to>
      <xdr:col>102</xdr:col>
      <xdr:colOff>114300</xdr:colOff>
      <xdr:row>64</xdr:row>
      <xdr:rowOff>54428</xdr:rowOff>
    </xdr:to>
    <xdr:cxnSp macro="">
      <xdr:nvCxnSpPr>
        <xdr:cNvPr id="718" name="直線コネクタ 717"/>
        <xdr:cNvCxnSpPr/>
      </xdr:nvCxnSpPr>
      <xdr:spPr>
        <a:xfrm>
          <a:off x="18656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9"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21"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22"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96355</xdr:rowOff>
    </xdr:from>
    <xdr:ext cx="469744" cy="259045"/>
    <xdr:sp macro="" textlink="">
      <xdr:nvSpPr>
        <xdr:cNvPr id="723" name="n_1mainValue【保健センター・保健所】&#10;一人当たり面積"/>
        <xdr:cNvSpPr txBox="1"/>
      </xdr:nvSpPr>
      <xdr:spPr>
        <a:xfrm>
          <a:off x="210757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96355</xdr:rowOff>
    </xdr:from>
    <xdr:ext cx="469744" cy="259045"/>
    <xdr:sp macro="" textlink="">
      <xdr:nvSpPr>
        <xdr:cNvPr id="724" name="n_2mainValue【保健センター・保健所】&#10;一人当たり面積"/>
        <xdr:cNvSpPr txBox="1"/>
      </xdr:nvSpPr>
      <xdr:spPr>
        <a:xfrm>
          <a:off x="20199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96355</xdr:rowOff>
    </xdr:from>
    <xdr:ext cx="469744" cy="259045"/>
    <xdr:sp macro="" textlink="">
      <xdr:nvSpPr>
        <xdr:cNvPr id="725" name="n_3mainValue【保健センター・保健所】&#10;一人当たり面積"/>
        <xdr:cNvSpPr txBox="1"/>
      </xdr:nvSpPr>
      <xdr:spPr>
        <a:xfrm>
          <a:off x="19310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96355</xdr:rowOff>
    </xdr:from>
    <xdr:ext cx="469744" cy="259045"/>
    <xdr:sp macro="" textlink="">
      <xdr:nvSpPr>
        <xdr:cNvPr id="726" name="n_4mainValue【保健センター・保健所】&#10;一人当たり面積"/>
        <xdr:cNvSpPr txBox="1"/>
      </xdr:nvSpPr>
      <xdr:spPr>
        <a:xfrm>
          <a:off x="18421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54"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83313</xdr:rowOff>
    </xdr:from>
    <xdr:to>
      <xdr:col>85</xdr:col>
      <xdr:colOff>177800</xdr:colOff>
      <xdr:row>81</xdr:row>
      <xdr:rowOff>13463</xdr:rowOff>
    </xdr:to>
    <xdr:sp macro="" textlink="">
      <xdr:nvSpPr>
        <xdr:cNvPr id="765" name="楕円 764"/>
        <xdr:cNvSpPr/>
      </xdr:nvSpPr>
      <xdr:spPr>
        <a:xfrm>
          <a:off x="16268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106190</xdr:rowOff>
    </xdr:from>
    <xdr:ext cx="405111" cy="259045"/>
    <xdr:sp macro="" textlink="">
      <xdr:nvSpPr>
        <xdr:cNvPr id="766" name="【消防施設】&#10;有形固定資産減価償却率該当値テキスト"/>
        <xdr:cNvSpPr txBox="1"/>
      </xdr:nvSpPr>
      <xdr:spPr>
        <a:xfrm>
          <a:off x="163576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767" name="楕円 766"/>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134113</xdr:rowOff>
    </xdr:from>
    <xdr:to>
      <xdr:col>85</xdr:col>
      <xdr:colOff>127000</xdr:colOff>
      <xdr:row>81</xdr:row>
      <xdr:rowOff>38100</xdr:rowOff>
    </xdr:to>
    <xdr:cxnSp macro="">
      <xdr:nvCxnSpPr>
        <xdr:cNvPr id="768" name="直線コネクタ 767"/>
        <xdr:cNvCxnSpPr/>
      </xdr:nvCxnSpPr>
      <xdr:spPr>
        <a:xfrm flipV="1">
          <a:off x="15481300" y="1385011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122174</xdr:rowOff>
    </xdr:from>
    <xdr:to>
      <xdr:col>76</xdr:col>
      <xdr:colOff>165100</xdr:colOff>
      <xdr:row>81</xdr:row>
      <xdr:rowOff>52324</xdr:rowOff>
    </xdr:to>
    <xdr:sp macro="" textlink="">
      <xdr:nvSpPr>
        <xdr:cNvPr id="769" name="楕円 768"/>
        <xdr:cNvSpPr/>
      </xdr:nvSpPr>
      <xdr:spPr>
        <a:xfrm>
          <a:off x="14541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xdr:rowOff>
    </xdr:from>
    <xdr:to>
      <xdr:col>81</xdr:col>
      <xdr:colOff>50800</xdr:colOff>
      <xdr:row>81</xdr:row>
      <xdr:rowOff>38100</xdr:rowOff>
    </xdr:to>
    <xdr:cxnSp macro="">
      <xdr:nvCxnSpPr>
        <xdr:cNvPr id="770" name="直線コネクタ 769"/>
        <xdr:cNvCxnSpPr/>
      </xdr:nvCxnSpPr>
      <xdr:spPr>
        <a:xfrm>
          <a:off x="14592300" y="138889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76454</xdr:rowOff>
    </xdr:from>
    <xdr:to>
      <xdr:col>72</xdr:col>
      <xdr:colOff>38100</xdr:colOff>
      <xdr:row>81</xdr:row>
      <xdr:rowOff>6604</xdr:rowOff>
    </xdr:to>
    <xdr:sp macro="" textlink="">
      <xdr:nvSpPr>
        <xdr:cNvPr id="771" name="楕円 770"/>
        <xdr:cNvSpPr/>
      </xdr:nvSpPr>
      <xdr:spPr>
        <a:xfrm>
          <a:off x="13652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127254</xdr:rowOff>
    </xdr:from>
    <xdr:to>
      <xdr:col>76</xdr:col>
      <xdr:colOff>114300</xdr:colOff>
      <xdr:row>81</xdr:row>
      <xdr:rowOff>1524</xdr:rowOff>
    </xdr:to>
    <xdr:cxnSp macro="">
      <xdr:nvCxnSpPr>
        <xdr:cNvPr id="772" name="直線コネクタ 771"/>
        <xdr:cNvCxnSpPr/>
      </xdr:nvCxnSpPr>
      <xdr:spPr>
        <a:xfrm>
          <a:off x="13703300" y="138432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49022</xdr:rowOff>
    </xdr:from>
    <xdr:to>
      <xdr:col>67</xdr:col>
      <xdr:colOff>101600</xdr:colOff>
      <xdr:row>80</xdr:row>
      <xdr:rowOff>150622</xdr:rowOff>
    </xdr:to>
    <xdr:sp macro="" textlink="">
      <xdr:nvSpPr>
        <xdr:cNvPr id="773" name="楕円 772"/>
        <xdr:cNvSpPr/>
      </xdr:nvSpPr>
      <xdr:spPr>
        <a:xfrm>
          <a:off x="12763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99822</xdr:rowOff>
    </xdr:from>
    <xdr:to>
      <xdr:col>71</xdr:col>
      <xdr:colOff>177800</xdr:colOff>
      <xdr:row>80</xdr:row>
      <xdr:rowOff>127254</xdr:rowOff>
    </xdr:to>
    <xdr:cxnSp macro="">
      <xdr:nvCxnSpPr>
        <xdr:cNvPr id="774" name="直線コネクタ 773"/>
        <xdr:cNvCxnSpPr/>
      </xdr:nvCxnSpPr>
      <xdr:spPr>
        <a:xfrm>
          <a:off x="12814300" y="1381582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75"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776"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7"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78"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779"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68851</xdr:rowOff>
    </xdr:from>
    <xdr:ext cx="405111" cy="259045"/>
    <xdr:sp macro="" textlink="">
      <xdr:nvSpPr>
        <xdr:cNvPr id="780" name="n_2mainValue【消防施設】&#10;有形固定資産減価償却率"/>
        <xdr:cNvSpPr txBox="1"/>
      </xdr:nvSpPr>
      <xdr:spPr>
        <a:xfrm>
          <a:off x="143897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23131</xdr:rowOff>
    </xdr:from>
    <xdr:ext cx="405111" cy="259045"/>
    <xdr:sp macro="" textlink="">
      <xdr:nvSpPr>
        <xdr:cNvPr id="781" name="n_3mainValue【消防施設】&#10;有形固定資産減価償却率"/>
        <xdr:cNvSpPr txBox="1"/>
      </xdr:nvSpPr>
      <xdr:spPr>
        <a:xfrm>
          <a:off x="135007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167149</xdr:rowOff>
    </xdr:from>
    <xdr:ext cx="405111" cy="259045"/>
    <xdr:sp macro="" textlink="">
      <xdr:nvSpPr>
        <xdr:cNvPr id="782" name="n_4mainValue【消防施設】&#10;有形固定資産減価償却率"/>
        <xdr:cNvSpPr txBox="1"/>
      </xdr:nvSpPr>
      <xdr:spPr>
        <a:xfrm>
          <a:off x="12611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20" name="楕円 819"/>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119397</xdr:rowOff>
    </xdr:from>
    <xdr:ext cx="469744" cy="259045"/>
    <xdr:sp macro="" textlink="">
      <xdr:nvSpPr>
        <xdr:cNvPr id="821" name="【消防施設】&#10;一人当たり面積該当値テキスト"/>
        <xdr:cNvSpPr txBox="1"/>
      </xdr:nvSpPr>
      <xdr:spPr>
        <a:xfrm>
          <a:off x="221996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822" name="楕円 821"/>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92963</xdr:rowOff>
    </xdr:to>
    <xdr:cxnSp macro="">
      <xdr:nvCxnSpPr>
        <xdr:cNvPr id="823" name="直線コネクタ 822"/>
        <xdr:cNvCxnSpPr/>
      </xdr:nvCxnSpPr>
      <xdr:spPr>
        <a:xfrm flipV="1">
          <a:off x="21323300" y="144856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824" name="楕円 823"/>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92963</xdr:rowOff>
    </xdr:to>
    <xdr:cxnSp macro="">
      <xdr:nvCxnSpPr>
        <xdr:cNvPr id="825" name="直線コネクタ 824"/>
        <xdr:cNvCxnSpPr/>
      </xdr:nvCxnSpPr>
      <xdr:spPr>
        <a:xfrm>
          <a:off x="20434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26" name="楕円 825"/>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97537</xdr:rowOff>
    </xdr:to>
    <xdr:cxnSp macro="">
      <xdr:nvCxnSpPr>
        <xdr:cNvPr id="827" name="直線コネクタ 826"/>
        <xdr:cNvCxnSpPr/>
      </xdr:nvCxnSpPr>
      <xdr:spPr>
        <a:xfrm flipV="1">
          <a:off x="19545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828" name="楕円 827"/>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97537</xdr:rowOff>
    </xdr:to>
    <xdr:cxnSp macro="">
      <xdr:nvCxnSpPr>
        <xdr:cNvPr id="829" name="直線コネクタ 828"/>
        <xdr:cNvCxnSpPr/>
      </xdr:nvCxnSpPr>
      <xdr:spPr>
        <a:xfrm>
          <a:off x="18656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834"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835"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36" name="n_3main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139464</xdr:rowOff>
    </xdr:from>
    <xdr:ext cx="469744" cy="259045"/>
    <xdr:sp macro="" textlink="">
      <xdr:nvSpPr>
        <xdr:cNvPr id="837" name="n_4mainValue【消防施設】&#10;一人当たり面積"/>
        <xdr:cNvSpPr txBox="1"/>
      </xdr:nvSpPr>
      <xdr:spPr>
        <a:xfrm>
          <a:off x="18421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76" name="楕円 875"/>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877" name="【庁舎】&#10;有形固定資産減価償却率該当値テキスト"/>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57404</xdr:rowOff>
    </xdr:from>
    <xdr:to>
      <xdr:col>81</xdr:col>
      <xdr:colOff>101600</xdr:colOff>
      <xdr:row>102</xdr:row>
      <xdr:rowOff>159004</xdr:rowOff>
    </xdr:to>
    <xdr:sp macro="" textlink="">
      <xdr:nvSpPr>
        <xdr:cNvPr id="878" name="楕円 877"/>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108204</xdr:rowOff>
    </xdr:from>
    <xdr:to>
      <xdr:col>85</xdr:col>
      <xdr:colOff>127000</xdr:colOff>
      <xdr:row>102</xdr:row>
      <xdr:rowOff>133350</xdr:rowOff>
    </xdr:to>
    <xdr:cxnSp macro="">
      <xdr:nvCxnSpPr>
        <xdr:cNvPr id="879" name="直線コネクタ 878"/>
        <xdr:cNvCxnSpPr/>
      </xdr:nvCxnSpPr>
      <xdr:spPr>
        <a:xfrm>
          <a:off x="15481300" y="175961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23113</xdr:rowOff>
    </xdr:from>
    <xdr:to>
      <xdr:col>76</xdr:col>
      <xdr:colOff>165100</xdr:colOff>
      <xdr:row>102</xdr:row>
      <xdr:rowOff>124713</xdr:rowOff>
    </xdr:to>
    <xdr:sp macro="" textlink="">
      <xdr:nvSpPr>
        <xdr:cNvPr id="880" name="楕円 879"/>
        <xdr:cNvSpPr/>
      </xdr:nvSpPr>
      <xdr:spPr>
        <a:xfrm>
          <a:off x="14541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73913</xdr:rowOff>
    </xdr:from>
    <xdr:to>
      <xdr:col>81</xdr:col>
      <xdr:colOff>50800</xdr:colOff>
      <xdr:row>102</xdr:row>
      <xdr:rowOff>108204</xdr:rowOff>
    </xdr:to>
    <xdr:cxnSp macro="">
      <xdr:nvCxnSpPr>
        <xdr:cNvPr id="881" name="直線コネクタ 880"/>
        <xdr:cNvCxnSpPr/>
      </xdr:nvCxnSpPr>
      <xdr:spPr>
        <a:xfrm>
          <a:off x="14592300" y="1756181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xdr:rowOff>
    </xdr:from>
    <xdr:to>
      <xdr:col>72</xdr:col>
      <xdr:colOff>38100</xdr:colOff>
      <xdr:row>105</xdr:row>
      <xdr:rowOff>110998</xdr:rowOff>
    </xdr:to>
    <xdr:sp macro="" textlink="">
      <xdr:nvSpPr>
        <xdr:cNvPr id="882" name="楕円 881"/>
        <xdr:cNvSpPr/>
      </xdr:nvSpPr>
      <xdr:spPr>
        <a:xfrm>
          <a:off x="1365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73913</xdr:rowOff>
    </xdr:from>
    <xdr:to>
      <xdr:col>76</xdr:col>
      <xdr:colOff>114300</xdr:colOff>
      <xdr:row>105</xdr:row>
      <xdr:rowOff>60198</xdr:rowOff>
    </xdr:to>
    <xdr:cxnSp macro="">
      <xdr:nvCxnSpPr>
        <xdr:cNvPr id="883" name="直線コネクタ 882"/>
        <xdr:cNvCxnSpPr/>
      </xdr:nvCxnSpPr>
      <xdr:spPr>
        <a:xfrm flipV="1">
          <a:off x="13703300" y="17561813"/>
          <a:ext cx="889000" cy="5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89408</xdr:rowOff>
    </xdr:from>
    <xdr:to>
      <xdr:col>67</xdr:col>
      <xdr:colOff>101600</xdr:colOff>
      <xdr:row>108</xdr:row>
      <xdr:rowOff>19558</xdr:rowOff>
    </xdr:to>
    <xdr:sp macro="" textlink="">
      <xdr:nvSpPr>
        <xdr:cNvPr id="884" name="楕円 883"/>
        <xdr:cNvSpPr/>
      </xdr:nvSpPr>
      <xdr:spPr>
        <a:xfrm>
          <a:off x="12763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60198</xdr:rowOff>
    </xdr:from>
    <xdr:to>
      <xdr:col>71</xdr:col>
      <xdr:colOff>177800</xdr:colOff>
      <xdr:row>107</xdr:row>
      <xdr:rowOff>140208</xdr:rowOff>
    </xdr:to>
    <xdr:cxnSp macro="">
      <xdr:nvCxnSpPr>
        <xdr:cNvPr id="885" name="直線コネクタ 884"/>
        <xdr:cNvCxnSpPr/>
      </xdr:nvCxnSpPr>
      <xdr:spPr>
        <a:xfrm flipV="1">
          <a:off x="12814300" y="18062448"/>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88"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4081</xdr:rowOff>
    </xdr:from>
    <xdr:ext cx="405111" cy="259045"/>
    <xdr:sp macro="" textlink="">
      <xdr:nvSpPr>
        <xdr:cNvPr id="890" name="n_1mainValue【庁舎】&#10;有形固定資産減価償却率"/>
        <xdr:cNvSpPr txBox="1"/>
      </xdr:nvSpPr>
      <xdr:spPr>
        <a:xfrm>
          <a:off x="152660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141240</xdr:rowOff>
    </xdr:from>
    <xdr:ext cx="405111" cy="259045"/>
    <xdr:sp macro="" textlink="">
      <xdr:nvSpPr>
        <xdr:cNvPr id="891" name="n_2mainValue【庁舎】&#10;有形固定資産減価償却率"/>
        <xdr:cNvSpPr txBox="1"/>
      </xdr:nvSpPr>
      <xdr:spPr>
        <a:xfrm>
          <a:off x="1438974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102125</xdr:rowOff>
    </xdr:from>
    <xdr:ext cx="405111" cy="259045"/>
    <xdr:sp macro="" textlink="">
      <xdr:nvSpPr>
        <xdr:cNvPr id="892" name="n_3mainValue【庁舎】&#10;有形固定資産減価償却率"/>
        <xdr:cNvSpPr txBox="1"/>
      </xdr:nvSpPr>
      <xdr:spPr>
        <a:xfrm>
          <a:off x="13500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10685</xdr:rowOff>
    </xdr:from>
    <xdr:ext cx="405111" cy="259045"/>
    <xdr:sp macro="" textlink="">
      <xdr:nvSpPr>
        <xdr:cNvPr id="893" name="n_4mainValue【庁舎】&#10;有形固定資産減価償却率"/>
        <xdr:cNvSpPr txBox="1"/>
      </xdr:nvSpPr>
      <xdr:spPr>
        <a:xfrm>
          <a:off x="12611744" y="1852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21"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932" name="楕円 931"/>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933" name="【庁舎】&#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155702</xdr:rowOff>
    </xdr:from>
    <xdr:to>
      <xdr:col>112</xdr:col>
      <xdr:colOff>38100</xdr:colOff>
      <xdr:row>106</xdr:row>
      <xdr:rowOff>85852</xdr:rowOff>
    </xdr:to>
    <xdr:sp macro="" textlink="">
      <xdr:nvSpPr>
        <xdr:cNvPr id="934" name="楕円 933"/>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48768</xdr:rowOff>
    </xdr:to>
    <xdr:cxnSp macro="">
      <xdr:nvCxnSpPr>
        <xdr:cNvPr id="935" name="直線コネクタ 934"/>
        <xdr:cNvCxnSpPr/>
      </xdr:nvCxnSpPr>
      <xdr:spPr>
        <a:xfrm>
          <a:off x="21323300" y="18208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6" name="楕円 935"/>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39624</xdr:rowOff>
    </xdr:to>
    <xdr:cxnSp macro="">
      <xdr:nvCxnSpPr>
        <xdr:cNvPr id="937" name="直線コネクタ 936"/>
        <xdr:cNvCxnSpPr/>
      </xdr:nvCxnSpPr>
      <xdr:spPr>
        <a:xfrm flipV="1">
          <a:off x="20434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938" name="楕円 937"/>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39624</xdr:rowOff>
    </xdr:to>
    <xdr:cxnSp macro="">
      <xdr:nvCxnSpPr>
        <xdr:cNvPr id="939" name="直線コネクタ 938"/>
        <xdr:cNvCxnSpPr/>
      </xdr:nvCxnSpPr>
      <xdr:spPr>
        <a:xfrm>
          <a:off x="19545300" y="18185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103124</xdr:rowOff>
    </xdr:from>
    <xdr:to>
      <xdr:col>98</xdr:col>
      <xdr:colOff>38100</xdr:colOff>
      <xdr:row>107</xdr:row>
      <xdr:rowOff>33274</xdr:rowOff>
    </xdr:to>
    <xdr:sp macro="" textlink="">
      <xdr:nvSpPr>
        <xdr:cNvPr id="940" name="楕円 939"/>
        <xdr:cNvSpPr/>
      </xdr:nvSpPr>
      <xdr:spPr>
        <a:xfrm>
          <a:off x="18605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xdr:rowOff>
    </xdr:from>
    <xdr:to>
      <xdr:col>102</xdr:col>
      <xdr:colOff>114300</xdr:colOff>
      <xdr:row>106</xdr:row>
      <xdr:rowOff>153924</xdr:rowOff>
    </xdr:to>
    <xdr:cxnSp macro="">
      <xdr:nvCxnSpPr>
        <xdr:cNvPr id="941" name="直線コネクタ 940"/>
        <xdr:cNvCxnSpPr/>
      </xdr:nvCxnSpPr>
      <xdr:spPr>
        <a:xfrm flipV="1">
          <a:off x="18656300" y="181858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42"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45" name="n_4ave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76979</xdr:rowOff>
    </xdr:from>
    <xdr:ext cx="469744" cy="259045"/>
    <xdr:sp macro="" textlink="">
      <xdr:nvSpPr>
        <xdr:cNvPr id="946" name="n_1main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7" name="n_2mainValue【庁舎】&#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79519</xdr:rowOff>
    </xdr:from>
    <xdr:ext cx="469744" cy="259045"/>
    <xdr:sp macro="" textlink="">
      <xdr:nvSpPr>
        <xdr:cNvPr id="948" name="n_3mainValue【庁舎】&#10;一人当たり面積"/>
        <xdr:cNvSpPr txBox="1"/>
      </xdr:nvSpPr>
      <xdr:spPr>
        <a:xfrm>
          <a:off x="19310427" y="179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24401</xdr:rowOff>
    </xdr:from>
    <xdr:ext cx="469744" cy="259045"/>
    <xdr:sp macro="" textlink="">
      <xdr:nvSpPr>
        <xdr:cNvPr id="949" name="n_4mainValue【庁舎】&#10;一人当たり面積"/>
        <xdr:cNvSpPr txBox="1"/>
      </xdr:nvSpPr>
      <xdr:spPr>
        <a:xfrm>
          <a:off x="18421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全体的に、固定資産減価償却率が高めであり、施設・設備更新が進んでおらず、老朽化が進行している。</a:t>
          </a:r>
          <a:endParaRPr lang="ja-JP" altLang="ja-JP" sz="1400">
            <a:effectLst/>
          </a:endParaRPr>
        </a:p>
        <a:p>
          <a:r>
            <a:rPr kumimoji="1" lang="ja-JP" altLang="ja-JP" sz="1100">
              <a:solidFill>
                <a:schemeClr val="dk1"/>
              </a:solidFill>
              <a:effectLst/>
              <a:latin typeface="+mn-lt"/>
              <a:ea typeface="+mn-ea"/>
              <a:cs typeface="+mn-cs"/>
            </a:rPr>
            <a:t>一人当たりの面積</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、他団体と比べ少なめである。</a:t>
          </a:r>
          <a:endParaRPr lang="ja-JP" altLang="ja-JP" sz="1400">
            <a:effectLst/>
          </a:endParaRPr>
        </a:p>
        <a:p>
          <a:r>
            <a:rPr kumimoji="1" lang="ja-JP" altLang="ja-JP" sz="1100">
              <a:solidFill>
                <a:schemeClr val="dk1"/>
              </a:solidFill>
              <a:effectLst/>
              <a:latin typeface="+mn-lt"/>
              <a:ea typeface="+mn-ea"/>
              <a:cs typeface="+mn-cs"/>
            </a:rPr>
            <a:t>庁舎の減価償却率は、平成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年度に新庁舎が竣工したことにより大幅に低下したものの、支所等は老朽化が進んでおり、個別施設計画に基づき、計画的に改修、更新に取り組む。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本市は、臨海部に日本有数の石油化学コンビナート群を擁しており、償却資産等の固定資産税や法人市民税等の税収により、財政力指数は類似団体と比較し上位に位置している。令和２年度単年度では、</a:t>
          </a:r>
          <a:r>
            <a:rPr lang="ja-JP" altLang="ja-JP" sz="1100" b="0" i="0" baseline="0">
              <a:solidFill>
                <a:schemeClr val="dk1"/>
              </a:solidFill>
              <a:effectLst/>
              <a:latin typeface="+mn-lt"/>
              <a:ea typeface="+mn-ea"/>
              <a:cs typeface="+mn-cs"/>
            </a:rPr>
            <a:t>分子となる基準財政需要額は</a:t>
          </a:r>
          <a:r>
            <a:rPr lang="ja-JP" altLang="en-US" sz="1100" b="0" i="0" baseline="0">
              <a:solidFill>
                <a:schemeClr val="dk1"/>
              </a:solidFill>
              <a:effectLst/>
              <a:latin typeface="+mn-lt"/>
              <a:ea typeface="+mn-ea"/>
              <a:cs typeface="+mn-cs"/>
            </a:rPr>
            <a:t>人件費の増などにより</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億円増加</a:t>
          </a:r>
          <a:r>
            <a:rPr lang="ja-JP" altLang="en-US" sz="1100" b="0" i="0" baseline="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分母となる基準財政収入額についても、</a:t>
          </a:r>
          <a:r>
            <a:rPr lang="ja-JP" altLang="ja-JP" sz="1100" b="0" i="0">
              <a:solidFill>
                <a:schemeClr val="dk1"/>
              </a:solidFill>
              <a:effectLst/>
              <a:latin typeface="+mn-lt"/>
              <a:ea typeface="+mn-ea"/>
              <a:cs typeface="+mn-cs"/>
            </a:rPr>
            <a:t>地方消費税交付金の増</a:t>
          </a:r>
          <a:r>
            <a:rPr lang="ja-JP" altLang="en-US" sz="1100" b="0" i="0">
              <a:solidFill>
                <a:schemeClr val="dk1"/>
              </a:solidFill>
              <a:effectLst/>
              <a:latin typeface="+mn-lt"/>
              <a:ea typeface="+mn-ea"/>
              <a:cs typeface="+mn-cs"/>
            </a:rPr>
            <a:t>などに</a:t>
          </a:r>
          <a:r>
            <a:rPr lang="ja-JP" altLang="ja-JP" sz="1100" b="0" i="0">
              <a:solidFill>
                <a:schemeClr val="dk1"/>
              </a:solidFill>
              <a:effectLst/>
              <a:latin typeface="+mn-lt"/>
              <a:ea typeface="+mn-ea"/>
              <a:cs typeface="+mn-cs"/>
            </a:rPr>
            <a:t>より</a:t>
          </a:r>
          <a:r>
            <a:rPr lang="en-US" altLang="ja-JP" sz="1100" b="0" i="0" u="none" strike="noStrike" baseline="0" smtClean="0">
              <a:solidFill>
                <a:schemeClr val="dk1"/>
              </a:solidFill>
              <a:latin typeface="+mn-lt"/>
              <a:ea typeface="+mn-ea"/>
              <a:cs typeface="+mn-cs"/>
            </a:rPr>
            <a:t>10.8</a:t>
          </a:r>
          <a:r>
            <a:rPr lang="ja-JP" altLang="en-US" sz="1100" b="0" i="0" u="none" strike="noStrike" baseline="0" smtClean="0">
              <a:solidFill>
                <a:schemeClr val="dk1"/>
              </a:solidFill>
              <a:latin typeface="+mn-lt"/>
              <a:ea typeface="+mn-ea"/>
              <a:cs typeface="+mn-cs"/>
            </a:rPr>
            <a:t>億円増加した。また、令和２年度決算の数値を踏まえた財政力指数は、前年度と比較して</a:t>
          </a:r>
          <a:r>
            <a:rPr lang="en-US" altLang="ja-JP" sz="1100" b="0" i="0" u="none" strike="noStrike" baseline="0" smtClean="0">
              <a:solidFill>
                <a:schemeClr val="dk1"/>
              </a:solidFill>
              <a:latin typeface="+mn-lt"/>
              <a:ea typeface="+mn-ea"/>
              <a:cs typeface="+mn-cs"/>
            </a:rPr>
            <a:t>0.02</a:t>
          </a:r>
          <a:r>
            <a:rPr lang="ja-JP" altLang="en-US" sz="1100" b="0" i="0" u="none" strike="noStrike" baseline="0" smtClean="0">
              <a:solidFill>
                <a:schemeClr val="dk1"/>
              </a:solidFill>
              <a:latin typeface="+mn-lt"/>
              <a:ea typeface="+mn-ea"/>
              <a:cs typeface="+mn-cs"/>
            </a:rPr>
            <a:t>ポイント増の</a:t>
          </a:r>
          <a:r>
            <a:rPr lang="en-US" altLang="ja-JP" sz="1100" b="0" i="0" u="none" strike="noStrike" baseline="0" smtClean="0">
              <a:solidFill>
                <a:schemeClr val="dk1"/>
              </a:solidFill>
              <a:latin typeface="+mn-lt"/>
              <a:ea typeface="+mn-ea"/>
              <a:cs typeface="+mn-cs"/>
            </a:rPr>
            <a:t>1.07</a:t>
          </a:r>
          <a:r>
            <a:rPr lang="ja-JP" altLang="en-US" sz="1100" b="0" i="0" u="none" strike="noStrike" baseline="0" smtClean="0">
              <a:solidFill>
                <a:schemeClr val="dk1"/>
              </a:solidFill>
              <a:latin typeface="+mn-lt"/>
              <a:ea typeface="+mn-ea"/>
              <a:cs typeface="+mn-cs"/>
            </a:rPr>
            <a:t>となった。</a:t>
          </a:r>
        </a:p>
        <a:p>
          <a:pPr rtl="0"/>
          <a:r>
            <a:rPr lang="ja-JP" altLang="en-US" sz="1100" b="0" i="0" u="none" strike="noStrike" baseline="0" smtClean="0">
              <a:solidFill>
                <a:schemeClr val="dk1"/>
              </a:solidFill>
              <a:latin typeface="+mn-lt"/>
              <a:ea typeface="+mn-ea"/>
              <a:cs typeface="+mn-cs"/>
            </a:rPr>
            <a:t>　しかしながら、依然厳しい財政状況であることに変わりはないため、歳入確保や歳出の抑制による財政基盤の強化に取り組む。</a:t>
          </a: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5443</xdr:rowOff>
    </xdr:from>
    <xdr:to>
      <xdr:col>23</xdr:col>
      <xdr:colOff>133350</xdr:colOff>
      <xdr:row>39</xdr:row>
      <xdr:rowOff>39915</xdr:rowOff>
    </xdr:to>
    <xdr:cxnSp macro="">
      <xdr:nvCxnSpPr>
        <xdr:cNvPr id="71" name="直線コネクタ 70"/>
        <xdr:cNvCxnSpPr/>
      </xdr:nvCxnSpPr>
      <xdr:spPr>
        <a:xfrm flipV="1">
          <a:off x="4114800" y="66919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39915</xdr:rowOff>
    </xdr:from>
    <xdr:to>
      <xdr:col>19</xdr:col>
      <xdr:colOff>133350</xdr:colOff>
      <xdr:row>39</xdr:row>
      <xdr:rowOff>74385</xdr:rowOff>
    </xdr:to>
    <xdr:cxnSp macro="">
      <xdr:nvCxnSpPr>
        <xdr:cNvPr id="74" name="直線コネクタ 73"/>
        <xdr:cNvCxnSpPr/>
      </xdr:nvCxnSpPr>
      <xdr:spPr>
        <a:xfrm flipV="1">
          <a:off x="3225800" y="672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74385</xdr:rowOff>
    </xdr:from>
    <xdr:to>
      <xdr:col>15</xdr:col>
      <xdr:colOff>82550</xdr:colOff>
      <xdr:row>39</xdr:row>
      <xdr:rowOff>108857</xdr:rowOff>
    </xdr:to>
    <xdr:cxnSp macro="">
      <xdr:nvCxnSpPr>
        <xdr:cNvPr id="77" name="直線コネクタ 76"/>
        <xdr:cNvCxnSpPr/>
      </xdr:nvCxnSpPr>
      <xdr:spPr>
        <a:xfrm flipV="1">
          <a:off x="2336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108857</xdr:rowOff>
    </xdr:from>
    <xdr:to>
      <xdr:col>11</xdr:col>
      <xdr:colOff>31750</xdr:colOff>
      <xdr:row>39</xdr:row>
      <xdr:rowOff>126093</xdr:rowOff>
    </xdr:to>
    <xdr:cxnSp macro="">
      <xdr:nvCxnSpPr>
        <xdr:cNvPr id="80" name="直線コネクタ 79"/>
        <xdr:cNvCxnSpPr/>
      </xdr:nvCxnSpPr>
      <xdr:spPr>
        <a:xfrm flipV="1">
          <a:off x="1447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126093</xdr:rowOff>
    </xdr:from>
    <xdr:to>
      <xdr:col>23</xdr:col>
      <xdr:colOff>184150</xdr:colOff>
      <xdr:row>39</xdr:row>
      <xdr:rowOff>56243</xdr:rowOff>
    </xdr:to>
    <xdr:sp macro="" textlink="">
      <xdr:nvSpPr>
        <xdr:cNvPr id="90" name="楕円 89"/>
        <xdr:cNvSpPr/>
      </xdr:nvSpPr>
      <xdr:spPr>
        <a:xfrm>
          <a:off x="49022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142620</xdr:rowOff>
    </xdr:from>
    <xdr:ext cx="762000" cy="259045"/>
    <xdr:sp macro="" textlink="">
      <xdr:nvSpPr>
        <xdr:cNvPr id="91" name="財政力該当値テキスト"/>
        <xdr:cNvSpPr txBox="1"/>
      </xdr:nvSpPr>
      <xdr:spPr>
        <a:xfrm>
          <a:off x="5041900" y="64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160565</xdr:rowOff>
    </xdr:from>
    <xdr:to>
      <xdr:col>19</xdr:col>
      <xdr:colOff>184150</xdr:colOff>
      <xdr:row>39</xdr:row>
      <xdr:rowOff>90715</xdr:rowOff>
    </xdr:to>
    <xdr:sp macro="" textlink="">
      <xdr:nvSpPr>
        <xdr:cNvPr id="92" name="楕円 91"/>
        <xdr:cNvSpPr/>
      </xdr:nvSpPr>
      <xdr:spPr>
        <a:xfrm>
          <a:off x="4064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100892</xdr:rowOff>
    </xdr:from>
    <xdr:ext cx="736600" cy="259045"/>
    <xdr:sp macro="" textlink="">
      <xdr:nvSpPr>
        <xdr:cNvPr id="93" name="テキスト ボックス 92"/>
        <xdr:cNvSpPr txBox="1"/>
      </xdr:nvSpPr>
      <xdr:spPr>
        <a:xfrm>
          <a:off x="3733800" y="644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4" name="楕円 93"/>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5" name="テキスト ボックス 94"/>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58057</xdr:rowOff>
    </xdr:from>
    <xdr:to>
      <xdr:col>11</xdr:col>
      <xdr:colOff>82550</xdr:colOff>
      <xdr:row>39</xdr:row>
      <xdr:rowOff>159657</xdr:rowOff>
    </xdr:to>
    <xdr:sp macro="" textlink="">
      <xdr:nvSpPr>
        <xdr:cNvPr id="96" name="楕円 95"/>
        <xdr:cNvSpPr/>
      </xdr:nvSpPr>
      <xdr:spPr>
        <a:xfrm>
          <a:off x="2286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169834</xdr:rowOff>
    </xdr:from>
    <xdr:ext cx="762000" cy="259045"/>
    <xdr:sp macro="" textlink="">
      <xdr:nvSpPr>
        <xdr:cNvPr id="97" name="テキスト ボックス 96"/>
        <xdr:cNvSpPr txBox="1"/>
      </xdr:nvSpPr>
      <xdr:spPr>
        <a:xfrm>
          <a:off x="1955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en-US" sz="1100" b="0" i="0" baseline="0">
              <a:solidFill>
                <a:schemeClr val="dk1"/>
              </a:solidFill>
              <a:effectLst/>
              <a:latin typeface="+mn-lt"/>
              <a:ea typeface="+mn-ea"/>
              <a:cs typeface="+mn-cs"/>
            </a:rPr>
            <a:t>経常収支比率は、分</a:t>
          </a:r>
          <a:r>
            <a:rPr lang="ja-JP" altLang="ja-JP" sz="1100" b="0" i="0" baseline="0">
              <a:solidFill>
                <a:schemeClr val="dk1"/>
              </a:solidFill>
              <a:effectLst/>
              <a:latin typeface="+mn-lt"/>
              <a:ea typeface="+mn-ea"/>
              <a:cs typeface="+mn-cs"/>
            </a:rPr>
            <a:t>母の経常一般財源が地方消費税交付金の増加を主要因として</a:t>
          </a:r>
          <a:r>
            <a:rPr lang="en-US" altLang="ja-JP" sz="1100" b="0" i="0" baseline="0">
              <a:solidFill>
                <a:schemeClr val="dk1"/>
              </a:solidFill>
              <a:effectLst/>
              <a:latin typeface="+mn-lt"/>
              <a:ea typeface="+mn-ea"/>
              <a:cs typeface="+mn-cs"/>
            </a:rPr>
            <a:t>5.2 </a:t>
          </a:r>
          <a:r>
            <a:rPr lang="ja-JP" altLang="ja-JP" sz="1100" b="0" i="0" baseline="0">
              <a:solidFill>
                <a:schemeClr val="dk1"/>
              </a:solidFill>
              <a:effectLst/>
              <a:latin typeface="+mn-lt"/>
              <a:ea typeface="+mn-ea"/>
              <a:cs typeface="+mn-cs"/>
            </a:rPr>
            <a:t>億円増加した</a:t>
          </a:r>
          <a:r>
            <a:rPr lang="ja-JP" altLang="en-US" sz="1100" b="0" i="0" baseline="0">
              <a:solidFill>
                <a:schemeClr val="dk1"/>
              </a:solidFill>
              <a:effectLst/>
              <a:latin typeface="+mn-lt"/>
              <a:ea typeface="+mn-ea"/>
              <a:cs typeface="+mn-cs"/>
            </a:rPr>
            <a:t>ものの、</a:t>
          </a:r>
          <a:r>
            <a:rPr lang="ja-JP" altLang="en-US" sz="1100" b="0" i="0" u="none" strike="noStrike" baseline="0" smtClean="0">
              <a:solidFill>
                <a:schemeClr val="dk1"/>
              </a:solidFill>
              <a:latin typeface="+mn-lt"/>
              <a:ea typeface="+mn-ea"/>
              <a:cs typeface="+mn-cs"/>
            </a:rPr>
            <a:t>分子の経常経費充当一般財源が、人件費や物件費などの増加により</a:t>
          </a:r>
          <a:r>
            <a:rPr lang="en-US" altLang="ja-JP" sz="1100" b="0" i="0" u="none" strike="noStrike" baseline="0" smtClean="0">
              <a:solidFill>
                <a:schemeClr val="dk1"/>
              </a:solidFill>
              <a:latin typeface="+mn-lt"/>
              <a:ea typeface="+mn-ea"/>
              <a:cs typeface="+mn-cs"/>
            </a:rPr>
            <a:t>11.7</a:t>
          </a:r>
          <a:r>
            <a:rPr lang="ja-JP" altLang="en-US" sz="1100" b="0" i="0" u="none" strike="noStrike" baseline="0" smtClean="0">
              <a:solidFill>
                <a:schemeClr val="dk1"/>
              </a:solidFill>
              <a:latin typeface="+mn-lt"/>
              <a:ea typeface="+mn-ea"/>
              <a:cs typeface="+mn-cs"/>
            </a:rPr>
            <a:t>億円増加したため、</a:t>
          </a:r>
          <a:r>
            <a:rPr lang="en-US" altLang="ja-JP" sz="1100" b="0" i="0" u="none" strike="noStrike" baseline="0" smtClean="0">
              <a:solidFill>
                <a:schemeClr val="dk1"/>
              </a:solidFill>
              <a:latin typeface="+mn-lt"/>
              <a:ea typeface="+mn-ea"/>
              <a:cs typeface="+mn-cs"/>
            </a:rPr>
            <a:t>1.3</a:t>
          </a:r>
          <a:r>
            <a:rPr lang="ja-JP" altLang="en-US" sz="1100" b="0" i="0" u="none" strike="noStrike" baseline="0" smtClean="0">
              <a:solidFill>
                <a:schemeClr val="dk1"/>
              </a:solidFill>
              <a:latin typeface="+mn-lt"/>
              <a:ea typeface="+mn-ea"/>
              <a:cs typeface="+mn-cs"/>
            </a:rPr>
            <a:t>ポイント上昇し</a:t>
          </a:r>
          <a:r>
            <a:rPr lang="en-US" altLang="ja-JP" sz="1100" b="0" i="0" u="none" strike="noStrike" baseline="0" smtClean="0">
              <a:solidFill>
                <a:schemeClr val="dk1"/>
              </a:solidFill>
              <a:latin typeface="+mn-lt"/>
              <a:ea typeface="+mn-ea"/>
              <a:cs typeface="+mn-cs"/>
            </a:rPr>
            <a:t>91.5</a:t>
          </a:r>
          <a:r>
            <a:rPr lang="ja-JP" altLang="en-US" sz="1100" b="0" i="0" u="none" strike="noStrike" baseline="0" smtClean="0">
              <a:solidFill>
                <a:schemeClr val="dk1"/>
              </a:solidFill>
              <a:latin typeface="+mn-lt"/>
              <a:ea typeface="+mn-ea"/>
              <a:cs typeface="+mn-cs"/>
            </a:rPr>
            <a:t>％となり、財政の硬直化が進行した。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財政硬直化の主要因となる扶助費については、今後も増加が見込まれることから、制度のあり方、所得制限の導入などの視点から見直しを行い、その抑制を図るとともに、経常経費の削減を図るべく、事務事業の徹底した見直しや民間活力の積極的な活用など柔軟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114300</xdr:rowOff>
    </xdr:to>
    <xdr:cxnSp macro="">
      <xdr:nvCxnSpPr>
        <xdr:cNvPr id="134" name="直線コネクタ 133"/>
        <xdr:cNvCxnSpPr/>
      </xdr:nvCxnSpPr>
      <xdr:spPr>
        <a:xfrm>
          <a:off x="4114800" y="108110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90170</xdr:rowOff>
    </xdr:to>
    <xdr:cxnSp macro="">
      <xdr:nvCxnSpPr>
        <xdr:cNvPr id="137" name="直線コネクタ 136"/>
        <xdr:cNvCxnSpPr/>
      </xdr:nvCxnSpPr>
      <xdr:spPr>
        <a:xfrm flipV="1">
          <a:off x="3225800" y="1081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90170</xdr:rowOff>
    </xdr:to>
    <xdr:cxnSp macro="">
      <xdr:nvCxnSpPr>
        <xdr:cNvPr id="140" name="直線コネクタ 139"/>
        <xdr:cNvCxnSpPr/>
      </xdr:nvCxnSpPr>
      <xdr:spPr>
        <a:xfrm>
          <a:off x="2336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103717</xdr:rowOff>
    </xdr:to>
    <xdr:cxnSp macro="">
      <xdr:nvCxnSpPr>
        <xdr:cNvPr id="143" name="直線コネクタ 142"/>
        <xdr:cNvCxnSpPr/>
      </xdr:nvCxnSpPr>
      <xdr:spPr>
        <a:xfrm flipV="1">
          <a:off x="1447800" y="108271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4"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5" name="楕円 154"/>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6" name="テキスト ボックス 155"/>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8" name="テキスト ボックス 15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9" name="楕円 158"/>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60" name="テキスト ボックス 159"/>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1" name="楕円 160"/>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2" name="テキスト ボックス 161"/>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人件費は定員管理の適正化推進等により平成</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年度以降減少を続けていたが、近年は増加傾向にあり、令和２年度の決算額は、会計年度任用職員制度導入による報酬及び手当の増加などにより前年度比</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％の増となっている。物件費は、ごみ収集費の増加などにより</a:t>
          </a:r>
          <a:r>
            <a:rPr lang="en-US" altLang="ja-JP" sz="1100" b="0" i="0" u="none" strike="noStrike" baseline="0" smtClean="0">
              <a:solidFill>
                <a:schemeClr val="dk1"/>
              </a:solidFill>
              <a:latin typeface="+mn-lt"/>
              <a:ea typeface="+mn-ea"/>
              <a:cs typeface="+mn-cs"/>
            </a:rPr>
            <a:t>7.8</a:t>
          </a:r>
          <a:r>
            <a:rPr lang="ja-JP" altLang="en-US" sz="1100" b="0" i="0" u="none" strike="noStrike" baseline="0" smtClean="0">
              <a:solidFill>
                <a:schemeClr val="dk1"/>
              </a:solidFill>
              <a:latin typeface="+mn-lt"/>
              <a:ea typeface="+mn-ea"/>
              <a:cs typeface="+mn-cs"/>
            </a:rPr>
            <a:t>％の増となった。維持補修費については、清掃工場運営費の増加などにより</a:t>
          </a:r>
          <a:r>
            <a:rPr lang="en-US" altLang="ja-JP" sz="1100" b="0" i="0" u="none" strike="noStrike" baseline="0" smtClean="0">
              <a:solidFill>
                <a:schemeClr val="dk1"/>
              </a:solidFill>
              <a:latin typeface="+mn-lt"/>
              <a:ea typeface="+mn-ea"/>
              <a:cs typeface="+mn-cs"/>
            </a:rPr>
            <a:t>7.4%</a:t>
          </a:r>
          <a:r>
            <a:rPr lang="ja-JP" altLang="en-US" sz="1100" b="0" i="0" u="none" strike="noStrike" baseline="0" smtClean="0">
              <a:solidFill>
                <a:schemeClr val="dk1"/>
              </a:solidFill>
              <a:latin typeface="+mn-lt"/>
              <a:ea typeface="+mn-ea"/>
              <a:cs typeface="+mn-cs"/>
            </a:rPr>
            <a:t>の増となった。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本市は市域が広大である上、各種公共施設の老朽化も進行していることから、公共資産マネジメントに基づいた対応を図り、経費の抑制に努める。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156950</xdr:rowOff>
    </xdr:from>
    <xdr:to>
      <xdr:col>23</xdr:col>
      <xdr:colOff>133350</xdr:colOff>
      <xdr:row>85</xdr:row>
      <xdr:rowOff>124730</xdr:rowOff>
    </xdr:to>
    <xdr:cxnSp macro="">
      <xdr:nvCxnSpPr>
        <xdr:cNvPr id="197" name="直線コネクタ 196"/>
        <xdr:cNvCxnSpPr/>
      </xdr:nvCxnSpPr>
      <xdr:spPr>
        <a:xfrm>
          <a:off x="4114800" y="14558750"/>
          <a:ext cx="838200" cy="1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37667</xdr:rowOff>
    </xdr:from>
    <xdr:to>
      <xdr:col>19</xdr:col>
      <xdr:colOff>133350</xdr:colOff>
      <xdr:row>84</xdr:row>
      <xdr:rowOff>156950</xdr:rowOff>
    </xdr:to>
    <xdr:cxnSp macro="">
      <xdr:nvCxnSpPr>
        <xdr:cNvPr id="200" name="直線コネクタ 199"/>
        <xdr:cNvCxnSpPr/>
      </xdr:nvCxnSpPr>
      <xdr:spPr>
        <a:xfrm>
          <a:off x="3225800" y="14439467"/>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13015</xdr:rowOff>
    </xdr:from>
    <xdr:to>
      <xdr:col>15</xdr:col>
      <xdr:colOff>82550</xdr:colOff>
      <xdr:row>84</xdr:row>
      <xdr:rowOff>37667</xdr:rowOff>
    </xdr:to>
    <xdr:cxnSp macro="">
      <xdr:nvCxnSpPr>
        <xdr:cNvPr id="203" name="直線コネクタ 202"/>
        <xdr:cNvCxnSpPr/>
      </xdr:nvCxnSpPr>
      <xdr:spPr>
        <a:xfrm>
          <a:off x="2336800" y="14414815"/>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156133</xdr:rowOff>
    </xdr:from>
    <xdr:to>
      <xdr:col>11</xdr:col>
      <xdr:colOff>31750</xdr:colOff>
      <xdr:row>84</xdr:row>
      <xdr:rowOff>13015</xdr:rowOff>
    </xdr:to>
    <xdr:cxnSp macro="">
      <xdr:nvCxnSpPr>
        <xdr:cNvPr id="206" name="直線コネクタ 205"/>
        <xdr:cNvCxnSpPr/>
      </xdr:nvCxnSpPr>
      <xdr:spPr>
        <a:xfrm>
          <a:off x="1447800" y="14386483"/>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73930</xdr:rowOff>
    </xdr:from>
    <xdr:to>
      <xdr:col>23</xdr:col>
      <xdr:colOff>184150</xdr:colOff>
      <xdr:row>86</xdr:row>
      <xdr:rowOff>4080</xdr:rowOff>
    </xdr:to>
    <xdr:sp macro="" textlink="">
      <xdr:nvSpPr>
        <xdr:cNvPr id="216" name="楕円 215"/>
        <xdr:cNvSpPr/>
      </xdr:nvSpPr>
      <xdr:spPr>
        <a:xfrm>
          <a:off x="4902200" y="14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90457</xdr:rowOff>
    </xdr:from>
    <xdr:ext cx="762000" cy="259045"/>
    <xdr:sp macro="" textlink="">
      <xdr:nvSpPr>
        <xdr:cNvPr id="217" name="人件費・物件費等の状況該当値テキスト"/>
        <xdr:cNvSpPr txBox="1"/>
      </xdr:nvSpPr>
      <xdr:spPr>
        <a:xfrm>
          <a:off x="5041900" y="1449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106150</xdr:rowOff>
    </xdr:from>
    <xdr:to>
      <xdr:col>19</xdr:col>
      <xdr:colOff>184150</xdr:colOff>
      <xdr:row>85</xdr:row>
      <xdr:rowOff>36300</xdr:rowOff>
    </xdr:to>
    <xdr:sp macro="" textlink="">
      <xdr:nvSpPr>
        <xdr:cNvPr id="218" name="楕円 217"/>
        <xdr:cNvSpPr/>
      </xdr:nvSpPr>
      <xdr:spPr>
        <a:xfrm>
          <a:off x="4064000" y="145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21077</xdr:rowOff>
    </xdr:from>
    <xdr:ext cx="736600" cy="259045"/>
    <xdr:sp macro="" textlink="">
      <xdr:nvSpPr>
        <xdr:cNvPr id="219" name="テキスト ボックス 218"/>
        <xdr:cNvSpPr txBox="1"/>
      </xdr:nvSpPr>
      <xdr:spPr>
        <a:xfrm>
          <a:off x="3733800" y="145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158317</xdr:rowOff>
    </xdr:from>
    <xdr:to>
      <xdr:col>15</xdr:col>
      <xdr:colOff>133350</xdr:colOff>
      <xdr:row>84</xdr:row>
      <xdr:rowOff>88467</xdr:rowOff>
    </xdr:to>
    <xdr:sp macro="" textlink="">
      <xdr:nvSpPr>
        <xdr:cNvPr id="220" name="楕円 219"/>
        <xdr:cNvSpPr/>
      </xdr:nvSpPr>
      <xdr:spPr>
        <a:xfrm>
          <a:off x="3175000" y="143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98644</xdr:rowOff>
    </xdr:from>
    <xdr:ext cx="762000" cy="259045"/>
    <xdr:sp macro="" textlink="">
      <xdr:nvSpPr>
        <xdr:cNvPr id="221" name="テキスト ボックス 220"/>
        <xdr:cNvSpPr txBox="1"/>
      </xdr:nvSpPr>
      <xdr:spPr>
        <a:xfrm>
          <a:off x="2844800" y="141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133665</xdr:rowOff>
    </xdr:from>
    <xdr:to>
      <xdr:col>11</xdr:col>
      <xdr:colOff>82550</xdr:colOff>
      <xdr:row>84</xdr:row>
      <xdr:rowOff>63815</xdr:rowOff>
    </xdr:to>
    <xdr:sp macro="" textlink="">
      <xdr:nvSpPr>
        <xdr:cNvPr id="222" name="楕円 221"/>
        <xdr:cNvSpPr/>
      </xdr:nvSpPr>
      <xdr:spPr>
        <a:xfrm>
          <a:off x="2286000" y="143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73992</xdr:rowOff>
    </xdr:from>
    <xdr:ext cx="762000" cy="259045"/>
    <xdr:sp macro="" textlink="">
      <xdr:nvSpPr>
        <xdr:cNvPr id="223" name="テキスト ボックス 222"/>
        <xdr:cNvSpPr txBox="1"/>
      </xdr:nvSpPr>
      <xdr:spPr>
        <a:xfrm>
          <a:off x="1955800" y="141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105333</xdr:rowOff>
    </xdr:from>
    <xdr:to>
      <xdr:col>7</xdr:col>
      <xdr:colOff>31750</xdr:colOff>
      <xdr:row>84</xdr:row>
      <xdr:rowOff>35483</xdr:rowOff>
    </xdr:to>
    <xdr:sp macro="" textlink="">
      <xdr:nvSpPr>
        <xdr:cNvPr id="224" name="楕円 223"/>
        <xdr:cNvSpPr/>
      </xdr:nvSpPr>
      <xdr:spPr>
        <a:xfrm>
          <a:off x="1397000" y="14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45660</xdr:rowOff>
    </xdr:from>
    <xdr:ext cx="762000" cy="259045"/>
    <xdr:sp macro="" textlink="">
      <xdr:nvSpPr>
        <xdr:cNvPr id="225" name="テキスト ボックス 224"/>
        <xdr:cNvSpPr txBox="1"/>
      </xdr:nvSpPr>
      <xdr:spPr>
        <a:xfrm>
          <a:off x="1066800" y="141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en-US" sz="1100" b="0" i="0" u="none" strike="noStrike" baseline="0" smtClean="0">
              <a:solidFill>
                <a:schemeClr val="dk1"/>
              </a:solidFill>
              <a:latin typeface="+mn-lt"/>
              <a:ea typeface="+mn-ea"/>
              <a:cs typeface="+mn-cs"/>
            </a:rPr>
            <a:t>国と比較し、給料表の継ぎ足し部分があることなどから、本市のラスパイレス指数は類似団体の平均を上回り続けているが、令和２年度決算においては、</a:t>
          </a:r>
          <a:r>
            <a:rPr lang="en-US" altLang="ja-JP" sz="1100" b="0" i="0" u="none" strike="noStrike" baseline="0" smtClean="0">
              <a:solidFill>
                <a:schemeClr val="dk1"/>
              </a:solidFill>
              <a:latin typeface="+mn-lt"/>
              <a:ea typeface="+mn-ea"/>
              <a:cs typeface="+mn-cs"/>
            </a:rPr>
            <a:t>0.2</a:t>
          </a:r>
          <a:r>
            <a:rPr lang="ja-JP" altLang="en-US" sz="1100" b="0" i="0" u="none" strike="noStrike" baseline="0" smtClean="0">
              <a:solidFill>
                <a:schemeClr val="dk1"/>
              </a:solidFill>
              <a:latin typeface="+mn-lt"/>
              <a:ea typeface="+mn-ea"/>
              <a:cs typeface="+mn-cs"/>
            </a:rPr>
            <a:t>ポイント減の</a:t>
          </a:r>
          <a:r>
            <a:rPr lang="en-US" altLang="ja-JP" sz="1100" b="0" i="0" u="none" strike="noStrike" baseline="0" smtClean="0">
              <a:solidFill>
                <a:schemeClr val="dk1"/>
              </a:solidFill>
              <a:latin typeface="+mn-lt"/>
              <a:ea typeface="+mn-ea"/>
              <a:cs typeface="+mn-cs"/>
            </a:rPr>
            <a:t>100.9</a:t>
          </a:r>
          <a:r>
            <a:rPr lang="ja-JP" altLang="en-US" sz="1100" b="0" i="0" u="none" strike="noStrike" baseline="0" smtClean="0">
              <a:solidFill>
                <a:schemeClr val="dk1"/>
              </a:solidFill>
              <a:latin typeface="+mn-lt"/>
              <a:ea typeface="+mn-ea"/>
              <a:cs typeface="+mn-cs"/>
            </a:rPr>
            <a:t>となり、若干の改善がみられた。引き続き人事管理や人事院勧告に準拠した給与制度の見直し等により適正化に努めていく。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48261</xdr:rowOff>
    </xdr:to>
    <xdr:cxnSp macro="">
      <xdr:nvCxnSpPr>
        <xdr:cNvPr id="257" name="直線コネクタ 256"/>
        <xdr:cNvCxnSpPr/>
      </xdr:nvCxnSpPr>
      <xdr:spPr>
        <a:xfrm flipV="1">
          <a:off x="16179800" y="150634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48261</xdr:rowOff>
    </xdr:to>
    <xdr:cxnSp macro="">
      <xdr:nvCxnSpPr>
        <xdr:cNvPr id="260" name="直線コネクタ 259"/>
        <xdr:cNvCxnSpPr/>
      </xdr:nvCxnSpPr>
      <xdr:spPr>
        <a:xfrm>
          <a:off x="15290800" y="1513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48261</xdr:rowOff>
    </xdr:to>
    <xdr:cxnSp macro="">
      <xdr:nvCxnSpPr>
        <xdr:cNvPr id="263" name="直線コネクタ 262"/>
        <xdr:cNvCxnSpPr/>
      </xdr:nvCxnSpPr>
      <xdr:spPr>
        <a:xfrm>
          <a:off x="14401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48261</xdr:rowOff>
    </xdr:to>
    <xdr:cxnSp macro="">
      <xdr:nvCxnSpPr>
        <xdr:cNvPr id="266" name="直線コネクタ 265"/>
        <xdr:cNvCxnSpPr/>
      </xdr:nvCxnSpPr>
      <xdr:spPr>
        <a:xfrm flipV="1">
          <a:off x="13512800" y="151117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8" name="楕円 277"/>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9" name="テキスト ボックス 278"/>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0" name="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1" name="テキスト ボックス 280"/>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4" name="楕円 283"/>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5" name="テキスト ボックス 284"/>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en-US" sz="1100" b="0" i="0" u="none" strike="noStrike" baseline="0" smtClean="0">
              <a:solidFill>
                <a:schemeClr val="dk1"/>
              </a:solidFill>
              <a:latin typeface="+mn-lt"/>
              <a:ea typeface="+mn-ea"/>
              <a:cs typeface="+mn-cs"/>
            </a:rPr>
            <a:t> 本市の人口千人当たりの職員数については、前年と比較して</a:t>
          </a:r>
          <a:r>
            <a:rPr lang="en-US" altLang="ja-JP" sz="1100" b="0" i="0" u="none" strike="noStrike" baseline="0" smtClean="0">
              <a:solidFill>
                <a:schemeClr val="dk1"/>
              </a:solidFill>
              <a:latin typeface="+mn-lt"/>
              <a:ea typeface="+mn-ea"/>
              <a:cs typeface="+mn-cs"/>
            </a:rPr>
            <a:t>0.12</a:t>
          </a:r>
          <a:r>
            <a:rPr lang="ja-JP" altLang="en-US" sz="1100" b="0" i="0" u="none" strike="noStrike" baseline="0" smtClean="0">
              <a:solidFill>
                <a:schemeClr val="dk1"/>
              </a:solidFill>
              <a:latin typeface="+mn-lt"/>
              <a:ea typeface="+mn-ea"/>
              <a:cs typeface="+mn-cs"/>
            </a:rPr>
            <a:t>人増加し、類似団体の平均を僅かに上回っている。引き続きＩＣＴの活用などにより、事務の効率化と行政サービスの向上を図り、今後の人口減少や厳しい財政状況を見据え、中長期的な視点で人件費の適正化を図るため、毎年度の定員・組織管理を着実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148082</xdr:rowOff>
    </xdr:to>
    <xdr:cxnSp macro="">
      <xdr:nvCxnSpPr>
        <xdr:cNvPr id="318" name="直線コネクタ 317"/>
        <xdr:cNvCxnSpPr/>
      </xdr:nvCxnSpPr>
      <xdr:spPr>
        <a:xfrm>
          <a:off x="16179800" y="1089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75692</xdr:rowOff>
    </xdr:from>
    <xdr:to>
      <xdr:col>77</xdr:col>
      <xdr:colOff>44450</xdr:colOff>
      <xdr:row>63</xdr:row>
      <xdr:rowOff>90170</xdr:rowOff>
    </xdr:to>
    <xdr:cxnSp macro="">
      <xdr:nvCxnSpPr>
        <xdr:cNvPr id="321" name="直線コネクタ 320"/>
        <xdr:cNvCxnSpPr/>
      </xdr:nvCxnSpPr>
      <xdr:spPr>
        <a:xfrm>
          <a:off x="15290800" y="1087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3" name="テキスト ボックス 322"/>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63</xdr:row>
      <xdr:rowOff>75692</xdr:rowOff>
    </xdr:to>
    <xdr:cxnSp macro="">
      <xdr:nvCxnSpPr>
        <xdr:cNvPr id="324" name="直線コネクタ 323"/>
        <xdr:cNvCxnSpPr/>
      </xdr:nvCxnSpPr>
      <xdr:spPr>
        <a:xfrm>
          <a:off x="14401800" y="1085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56388</xdr:rowOff>
    </xdr:to>
    <xdr:cxnSp macro="">
      <xdr:nvCxnSpPr>
        <xdr:cNvPr id="327" name="直線コネクタ 326"/>
        <xdr:cNvCxnSpPr/>
      </xdr:nvCxnSpPr>
      <xdr:spPr>
        <a:xfrm>
          <a:off x="13512800" y="108432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97282</xdr:rowOff>
    </xdr:from>
    <xdr:to>
      <xdr:col>81</xdr:col>
      <xdr:colOff>95250</xdr:colOff>
      <xdr:row>64</xdr:row>
      <xdr:rowOff>27432</xdr:rowOff>
    </xdr:to>
    <xdr:sp macro="" textlink="">
      <xdr:nvSpPr>
        <xdr:cNvPr id="337" name="楕円 336"/>
        <xdr:cNvSpPr/>
      </xdr:nvSpPr>
      <xdr:spPr>
        <a:xfrm>
          <a:off x="16967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69359</xdr:rowOff>
    </xdr:from>
    <xdr:ext cx="762000" cy="259045"/>
    <xdr:sp macro="" textlink="">
      <xdr:nvSpPr>
        <xdr:cNvPr id="338" name="定員管理の状況該当値テキスト"/>
        <xdr:cNvSpPr txBox="1"/>
      </xdr:nvSpPr>
      <xdr:spPr>
        <a:xfrm>
          <a:off x="17106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39370</xdr:rowOff>
    </xdr:from>
    <xdr:to>
      <xdr:col>77</xdr:col>
      <xdr:colOff>95250</xdr:colOff>
      <xdr:row>63</xdr:row>
      <xdr:rowOff>140970</xdr:rowOff>
    </xdr:to>
    <xdr:sp macro="" textlink="">
      <xdr:nvSpPr>
        <xdr:cNvPr id="339" name="楕円 338"/>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151147</xdr:rowOff>
    </xdr:from>
    <xdr:ext cx="736600" cy="259045"/>
    <xdr:sp macro="" textlink="">
      <xdr:nvSpPr>
        <xdr:cNvPr id="340" name="テキスト ボックス 339"/>
        <xdr:cNvSpPr txBox="1"/>
      </xdr:nvSpPr>
      <xdr:spPr>
        <a:xfrm>
          <a:off x="15798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24892</xdr:rowOff>
    </xdr:from>
    <xdr:to>
      <xdr:col>73</xdr:col>
      <xdr:colOff>44450</xdr:colOff>
      <xdr:row>63</xdr:row>
      <xdr:rowOff>126492</xdr:rowOff>
    </xdr:to>
    <xdr:sp macro="" textlink="">
      <xdr:nvSpPr>
        <xdr:cNvPr id="341" name="楕円 340"/>
        <xdr:cNvSpPr/>
      </xdr:nvSpPr>
      <xdr:spPr>
        <a:xfrm>
          <a:off x="15240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111269</xdr:rowOff>
    </xdr:from>
    <xdr:ext cx="762000" cy="259045"/>
    <xdr:sp macro="" textlink="">
      <xdr:nvSpPr>
        <xdr:cNvPr id="342" name="テキスト ボックス 341"/>
        <xdr:cNvSpPr txBox="1"/>
      </xdr:nvSpPr>
      <xdr:spPr>
        <a:xfrm>
          <a:off x="14909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5588</xdr:rowOff>
    </xdr:from>
    <xdr:to>
      <xdr:col>68</xdr:col>
      <xdr:colOff>203200</xdr:colOff>
      <xdr:row>63</xdr:row>
      <xdr:rowOff>107188</xdr:rowOff>
    </xdr:to>
    <xdr:sp macro="" textlink="">
      <xdr:nvSpPr>
        <xdr:cNvPr id="343" name="楕円 342"/>
        <xdr:cNvSpPr/>
      </xdr:nvSpPr>
      <xdr:spPr>
        <a:xfrm>
          <a:off x="14351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91965</xdr:rowOff>
    </xdr:from>
    <xdr:ext cx="762000" cy="259045"/>
    <xdr:sp macro="" textlink="">
      <xdr:nvSpPr>
        <xdr:cNvPr id="344" name="テキスト ボックス 343"/>
        <xdr:cNvSpPr txBox="1"/>
      </xdr:nvSpPr>
      <xdr:spPr>
        <a:xfrm>
          <a:off x="14020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45" name="楕円 344"/>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46" name="テキスト ボックス 345"/>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債費は、毎年度の元利償還額よりも市債の発行額を抑制してきたことや、元利償還額の大きい地方債の償還が終了したことにより、減少傾向にある。下水道事業会計に対する繰出金の減少などにより、公営企業債の元利償還金に対する繰入金が減少となったため、実質公債費比率は</a:t>
          </a:r>
          <a:r>
            <a:rPr lang="en-US" altLang="ja-JP" sz="1100" b="0" i="0" u="none" strike="noStrike" baseline="0" smtClean="0">
              <a:solidFill>
                <a:schemeClr val="dk1"/>
              </a:solidFill>
              <a:latin typeface="+mn-lt"/>
              <a:ea typeface="+mn-ea"/>
              <a:cs typeface="+mn-cs"/>
            </a:rPr>
            <a:t>0.1</a:t>
          </a:r>
          <a:r>
            <a:rPr lang="ja-JP" altLang="en-US" sz="1100" b="0" i="0" u="none" strike="noStrike" baseline="0" smtClean="0">
              <a:solidFill>
                <a:schemeClr val="dk1"/>
              </a:solidFill>
              <a:latin typeface="+mn-lt"/>
              <a:ea typeface="+mn-ea"/>
              <a:cs typeface="+mn-cs"/>
            </a:rPr>
            <a:t>ポイント改善した。近年は横ばいで推移しているものの、依然として類似団体平均値を上回っていることから、引き続き、事業の選択と集中により、新規市債発行額の上限設定や発行事業の厳選を行い、健全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79" name="直線コネクタ 378"/>
        <xdr:cNvCxnSpPr/>
      </xdr:nvCxnSpPr>
      <xdr:spPr>
        <a:xfrm flipV="1">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44027</xdr:rowOff>
    </xdr:to>
    <xdr:cxnSp macro="">
      <xdr:nvCxnSpPr>
        <xdr:cNvPr id="382" name="直線コネクタ 381"/>
        <xdr:cNvCxnSpPr/>
      </xdr:nvCxnSpPr>
      <xdr:spPr>
        <a:xfrm flipV="1">
          <a:off x="15290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5" name="直線コネクタ 384"/>
        <xdr:cNvCxnSpPr/>
      </xdr:nvCxnSpPr>
      <xdr:spPr>
        <a:xfrm>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60113</xdr:rowOff>
    </xdr:to>
    <xdr:cxnSp macro="">
      <xdr:nvCxnSpPr>
        <xdr:cNvPr id="388" name="直線コネクタ 387"/>
        <xdr:cNvCxnSpPr/>
      </xdr:nvCxnSpPr>
      <xdr:spPr>
        <a:xfrm flipV="1">
          <a:off x="13512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2" name="テキスト ボックス 39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8" name="楕円 397"/>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399"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1" name="テキスト ボックス 400"/>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3" name="テキスト ボックス 40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5" name="テキスト ボックス 40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6" name="楕円 405"/>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7" name="テキスト ボックス 406"/>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将来負担比率については、分母となる単年度の標準財政規模は</a:t>
          </a:r>
          <a:r>
            <a:rPr lang="en-US" altLang="ja-JP" sz="1100" b="0" i="0" u="none" strike="noStrike" baseline="0" smtClean="0">
              <a:solidFill>
                <a:schemeClr val="dk1"/>
              </a:solidFill>
              <a:latin typeface="+mn-lt"/>
              <a:ea typeface="+mn-ea"/>
              <a:cs typeface="+mn-cs"/>
            </a:rPr>
            <a:t>11.4</a:t>
          </a:r>
          <a:r>
            <a:rPr lang="ja-JP" altLang="en-US" sz="1100" b="0" i="0" u="none" strike="noStrike" baseline="0" smtClean="0">
              <a:solidFill>
                <a:schemeClr val="dk1"/>
              </a:solidFill>
              <a:latin typeface="+mn-lt"/>
              <a:ea typeface="+mn-ea"/>
              <a:cs typeface="+mn-cs"/>
            </a:rPr>
            <a:t>億円増加、分子となる将来負担額は、公営企業債等繰入見込額や退職手当負担見込額等の減少により、将来負担額は減少傾向にあり、</a:t>
          </a:r>
          <a:r>
            <a:rPr lang="en-US" altLang="ja-JP" sz="1100" b="0" i="0" u="none" strike="noStrike" baseline="0" smtClean="0">
              <a:solidFill>
                <a:schemeClr val="dk1"/>
              </a:solidFill>
              <a:latin typeface="+mn-lt"/>
              <a:ea typeface="+mn-ea"/>
              <a:cs typeface="+mn-cs"/>
            </a:rPr>
            <a:t>10.2</a:t>
          </a:r>
          <a:r>
            <a:rPr lang="ja-JP" altLang="en-US" sz="1100" b="0" i="0" u="none" strike="noStrike" baseline="0" smtClean="0">
              <a:solidFill>
                <a:schemeClr val="dk1"/>
              </a:solidFill>
              <a:latin typeface="+mn-lt"/>
              <a:ea typeface="+mn-ea"/>
              <a:cs typeface="+mn-cs"/>
            </a:rPr>
            <a:t>ポイント改善し</a:t>
          </a:r>
          <a:r>
            <a:rPr lang="en-US" altLang="ja-JP" sz="1100" b="0" i="0" u="none" strike="noStrike" baseline="0" smtClean="0">
              <a:solidFill>
                <a:schemeClr val="dk1"/>
              </a:solidFill>
              <a:latin typeface="+mn-lt"/>
              <a:ea typeface="+mn-ea"/>
              <a:cs typeface="+mn-cs"/>
            </a:rPr>
            <a:t>25.0%</a:t>
          </a:r>
          <a:r>
            <a:rPr lang="ja-JP" altLang="en-US" sz="1100" b="0" i="0" u="none" strike="noStrike" baseline="0" smtClean="0">
              <a:solidFill>
                <a:schemeClr val="dk1"/>
              </a:solidFill>
              <a:latin typeface="+mn-lt"/>
              <a:ea typeface="+mn-ea"/>
              <a:cs typeface="+mn-cs"/>
            </a:rPr>
            <a:t>となった。</a:t>
          </a:r>
        </a:p>
        <a:p>
          <a:pPr rtl="0"/>
          <a:r>
            <a:rPr lang="ja-JP" altLang="en-US" sz="1100" b="0" i="0" u="none" strike="noStrike" baseline="0" smtClean="0">
              <a:solidFill>
                <a:schemeClr val="dk1"/>
              </a:solidFill>
              <a:latin typeface="+mn-lt"/>
              <a:ea typeface="+mn-ea"/>
              <a:cs typeface="+mn-cs"/>
            </a:rPr>
            <a:t>　しかしながら、依然として類似団体の平均値を上回っており、今後も市債発行額の適正管理や基金残高の確保などにより、更なる改善を目指していく。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16</xdr:row>
      <xdr:rowOff>47650</xdr:rowOff>
    </xdr:to>
    <xdr:cxnSp macro="">
      <xdr:nvCxnSpPr>
        <xdr:cNvPr id="439" name="直線コネクタ 438"/>
        <xdr:cNvCxnSpPr/>
      </xdr:nvCxnSpPr>
      <xdr:spPr>
        <a:xfrm flipV="1">
          <a:off x="16179800" y="2692400"/>
          <a:ext cx="8382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47650</xdr:rowOff>
    </xdr:from>
    <xdr:to>
      <xdr:col>77</xdr:col>
      <xdr:colOff>44450</xdr:colOff>
      <xdr:row>16</xdr:row>
      <xdr:rowOff>86258</xdr:rowOff>
    </xdr:to>
    <xdr:cxnSp macro="">
      <xdr:nvCxnSpPr>
        <xdr:cNvPr id="442" name="直線コネクタ 441"/>
        <xdr:cNvCxnSpPr/>
      </xdr:nvCxnSpPr>
      <xdr:spPr>
        <a:xfrm flipV="1">
          <a:off x="15290800" y="27908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86258</xdr:rowOff>
    </xdr:from>
    <xdr:to>
      <xdr:col>72</xdr:col>
      <xdr:colOff>203200</xdr:colOff>
      <xdr:row>17</xdr:row>
      <xdr:rowOff>16154</xdr:rowOff>
    </xdr:to>
    <xdr:cxnSp macro="">
      <xdr:nvCxnSpPr>
        <xdr:cNvPr id="445" name="直線コネクタ 444"/>
        <xdr:cNvCxnSpPr/>
      </xdr:nvCxnSpPr>
      <xdr:spPr>
        <a:xfrm flipV="1">
          <a:off x="14401800" y="282945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7" name="テキスト ボックス 44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16154</xdr:rowOff>
    </xdr:from>
    <xdr:to>
      <xdr:col>68</xdr:col>
      <xdr:colOff>152400</xdr:colOff>
      <xdr:row>17</xdr:row>
      <xdr:rowOff>79858</xdr:rowOff>
    </xdr:to>
    <xdr:cxnSp macro="">
      <xdr:nvCxnSpPr>
        <xdr:cNvPr id="448" name="直線コネクタ 447"/>
        <xdr:cNvCxnSpPr/>
      </xdr:nvCxnSpPr>
      <xdr:spPr>
        <a:xfrm flipV="1">
          <a:off x="13512800" y="2930804"/>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0" name="テキスト ボックス 449"/>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2" name="テキスト ボックス 451"/>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58" name="楕円 457"/>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59" name="将来負担の状況該当値テキスト"/>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168300</xdr:rowOff>
    </xdr:from>
    <xdr:to>
      <xdr:col>77</xdr:col>
      <xdr:colOff>95250</xdr:colOff>
      <xdr:row>16</xdr:row>
      <xdr:rowOff>98450</xdr:rowOff>
    </xdr:to>
    <xdr:sp macro="" textlink="">
      <xdr:nvSpPr>
        <xdr:cNvPr id="460" name="楕円 459"/>
        <xdr:cNvSpPr/>
      </xdr:nvSpPr>
      <xdr:spPr>
        <a:xfrm>
          <a:off x="16129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83227</xdr:rowOff>
    </xdr:from>
    <xdr:ext cx="736600" cy="259045"/>
    <xdr:sp macro="" textlink="">
      <xdr:nvSpPr>
        <xdr:cNvPr id="461" name="テキスト ボックス 460"/>
        <xdr:cNvSpPr txBox="1"/>
      </xdr:nvSpPr>
      <xdr:spPr>
        <a:xfrm>
          <a:off x="15798800" y="282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35458</xdr:rowOff>
    </xdr:from>
    <xdr:to>
      <xdr:col>73</xdr:col>
      <xdr:colOff>44450</xdr:colOff>
      <xdr:row>16</xdr:row>
      <xdr:rowOff>137058</xdr:rowOff>
    </xdr:to>
    <xdr:sp macro="" textlink="">
      <xdr:nvSpPr>
        <xdr:cNvPr id="462" name="楕円 461"/>
        <xdr:cNvSpPr/>
      </xdr:nvSpPr>
      <xdr:spPr>
        <a:xfrm>
          <a:off x="15240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121835</xdr:rowOff>
    </xdr:from>
    <xdr:ext cx="762000" cy="259045"/>
    <xdr:sp macro="" textlink="">
      <xdr:nvSpPr>
        <xdr:cNvPr id="463" name="テキスト ボックス 462"/>
        <xdr:cNvSpPr txBox="1"/>
      </xdr:nvSpPr>
      <xdr:spPr>
        <a:xfrm>
          <a:off x="14909800" y="28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136804</xdr:rowOff>
    </xdr:from>
    <xdr:to>
      <xdr:col>68</xdr:col>
      <xdr:colOff>203200</xdr:colOff>
      <xdr:row>17</xdr:row>
      <xdr:rowOff>66954</xdr:rowOff>
    </xdr:to>
    <xdr:sp macro="" textlink="">
      <xdr:nvSpPr>
        <xdr:cNvPr id="464" name="楕円 463"/>
        <xdr:cNvSpPr/>
      </xdr:nvSpPr>
      <xdr:spPr>
        <a:xfrm>
          <a:off x="14351000" y="2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51731</xdr:rowOff>
    </xdr:from>
    <xdr:ext cx="762000" cy="259045"/>
    <xdr:sp macro="" textlink="">
      <xdr:nvSpPr>
        <xdr:cNvPr id="465" name="テキスト ボックス 464"/>
        <xdr:cNvSpPr txBox="1"/>
      </xdr:nvSpPr>
      <xdr:spPr>
        <a:xfrm>
          <a:off x="14020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29058</xdr:rowOff>
    </xdr:from>
    <xdr:to>
      <xdr:col>64</xdr:col>
      <xdr:colOff>152400</xdr:colOff>
      <xdr:row>17</xdr:row>
      <xdr:rowOff>130658</xdr:rowOff>
    </xdr:to>
    <xdr:sp macro="" textlink="">
      <xdr:nvSpPr>
        <xdr:cNvPr id="466" name="楕円 465"/>
        <xdr:cNvSpPr/>
      </xdr:nvSpPr>
      <xdr:spPr>
        <a:xfrm>
          <a:off x="13462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115435</xdr:rowOff>
    </xdr:from>
    <xdr:ext cx="762000" cy="259045"/>
    <xdr:sp macro="" textlink="">
      <xdr:nvSpPr>
        <xdr:cNvPr id="467" name="テキスト ボックス 466"/>
        <xdr:cNvSpPr txBox="1"/>
      </xdr:nvSpPr>
      <xdr:spPr>
        <a:xfrm>
          <a:off x="13131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本市の経常収支比率に占める人件費は類似団体に比べ高率で推移しているが、</a:t>
          </a:r>
          <a:r>
            <a:rPr lang="ja-JP" altLang="ja-JP" sz="1100" b="0" i="0" baseline="0">
              <a:solidFill>
                <a:schemeClr val="dk1"/>
              </a:solidFill>
              <a:effectLst/>
              <a:latin typeface="+mn-lt"/>
              <a:ea typeface="+mn-ea"/>
              <a:cs typeface="+mn-cs"/>
            </a:rPr>
            <a:t>給料表の継ぎ足し部分がある</a:t>
          </a:r>
          <a:r>
            <a:rPr lang="ja-JP" altLang="en-US" sz="1100" b="0" i="0" baseline="0">
              <a:solidFill>
                <a:schemeClr val="dk1"/>
              </a:solidFill>
              <a:effectLst/>
              <a:latin typeface="+mn-lt"/>
              <a:ea typeface="+mn-ea"/>
              <a:cs typeface="+mn-cs"/>
            </a:rPr>
            <a:t>ことや</a:t>
          </a:r>
          <a:r>
            <a:rPr lang="ja-JP" altLang="en-US" sz="1100" b="0" i="0" u="none" strike="noStrike" baseline="0" smtClean="0">
              <a:solidFill>
                <a:schemeClr val="dk1"/>
              </a:solidFill>
              <a:latin typeface="+mn-lt"/>
              <a:ea typeface="+mn-ea"/>
              <a:cs typeface="+mn-cs"/>
            </a:rPr>
            <a:t>ごみ処理等を市直営事業で行っていることが類似団体と比較して高い要因と考えられる。</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令和２年度においては、</a:t>
          </a:r>
          <a:r>
            <a:rPr lang="ja-JP" altLang="ja-JP" sz="1100" b="0" i="0" baseline="0">
              <a:solidFill>
                <a:schemeClr val="dk1"/>
              </a:solidFill>
              <a:effectLst/>
              <a:latin typeface="+mn-lt"/>
              <a:ea typeface="+mn-ea"/>
              <a:cs typeface="+mn-cs"/>
            </a:rPr>
            <a:t>会計年度任用職員制度導入による報酬及び手当の増加などにより</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ポイント増となったが、</a:t>
          </a:r>
          <a:r>
            <a:rPr lang="ja-JP" altLang="en-US" sz="1100" b="0" i="0" u="none" strike="noStrike" baseline="0" smtClean="0">
              <a:solidFill>
                <a:schemeClr val="dk1"/>
              </a:solidFill>
              <a:latin typeface="+mn-lt"/>
              <a:ea typeface="+mn-ea"/>
              <a:cs typeface="+mn-cs"/>
            </a:rPr>
            <a:t>計画的な人事管理や人事院勧告に準拠した給与制度の見直しを行うとともに、指定管理者制度や民間委託等を活用し、適正な支出に努めていく。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63500</xdr:rowOff>
    </xdr:from>
    <xdr:to>
      <xdr:col>24</xdr:col>
      <xdr:colOff>25400</xdr:colOff>
      <xdr:row>39</xdr:row>
      <xdr:rowOff>57150</xdr:rowOff>
    </xdr:to>
    <xdr:cxnSp macro="">
      <xdr:nvCxnSpPr>
        <xdr:cNvPr id="66" name="直線コネクタ 65"/>
        <xdr:cNvCxnSpPr/>
      </xdr:nvCxnSpPr>
      <xdr:spPr>
        <a:xfrm>
          <a:off x="3987800" y="6578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39</xdr:row>
      <xdr:rowOff>31750</xdr:rowOff>
    </xdr:to>
    <xdr:cxnSp macro="">
      <xdr:nvCxnSpPr>
        <xdr:cNvPr id="69" name="直線コネクタ 68"/>
        <xdr:cNvCxnSpPr/>
      </xdr:nvCxnSpPr>
      <xdr:spPr>
        <a:xfrm flipV="1">
          <a:off x="3098800" y="657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31750</xdr:rowOff>
    </xdr:to>
    <xdr:cxnSp macro="">
      <xdr:nvCxnSpPr>
        <xdr:cNvPr id="72" name="直線コネクタ 71"/>
        <xdr:cNvCxnSpPr/>
      </xdr:nvCxnSpPr>
      <xdr:spPr>
        <a:xfrm>
          <a:off x="2209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95250</xdr:rowOff>
    </xdr:to>
    <xdr:cxnSp macro="">
      <xdr:nvCxnSpPr>
        <xdr:cNvPr id="75" name="直線コネクタ 74"/>
        <xdr:cNvCxnSpPr/>
      </xdr:nvCxnSpPr>
      <xdr:spPr>
        <a:xfrm flipV="1">
          <a:off x="1320800" y="668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xdr:rowOff>
    </xdr:from>
    <xdr:to>
      <xdr:col>20</xdr:col>
      <xdr:colOff>38100</xdr:colOff>
      <xdr:row>38</xdr:row>
      <xdr:rowOff>114300</xdr:rowOff>
    </xdr:to>
    <xdr:sp macro="" textlink="">
      <xdr:nvSpPr>
        <xdr:cNvPr id="87" name="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99077</xdr:rowOff>
    </xdr:from>
    <xdr:ext cx="736600" cy="259045"/>
    <xdr:sp macro="" textlink="">
      <xdr:nvSpPr>
        <xdr:cNvPr id="88" name="テキスト ボックス 87"/>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本市市域は、広域にわたり、消防署、支所等の施設配置や都市基盤整備の必要性により、維持管理経費が嵩む傾向にあり、類似団体平均に比べ高率となっており、令和２年度においては、ごみ収集費の増などにより</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ポイント増となった。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公共資産マネジメントの観点に基づき、公共施設配置の最適化の検討などによって歳出の抑制を図るほか、公共施設の使用料の適正化を推進し、充当一般財源の縮減を図る。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94343</xdr:rowOff>
    </xdr:to>
    <xdr:cxnSp macro="">
      <xdr:nvCxnSpPr>
        <xdr:cNvPr id="129" name="直線コネクタ 128"/>
        <xdr:cNvCxnSpPr/>
      </xdr:nvCxnSpPr>
      <xdr:spPr>
        <a:xfrm>
          <a:off x="15671800" y="3136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0"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50800</xdr:rowOff>
    </xdr:to>
    <xdr:cxnSp macro="">
      <xdr:nvCxnSpPr>
        <xdr:cNvPr id="132" name="直線コネクタ 131"/>
        <xdr:cNvCxnSpPr/>
      </xdr:nvCxnSpPr>
      <xdr:spPr>
        <a:xfrm>
          <a:off x="14782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61686</xdr:rowOff>
    </xdr:to>
    <xdr:cxnSp macro="">
      <xdr:nvCxnSpPr>
        <xdr:cNvPr id="135" name="直線コネクタ 134"/>
        <xdr:cNvCxnSpPr/>
      </xdr:nvCxnSpPr>
      <xdr:spPr>
        <a:xfrm flipV="1">
          <a:off x="13893800" y="3126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116114</xdr:rowOff>
    </xdr:to>
    <xdr:cxnSp macro="">
      <xdr:nvCxnSpPr>
        <xdr:cNvPr id="138" name="直線コネクタ 137"/>
        <xdr:cNvCxnSpPr/>
      </xdr:nvCxnSpPr>
      <xdr:spPr>
        <a:xfrm flipV="1">
          <a:off x="13004800" y="3147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65314</xdr:rowOff>
    </xdr:from>
    <xdr:to>
      <xdr:col>65</xdr:col>
      <xdr:colOff>53975</xdr:colOff>
      <xdr:row>18</xdr:row>
      <xdr:rowOff>166914</xdr:rowOff>
    </xdr:to>
    <xdr:sp macro="" textlink="">
      <xdr:nvSpPr>
        <xdr:cNvPr id="156" name="楕円 155"/>
        <xdr:cNvSpPr/>
      </xdr:nvSpPr>
      <xdr:spPr>
        <a:xfrm>
          <a:off x="12954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151691</xdr:rowOff>
    </xdr:from>
    <xdr:ext cx="762000" cy="259045"/>
    <xdr:sp macro="" textlink="">
      <xdr:nvSpPr>
        <xdr:cNvPr id="157" name="テキスト ボックス 156"/>
        <xdr:cNvSpPr txBox="1"/>
      </xdr:nvSpPr>
      <xdr:spPr>
        <a:xfrm>
          <a:off x="12623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baseline="0" smtClean="0">
              <a:solidFill>
                <a:schemeClr val="dk1"/>
              </a:solidFill>
              <a:latin typeface="+mn-lt"/>
              <a:ea typeface="+mn-ea"/>
              <a:cs typeface="+mn-cs"/>
            </a:rPr>
            <a:t>扶助費</a:t>
          </a:r>
          <a:r>
            <a:rPr lang="ja-JP" altLang="en-US" sz="1100" b="0" i="0" u="none" strike="noStrike" baseline="0" smtClean="0">
              <a:solidFill>
                <a:schemeClr val="dk1"/>
              </a:solidFill>
              <a:latin typeface="+mn-lt"/>
              <a:ea typeface="+mn-ea"/>
              <a:cs typeface="+mn-cs"/>
            </a:rPr>
            <a:t>は、子ども医療費の大幅な減少などにより、全体として</a:t>
          </a:r>
          <a:r>
            <a:rPr lang="en-US" altLang="ja-JP" sz="1100" b="0" i="0" u="none" strike="noStrike" baseline="0" smtClean="0">
              <a:solidFill>
                <a:schemeClr val="dk1"/>
              </a:solidFill>
              <a:latin typeface="+mn-lt"/>
              <a:ea typeface="+mn-ea"/>
              <a:cs typeface="+mn-cs"/>
            </a:rPr>
            <a:t>0.4</a:t>
          </a:r>
          <a:r>
            <a:rPr lang="ja-JP" altLang="en-US" sz="1100" b="0" i="0" u="none" strike="noStrike" baseline="0" smtClean="0">
              <a:solidFill>
                <a:schemeClr val="dk1"/>
              </a:solidFill>
              <a:latin typeface="+mn-lt"/>
              <a:ea typeface="+mn-ea"/>
              <a:cs typeface="+mn-cs"/>
            </a:rPr>
            <a:t>ポイント減となった。しかし、生活保護費などが増加し続けており、今後についても増加が見込まれることから、財政状況の更なる硬直化が懸念される。</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類似団体との比較でも扶助費の占める割合が最も大きいことから、引き続き、生活保護の自立支援への取り組みや市単独扶助費の見直しなどにより、健全な財政運用に向けて努めていく。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59</xdr:row>
      <xdr:rowOff>31750</xdr:rowOff>
    </xdr:to>
    <xdr:cxnSp macro="">
      <xdr:nvCxnSpPr>
        <xdr:cNvPr id="185" name="直線コネクタ 184"/>
        <xdr:cNvCxnSpPr/>
      </xdr:nvCxnSpPr>
      <xdr:spPr>
        <a:xfrm flipV="1">
          <a:off x="4826000" y="92329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3827</xdr:rowOff>
    </xdr:from>
    <xdr:ext cx="762000" cy="259045"/>
    <xdr:sp macro="" textlink="">
      <xdr:nvSpPr>
        <xdr:cNvPr id="186" name="扶助費最小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31750</xdr:rowOff>
    </xdr:from>
    <xdr:to>
      <xdr:col>24</xdr:col>
      <xdr:colOff>114300</xdr:colOff>
      <xdr:row>59</xdr:row>
      <xdr:rowOff>31750</xdr:rowOff>
    </xdr:to>
    <xdr:cxnSp macro="">
      <xdr:nvCxnSpPr>
        <xdr:cNvPr id="187" name="直線コネクタ 186"/>
        <xdr:cNvCxnSpPr/>
      </xdr:nvCxnSpPr>
      <xdr:spPr>
        <a:xfrm>
          <a:off x="4737100" y="1014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107950</xdr:rowOff>
    </xdr:to>
    <xdr:cxnSp macro="">
      <xdr:nvCxnSpPr>
        <xdr:cNvPr id="190" name="直線コネクタ 189"/>
        <xdr:cNvCxnSpPr/>
      </xdr:nvCxnSpPr>
      <xdr:spPr>
        <a:xfrm flipV="1">
          <a:off x="3987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69850</xdr:rowOff>
    </xdr:to>
    <xdr:cxnSp macro="">
      <xdr:nvCxnSpPr>
        <xdr:cNvPr id="193" name="直線コネクタ 192"/>
        <xdr:cNvCxnSpPr/>
      </xdr:nvCxnSpPr>
      <xdr:spPr>
        <a:xfrm flipV="1">
          <a:off x="3098800" y="1022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69850</xdr:rowOff>
    </xdr:to>
    <xdr:cxnSp macro="">
      <xdr:nvCxnSpPr>
        <xdr:cNvPr id="196" name="直線コネクタ 195"/>
        <xdr:cNvCxnSpPr/>
      </xdr:nvCxnSpPr>
      <xdr:spPr>
        <a:xfrm>
          <a:off x="2209800" y="1022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107950</xdr:rowOff>
    </xdr:to>
    <xdr:cxnSp macro="">
      <xdr:nvCxnSpPr>
        <xdr:cNvPr id="199" name="直線コネクタ 198"/>
        <xdr:cNvCxnSpPr/>
      </xdr:nvCxnSpPr>
      <xdr:spPr>
        <a:xfrm flipV="1">
          <a:off x="1320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13" name="楕円 212"/>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4" name="テキスト ボックス 213"/>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7" name="楕円 216"/>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8" name="テキスト ボックス 217"/>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その他については、清掃工場に係る維持補修費の増加などにより、</a:t>
          </a:r>
          <a:r>
            <a:rPr lang="en-US" altLang="ja-JP" sz="1100" b="0" i="0" u="none" strike="noStrike" baseline="0" smtClean="0">
              <a:solidFill>
                <a:schemeClr val="dk1"/>
              </a:solidFill>
              <a:latin typeface="+mn-lt"/>
              <a:ea typeface="+mn-ea"/>
              <a:cs typeface="+mn-cs"/>
            </a:rPr>
            <a:t>0.7</a:t>
          </a:r>
          <a:r>
            <a:rPr lang="ja-JP" altLang="en-US" sz="1100" b="0" i="0" u="none" strike="noStrike" baseline="0" smtClean="0">
              <a:solidFill>
                <a:schemeClr val="dk1"/>
              </a:solidFill>
              <a:latin typeface="+mn-lt"/>
              <a:ea typeface="+mn-ea"/>
              <a:cs typeface="+mn-cs"/>
            </a:rPr>
            <a:t>ポイント増となった。類似団体平均を大きく上回っていることから、公共資産マネジメントに基づいた適正な維持管理を行うとともに、特別・企業会計の経営改善による繰出金の抑制など、経常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6" name="直線コネクタ 245"/>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7"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8" name="直線コネクタ 247"/>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127000</xdr:rowOff>
    </xdr:from>
    <xdr:to>
      <xdr:col>82</xdr:col>
      <xdr:colOff>107950</xdr:colOff>
      <xdr:row>60</xdr:row>
      <xdr:rowOff>88900</xdr:rowOff>
    </xdr:to>
    <xdr:cxnSp macro="">
      <xdr:nvCxnSpPr>
        <xdr:cNvPr id="251" name="直線コネクタ 250"/>
        <xdr:cNvCxnSpPr/>
      </xdr:nvCxnSpPr>
      <xdr:spPr>
        <a:xfrm>
          <a:off x="15671800" y="10242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31750</xdr:rowOff>
    </xdr:to>
    <xdr:cxnSp macro="">
      <xdr:nvCxnSpPr>
        <xdr:cNvPr id="254" name="直線コネクタ 253"/>
        <xdr:cNvCxnSpPr/>
      </xdr:nvCxnSpPr>
      <xdr:spPr>
        <a:xfrm flipV="1">
          <a:off x="14782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5" name="フローチャート: 判断 254"/>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6" name="テキスト ボックス 255"/>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60</xdr:row>
      <xdr:rowOff>31750</xdr:rowOff>
    </xdr:to>
    <xdr:cxnSp macro="">
      <xdr:nvCxnSpPr>
        <xdr:cNvPr id="257" name="直線コネクタ 256"/>
        <xdr:cNvCxnSpPr/>
      </xdr:nvCxnSpPr>
      <xdr:spPr>
        <a:xfrm>
          <a:off x="13893800" y="10128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58" name="フローチャート: 判断 257"/>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59" name="テキスト ボックス 258"/>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31750</xdr:rowOff>
    </xdr:to>
    <xdr:cxnSp macro="">
      <xdr:nvCxnSpPr>
        <xdr:cNvPr id="260" name="直線コネクタ 259"/>
        <xdr:cNvCxnSpPr/>
      </xdr:nvCxnSpPr>
      <xdr:spPr>
        <a:xfrm flipV="1">
          <a:off x="13004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1" name="フローチャート: 判断 260"/>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2" name="テキスト ボックス 261"/>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3" name="フローチャート: 判断 262"/>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4" name="テキスト ボックス 263"/>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0" name="楕円 269"/>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1"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76200</xdr:rowOff>
    </xdr:from>
    <xdr:to>
      <xdr:col>78</xdr:col>
      <xdr:colOff>120650</xdr:colOff>
      <xdr:row>60</xdr:row>
      <xdr:rowOff>6350</xdr:rowOff>
    </xdr:to>
    <xdr:sp macro="" textlink="">
      <xdr:nvSpPr>
        <xdr:cNvPr id="272" name="楕円 271"/>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162577</xdr:rowOff>
    </xdr:from>
    <xdr:ext cx="736600" cy="259045"/>
    <xdr:sp macro="" textlink="">
      <xdr:nvSpPr>
        <xdr:cNvPr id="273" name="テキスト ボックス 272"/>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152400</xdr:rowOff>
    </xdr:from>
    <xdr:to>
      <xdr:col>74</xdr:col>
      <xdr:colOff>31750</xdr:colOff>
      <xdr:row>60</xdr:row>
      <xdr:rowOff>82550</xdr:rowOff>
    </xdr:to>
    <xdr:sp macro="" textlink="">
      <xdr:nvSpPr>
        <xdr:cNvPr id="274" name="楕円 273"/>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67327</xdr:rowOff>
    </xdr:from>
    <xdr:ext cx="762000" cy="259045"/>
    <xdr:sp macro="" textlink="">
      <xdr:nvSpPr>
        <xdr:cNvPr id="275" name="テキスト ボックス 274"/>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6" name="楕円 275"/>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73677</xdr:rowOff>
    </xdr:from>
    <xdr:ext cx="762000" cy="259045"/>
    <xdr:sp macro="" textlink="">
      <xdr:nvSpPr>
        <xdr:cNvPr id="277" name="テキスト ボックス 276"/>
        <xdr:cNvSpPr txBox="1"/>
      </xdr:nvSpPr>
      <xdr:spPr>
        <a:xfrm>
          <a:off x="13512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79" name="テキスト ボックス 278"/>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補助費等は、下水道事業会計補助金の減少などにより</a:t>
          </a:r>
          <a:r>
            <a:rPr lang="en-US" altLang="ja-JP" sz="1100" b="0" i="0" u="none" strike="noStrike" baseline="0" smtClean="0">
              <a:solidFill>
                <a:schemeClr val="dk1"/>
              </a:solidFill>
              <a:latin typeface="+mn-lt"/>
              <a:ea typeface="+mn-ea"/>
              <a:cs typeface="+mn-cs"/>
            </a:rPr>
            <a:t>0.2</a:t>
          </a:r>
          <a:r>
            <a:rPr lang="ja-JP" altLang="en-US" sz="1100" b="0" i="0" u="none" strike="noStrike" baseline="0" smtClean="0">
              <a:solidFill>
                <a:schemeClr val="dk1"/>
              </a:solidFill>
              <a:latin typeface="+mn-lt"/>
              <a:ea typeface="+mn-ea"/>
              <a:cs typeface="+mn-cs"/>
            </a:rPr>
            <a:t>ポイント減となった。</a:t>
          </a:r>
          <a:endParaRPr lang="en-US" altLang="ja-JP" sz="1100" b="0" i="0" u="none" strike="noStrike" baseline="0" smtClean="0">
            <a:solidFill>
              <a:schemeClr val="dk1"/>
            </a:solidFill>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本市は、市直営事業が多く一部事務組合への負担金が少ないといった理由から、類似団体平均に比べ低率で推移しているが、引き続き経常的な補助金支出については、適正な支給額となるよう予算編成時に効果を確認するとともに、適正化の推進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9" name="直線コネクタ 308"/>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33</xdr:row>
      <xdr:rowOff>124278</xdr:rowOff>
    </xdr:to>
    <xdr:cxnSp macro="">
      <xdr:nvCxnSpPr>
        <xdr:cNvPr id="314" name="直線コネクタ 313"/>
        <xdr:cNvCxnSpPr/>
      </xdr:nvCxnSpPr>
      <xdr:spPr>
        <a:xfrm flipV="1">
          <a:off x="15671800" y="576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5"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124278</xdr:rowOff>
    </xdr:to>
    <xdr:cxnSp macro="">
      <xdr:nvCxnSpPr>
        <xdr:cNvPr id="317" name="直線コネクタ 316"/>
        <xdr:cNvCxnSpPr/>
      </xdr:nvCxnSpPr>
      <xdr:spPr>
        <a:xfrm>
          <a:off x="14782800" y="56406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32</xdr:row>
      <xdr:rowOff>165100</xdr:rowOff>
    </xdr:to>
    <xdr:cxnSp macro="">
      <xdr:nvCxnSpPr>
        <xdr:cNvPr id="320" name="直線コネクタ 319"/>
        <xdr:cNvCxnSpPr/>
      </xdr:nvCxnSpPr>
      <xdr:spPr>
        <a:xfrm flipV="1">
          <a:off x="13893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1" name="フローチャート: 判断 32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2" name="テキスト ボックス 321"/>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15422</xdr:rowOff>
    </xdr:to>
    <xdr:cxnSp macro="">
      <xdr:nvCxnSpPr>
        <xdr:cNvPr id="323" name="直線コネクタ 322"/>
        <xdr:cNvCxnSpPr/>
      </xdr:nvCxnSpPr>
      <xdr:spPr>
        <a:xfrm flipV="1">
          <a:off x="13004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4" name="フローチャート: 判断 323"/>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5" name="テキスト ボックス 324"/>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6" name="フローチャート: 判断 325"/>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7" name="テキスト ボックス 326"/>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51707</xdr:rowOff>
    </xdr:from>
    <xdr:to>
      <xdr:col>82</xdr:col>
      <xdr:colOff>158750</xdr:colOff>
      <xdr:row>33</xdr:row>
      <xdr:rowOff>153307</xdr:rowOff>
    </xdr:to>
    <xdr:sp macro="" textlink="">
      <xdr:nvSpPr>
        <xdr:cNvPr id="333" name="楕円 332"/>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131734</xdr:rowOff>
    </xdr:from>
    <xdr:ext cx="762000" cy="259045"/>
    <xdr:sp macro="" textlink="">
      <xdr:nvSpPr>
        <xdr:cNvPr id="334" name="補助費等該当値テキスト"/>
        <xdr:cNvSpPr txBox="1"/>
      </xdr:nvSpPr>
      <xdr:spPr>
        <a:xfrm>
          <a:off x="16598900" y="561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73478</xdr:rowOff>
    </xdr:from>
    <xdr:to>
      <xdr:col>78</xdr:col>
      <xdr:colOff>120650</xdr:colOff>
      <xdr:row>34</xdr:row>
      <xdr:rowOff>3628</xdr:rowOff>
    </xdr:to>
    <xdr:sp macro="" textlink="">
      <xdr:nvSpPr>
        <xdr:cNvPr id="335" name="楕円 334"/>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13805</xdr:rowOff>
    </xdr:from>
    <xdr:ext cx="736600" cy="259045"/>
    <xdr:sp macro="" textlink="">
      <xdr:nvSpPr>
        <xdr:cNvPr id="336" name="テキスト ボックス 335"/>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103414</xdr:rowOff>
    </xdr:from>
    <xdr:to>
      <xdr:col>74</xdr:col>
      <xdr:colOff>31750</xdr:colOff>
      <xdr:row>33</xdr:row>
      <xdr:rowOff>33564</xdr:rowOff>
    </xdr:to>
    <xdr:sp macro="" textlink="">
      <xdr:nvSpPr>
        <xdr:cNvPr id="337" name="楕円 336"/>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43741</xdr:rowOff>
    </xdr:from>
    <xdr:ext cx="762000" cy="259045"/>
    <xdr:sp macro="" textlink="">
      <xdr:nvSpPr>
        <xdr:cNvPr id="338" name="テキスト ボックス 337"/>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39" name="楕円 338"/>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40" name="テキスト ボックス 339"/>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136072</xdr:rowOff>
    </xdr:from>
    <xdr:to>
      <xdr:col>65</xdr:col>
      <xdr:colOff>53975</xdr:colOff>
      <xdr:row>33</xdr:row>
      <xdr:rowOff>66222</xdr:rowOff>
    </xdr:to>
    <xdr:sp macro="" textlink="">
      <xdr:nvSpPr>
        <xdr:cNvPr id="341" name="楕円 340"/>
        <xdr:cNvSpPr/>
      </xdr:nvSpPr>
      <xdr:spPr>
        <a:xfrm>
          <a:off x="12954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76399</xdr:rowOff>
    </xdr:from>
    <xdr:ext cx="762000" cy="259045"/>
    <xdr:sp macro="" textlink="">
      <xdr:nvSpPr>
        <xdr:cNvPr id="342" name="テキスト ボックス 341"/>
        <xdr:cNvSpPr txBox="1"/>
      </xdr:nvSpPr>
      <xdr:spPr>
        <a:xfrm>
          <a:off x="12623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公債費は、長期債償還元金及び利子が減少したことにより、前年度から</a:t>
          </a:r>
          <a:r>
            <a:rPr lang="en-US" altLang="ja-JP" sz="1100" b="0" i="0" u="none" strike="noStrike" baseline="0" smtClean="0">
              <a:solidFill>
                <a:schemeClr val="dk1"/>
              </a:solidFill>
              <a:latin typeface="+mn-lt"/>
              <a:ea typeface="+mn-ea"/>
              <a:cs typeface="+mn-cs"/>
            </a:rPr>
            <a:t>0.5</a:t>
          </a:r>
          <a:r>
            <a:rPr lang="ja-JP" altLang="en-US" sz="1100" b="0" i="0" u="none" strike="noStrike" baseline="0" smtClean="0">
              <a:solidFill>
                <a:schemeClr val="dk1"/>
              </a:solidFill>
              <a:latin typeface="+mn-lt"/>
              <a:ea typeface="+mn-ea"/>
              <a:cs typeface="+mn-cs"/>
            </a:rPr>
            <a:t>ポイント減となった。類似団体平均や千葉県平均を下回っていることから、引き続き事業の選択と集中を行うとともに、活用可能な地方債については、後年度負担に十分留意しながら積極的な活用を図る。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7" name="直線コネクタ 366"/>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67563</xdr:rowOff>
    </xdr:to>
    <xdr:cxnSp macro="">
      <xdr:nvCxnSpPr>
        <xdr:cNvPr id="372" name="直線コネクタ 371"/>
        <xdr:cNvCxnSpPr/>
      </xdr:nvCxnSpPr>
      <xdr:spPr>
        <a:xfrm flipV="1">
          <a:off x="3987800" y="130749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3"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4" name="フローチャート: 判断 373"/>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76708</xdr:rowOff>
    </xdr:to>
    <xdr:cxnSp macro="">
      <xdr:nvCxnSpPr>
        <xdr:cNvPr id="375" name="直線コネクタ 374"/>
        <xdr:cNvCxnSpPr/>
      </xdr:nvCxnSpPr>
      <xdr:spPr>
        <a:xfrm flipV="1">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6" name="フローチャート: 判断 375"/>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7" name="テキスト ボックス 376"/>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117856</xdr:rowOff>
    </xdr:to>
    <xdr:cxnSp macro="">
      <xdr:nvCxnSpPr>
        <xdr:cNvPr id="378" name="直線コネクタ 377"/>
        <xdr:cNvCxnSpPr/>
      </xdr:nvCxnSpPr>
      <xdr:spPr>
        <a:xfrm flipV="1">
          <a:off x="2209800" y="13106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9" name="フローチャート: 判断 378"/>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0" name="テキスト ボックス 379"/>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145287</xdr:rowOff>
    </xdr:to>
    <xdr:cxnSp macro="">
      <xdr:nvCxnSpPr>
        <xdr:cNvPr id="381" name="直線コネクタ 380"/>
        <xdr:cNvCxnSpPr/>
      </xdr:nvCxnSpPr>
      <xdr:spPr>
        <a:xfrm flipV="1">
          <a:off x="1320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2" name="フローチャート: 判断 38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3" name="テキスト ボックス 38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91" name="楕円 390"/>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92"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3" name="楕円 392"/>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4" name="テキスト ボックス 393"/>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5" name="楕円 394"/>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6" name="テキスト ボックス 395"/>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7" name="楕円 396"/>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8" name="テキスト ボックス 397"/>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9" name="楕円 398"/>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0" name="テキスト ボックス 399"/>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公債費以外については、本市の人件費、物件費及び扶助費で類似団体平均の数値を上回っており、前年度と比べ</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ポイント増となった。類似団体平均との乖離が広がり、財政の硬直化が進んだことから、公共施設の配置の最適化や事務事業の徹底した見直し、経常的な補助金の適正な支給額の判断など、行財政改革の取り組みにより、義務的経費ほ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8" name="直線コネクタ 427"/>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9"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0" name="直線コネクタ 429"/>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79</xdr:row>
      <xdr:rowOff>168911</xdr:rowOff>
    </xdr:to>
    <xdr:cxnSp macro="">
      <xdr:nvCxnSpPr>
        <xdr:cNvPr id="433" name="直線コネクタ 432"/>
        <xdr:cNvCxnSpPr/>
      </xdr:nvCxnSpPr>
      <xdr:spPr>
        <a:xfrm>
          <a:off x="15671800" y="135763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4"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92711</xdr:rowOff>
    </xdr:to>
    <xdr:cxnSp macro="">
      <xdr:nvCxnSpPr>
        <xdr:cNvPr id="436" name="直線コネクタ 435"/>
        <xdr:cNvCxnSpPr/>
      </xdr:nvCxnSpPr>
      <xdr:spPr>
        <a:xfrm flipV="1">
          <a:off x="14782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7" name="フローチャート: 判断 436"/>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8" name="テキスト ボックス 437"/>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92711</xdr:rowOff>
    </xdr:to>
    <xdr:cxnSp macro="">
      <xdr:nvCxnSpPr>
        <xdr:cNvPr id="439" name="直線コネクタ 438"/>
        <xdr:cNvCxnSpPr/>
      </xdr:nvCxnSpPr>
      <xdr:spPr>
        <a:xfrm>
          <a:off x="13893800" y="135077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0" name="フローチャート: 判断 439"/>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1" name="テキスト ボックス 440"/>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79</xdr:row>
      <xdr:rowOff>153670</xdr:rowOff>
    </xdr:to>
    <xdr:cxnSp macro="">
      <xdr:nvCxnSpPr>
        <xdr:cNvPr id="442" name="直線コネクタ 441"/>
        <xdr:cNvCxnSpPr/>
      </xdr:nvCxnSpPr>
      <xdr:spPr>
        <a:xfrm flipV="1">
          <a:off x="13004800" y="1350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3" name="フローチャート: 判断 442"/>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4" name="テキスト ボックス 443"/>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5" name="フローチャート: 判断 444"/>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6" name="テキスト ボックス 445"/>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52" name="楕円 451"/>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26688</xdr:rowOff>
    </xdr:from>
    <xdr:ext cx="762000" cy="259045"/>
    <xdr:sp macro="" textlink="">
      <xdr:nvSpPr>
        <xdr:cNvPr id="453" name="公債費以外該当値テキスト"/>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4" name="楕円 453"/>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5" name="テキスト ボックス 454"/>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6" name="楕円 455"/>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7" name="テキスト ボックス 456"/>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58" name="楕円 457"/>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59" name="テキスト ボックス 458"/>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60" name="楕円 459"/>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61" name="テキスト ボックス 460"/>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61887</xdr:rowOff>
    </xdr:from>
    <xdr:to>
      <xdr:col>29</xdr:col>
      <xdr:colOff>127000</xdr:colOff>
      <xdr:row>17</xdr:row>
      <xdr:rowOff>110541</xdr:rowOff>
    </xdr:to>
    <xdr:cxnSp macro="">
      <xdr:nvCxnSpPr>
        <xdr:cNvPr id="50" name="直線コネクタ 49"/>
        <xdr:cNvCxnSpPr/>
      </xdr:nvCxnSpPr>
      <xdr:spPr bwMode="auto">
        <a:xfrm flipV="1">
          <a:off x="5003800" y="3024162"/>
          <a:ext cx="6477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110541</xdr:rowOff>
    </xdr:from>
    <xdr:to>
      <xdr:col>26</xdr:col>
      <xdr:colOff>50800</xdr:colOff>
      <xdr:row>18</xdr:row>
      <xdr:rowOff>47904</xdr:rowOff>
    </xdr:to>
    <xdr:cxnSp macro="">
      <xdr:nvCxnSpPr>
        <xdr:cNvPr id="53" name="直線コネクタ 52"/>
        <xdr:cNvCxnSpPr/>
      </xdr:nvCxnSpPr>
      <xdr:spPr bwMode="auto">
        <a:xfrm flipV="1">
          <a:off x="4305300" y="3072816"/>
          <a:ext cx="698500" cy="10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47904</xdr:rowOff>
    </xdr:from>
    <xdr:to>
      <xdr:col>22</xdr:col>
      <xdr:colOff>114300</xdr:colOff>
      <xdr:row>18</xdr:row>
      <xdr:rowOff>54572</xdr:rowOff>
    </xdr:to>
    <xdr:cxnSp macro="">
      <xdr:nvCxnSpPr>
        <xdr:cNvPr id="56" name="直線コネクタ 55"/>
        <xdr:cNvCxnSpPr/>
      </xdr:nvCxnSpPr>
      <xdr:spPr bwMode="auto">
        <a:xfrm flipV="1">
          <a:off x="3606800" y="3181629"/>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54572</xdr:rowOff>
    </xdr:from>
    <xdr:to>
      <xdr:col>18</xdr:col>
      <xdr:colOff>177800</xdr:colOff>
      <xdr:row>18</xdr:row>
      <xdr:rowOff>79642</xdr:rowOff>
    </xdr:to>
    <xdr:cxnSp macro="">
      <xdr:nvCxnSpPr>
        <xdr:cNvPr id="59" name="直線コネクタ 58"/>
        <xdr:cNvCxnSpPr/>
      </xdr:nvCxnSpPr>
      <xdr:spPr bwMode="auto">
        <a:xfrm flipV="1">
          <a:off x="2908300" y="3188297"/>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11087</xdr:rowOff>
    </xdr:from>
    <xdr:to>
      <xdr:col>29</xdr:col>
      <xdr:colOff>177800</xdr:colOff>
      <xdr:row>17</xdr:row>
      <xdr:rowOff>112687</xdr:rowOff>
    </xdr:to>
    <xdr:sp macro="" textlink="">
      <xdr:nvSpPr>
        <xdr:cNvPr id="69" name="楕円 68"/>
        <xdr:cNvSpPr/>
      </xdr:nvSpPr>
      <xdr:spPr bwMode="auto">
        <a:xfrm>
          <a:off x="5600700" y="297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154614</xdr:rowOff>
    </xdr:from>
    <xdr:ext cx="762000" cy="259045"/>
    <xdr:sp macro="" textlink="">
      <xdr:nvSpPr>
        <xdr:cNvPr id="70" name="人口1人当たり決算額の推移該当値テキスト130"/>
        <xdr:cNvSpPr txBox="1"/>
      </xdr:nvSpPr>
      <xdr:spPr>
        <a:xfrm>
          <a:off x="5740400" y="294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59741</xdr:rowOff>
    </xdr:from>
    <xdr:to>
      <xdr:col>26</xdr:col>
      <xdr:colOff>101600</xdr:colOff>
      <xdr:row>17</xdr:row>
      <xdr:rowOff>161341</xdr:rowOff>
    </xdr:to>
    <xdr:sp macro="" textlink="">
      <xdr:nvSpPr>
        <xdr:cNvPr id="71" name="楕円 70"/>
        <xdr:cNvSpPr/>
      </xdr:nvSpPr>
      <xdr:spPr bwMode="auto">
        <a:xfrm>
          <a:off x="4953000" y="30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146118</xdr:rowOff>
    </xdr:from>
    <xdr:ext cx="736600" cy="259045"/>
    <xdr:sp macro="" textlink="">
      <xdr:nvSpPr>
        <xdr:cNvPr id="72" name="テキスト ボックス 71"/>
        <xdr:cNvSpPr txBox="1"/>
      </xdr:nvSpPr>
      <xdr:spPr>
        <a:xfrm>
          <a:off x="4622800" y="3108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168554</xdr:rowOff>
    </xdr:from>
    <xdr:to>
      <xdr:col>22</xdr:col>
      <xdr:colOff>165100</xdr:colOff>
      <xdr:row>18</xdr:row>
      <xdr:rowOff>98704</xdr:rowOff>
    </xdr:to>
    <xdr:sp macro="" textlink="">
      <xdr:nvSpPr>
        <xdr:cNvPr id="73" name="楕円 72"/>
        <xdr:cNvSpPr/>
      </xdr:nvSpPr>
      <xdr:spPr bwMode="auto">
        <a:xfrm>
          <a:off x="4254500" y="313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83481</xdr:rowOff>
    </xdr:from>
    <xdr:ext cx="762000" cy="259045"/>
    <xdr:sp macro="" textlink="">
      <xdr:nvSpPr>
        <xdr:cNvPr id="74" name="テキスト ボックス 73"/>
        <xdr:cNvSpPr txBox="1"/>
      </xdr:nvSpPr>
      <xdr:spPr>
        <a:xfrm>
          <a:off x="3924300" y="32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3772</xdr:rowOff>
    </xdr:from>
    <xdr:to>
      <xdr:col>19</xdr:col>
      <xdr:colOff>38100</xdr:colOff>
      <xdr:row>18</xdr:row>
      <xdr:rowOff>105372</xdr:rowOff>
    </xdr:to>
    <xdr:sp macro="" textlink="">
      <xdr:nvSpPr>
        <xdr:cNvPr id="75" name="楕円 74"/>
        <xdr:cNvSpPr/>
      </xdr:nvSpPr>
      <xdr:spPr bwMode="auto">
        <a:xfrm>
          <a:off x="3556000" y="313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90149</xdr:rowOff>
    </xdr:from>
    <xdr:ext cx="762000" cy="259045"/>
    <xdr:sp macro="" textlink="">
      <xdr:nvSpPr>
        <xdr:cNvPr id="76" name="テキスト ボックス 75"/>
        <xdr:cNvSpPr txBox="1"/>
      </xdr:nvSpPr>
      <xdr:spPr>
        <a:xfrm>
          <a:off x="3225800" y="32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28842</xdr:rowOff>
    </xdr:from>
    <xdr:to>
      <xdr:col>15</xdr:col>
      <xdr:colOff>101600</xdr:colOff>
      <xdr:row>18</xdr:row>
      <xdr:rowOff>130442</xdr:rowOff>
    </xdr:to>
    <xdr:sp macro="" textlink="">
      <xdr:nvSpPr>
        <xdr:cNvPr id="77" name="楕円 76"/>
        <xdr:cNvSpPr/>
      </xdr:nvSpPr>
      <xdr:spPr bwMode="auto">
        <a:xfrm>
          <a:off x="2857500" y="31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115219</xdr:rowOff>
    </xdr:from>
    <xdr:ext cx="762000" cy="259045"/>
    <xdr:sp macro="" textlink="">
      <xdr:nvSpPr>
        <xdr:cNvPr id="78" name="テキスト ボックス 77"/>
        <xdr:cNvSpPr txBox="1"/>
      </xdr:nvSpPr>
      <xdr:spPr>
        <a:xfrm>
          <a:off x="2527300" y="324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153708</xdr:rowOff>
    </xdr:from>
    <xdr:to>
      <xdr:col>29</xdr:col>
      <xdr:colOff>127000</xdr:colOff>
      <xdr:row>35</xdr:row>
      <xdr:rowOff>177788</xdr:rowOff>
    </xdr:to>
    <xdr:cxnSp macro="">
      <xdr:nvCxnSpPr>
        <xdr:cNvPr id="111" name="直線コネクタ 110"/>
        <xdr:cNvCxnSpPr/>
      </xdr:nvCxnSpPr>
      <xdr:spPr bwMode="auto">
        <a:xfrm flipV="1">
          <a:off x="5003800" y="6764058"/>
          <a:ext cx="647700" cy="2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133248</xdr:rowOff>
    </xdr:from>
    <xdr:to>
      <xdr:col>26</xdr:col>
      <xdr:colOff>50800</xdr:colOff>
      <xdr:row>35</xdr:row>
      <xdr:rowOff>177788</xdr:rowOff>
    </xdr:to>
    <xdr:cxnSp macro="">
      <xdr:nvCxnSpPr>
        <xdr:cNvPr id="114" name="直線コネクタ 113"/>
        <xdr:cNvCxnSpPr/>
      </xdr:nvCxnSpPr>
      <xdr:spPr bwMode="auto">
        <a:xfrm>
          <a:off x="4305300" y="6743598"/>
          <a:ext cx="698500" cy="4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133248</xdr:rowOff>
    </xdr:from>
    <xdr:to>
      <xdr:col>22</xdr:col>
      <xdr:colOff>114300</xdr:colOff>
      <xdr:row>35</xdr:row>
      <xdr:rowOff>169900</xdr:rowOff>
    </xdr:to>
    <xdr:cxnSp macro="">
      <xdr:nvCxnSpPr>
        <xdr:cNvPr id="117" name="直線コネクタ 116"/>
        <xdr:cNvCxnSpPr/>
      </xdr:nvCxnSpPr>
      <xdr:spPr bwMode="auto">
        <a:xfrm flipV="1">
          <a:off x="3606800" y="6743598"/>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169900</xdr:rowOff>
    </xdr:from>
    <xdr:to>
      <xdr:col>18</xdr:col>
      <xdr:colOff>177800</xdr:colOff>
      <xdr:row>35</xdr:row>
      <xdr:rowOff>179388</xdr:rowOff>
    </xdr:to>
    <xdr:cxnSp macro="">
      <xdr:nvCxnSpPr>
        <xdr:cNvPr id="120" name="直線コネクタ 119"/>
        <xdr:cNvCxnSpPr/>
      </xdr:nvCxnSpPr>
      <xdr:spPr bwMode="auto">
        <a:xfrm flipV="1">
          <a:off x="2908300" y="6780250"/>
          <a:ext cx="698500" cy="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102908</xdr:rowOff>
    </xdr:from>
    <xdr:to>
      <xdr:col>29</xdr:col>
      <xdr:colOff>177800</xdr:colOff>
      <xdr:row>35</xdr:row>
      <xdr:rowOff>204508</xdr:rowOff>
    </xdr:to>
    <xdr:sp macro="" textlink="">
      <xdr:nvSpPr>
        <xdr:cNvPr id="130" name="楕円 129"/>
        <xdr:cNvSpPr/>
      </xdr:nvSpPr>
      <xdr:spPr bwMode="auto">
        <a:xfrm>
          <a:off x="5600700" y="67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290885</xdr:rowOff>
    </xdr:from>
    <xdr:ext cx="762000" cy="259045"/>
    <xdr:sp macro="" textlink="">
      <xdr:nvSpPr>
        <xdr:cNvPr id="131" name="人口1人当たり決算額の推移該当値テキスト445"/>
        <xdr:cNvSpPr txBox="1"/>
      </xdr:nvSpPr>
      <xdr:spPr>
        <a:xfrm>
          <a:off x="5740400" y="65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126988</xdr:rowOff>
    </xdr:from>
    <xdr:to>
      <xdr:col>26</xdr:col>
      <xdr:colOff>101600</xdr:colOff>
      <xdr:row>35</xdr:row>
      <xdr:rowOff>228588</xdr:rowOff>
    </xdr:to>
    <xdr:sp macro="" textlink="">
      <xdr:nvSpPr>
        <xdr:cNvPr id="132" name="楕円 131"/>
        <xdr:cNvSpPr/>
      </xdr:nvSpPr>
      <xdr:spPr bwMode="auto">
        <a:xfrm>
          <a:off x="4953000" y="67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238765</xdr:rowOff>
    </xdr:from>
    <xdr:ext cx="736600" cy="259045"/>
    <xdr:sp macro="" textlink="">
      <xdr:nvSpPr>
        <xdr:cNvPr id="133" name="テキスト ボックス 132"/>
        <xdr:cNvSpPr txBox="1"/>
      </xdr:nvSpPr>
      <xdr:spPr>
        <a:xfrm>
          <a:off x="4622800" y="65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82448</xdr:rowOff>
    </xdr:from>
    <xdr:to>
      <xdr:col>22</xdr:col>
      <xdr:colOff>165100</xdr:colOff>
      <xdr:row>35</xdr:row>
      <xdr:rowOff>184048</xdr:rowOff>
    </xdr:to>
    <xdr:sp macro="" textlink="">
      <xdr:nvSpPr>
        <xdr:cNvPr id="134" name="楕円 133"/>
        <xdr:cNvSpPr/>
      </xdr:nvSpPr>
      <xdr:spPr bwMode="auto">
        <a:xfrm>
          <a:off x="42545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194225</xdr:rowOff>
    </xdr:from>
    <xdr:ext cx="762000" cy="259045"/>
    <xdr:sp macro="" textlink="">
      <xdr:nvSpPr>
        <xdr:cNvPr id="135" name="テキスト ボックス 134"/>
        <xdr:cNvSpPr txBox="1"/>
      </xdr:nvSpPr>
      <xdr:spPr>
        <a:xfrm>
          <a:off x="3924300" y="64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119100</xdr:rowOff>
    </xdr:from>
    <xdr:to>
      <xdr:col>19</xdr:col>
      <xdr:colOff>38100</xdr:colOff>
      <xdr:row>35</xdr:row>
      <xdr:rowOff>220700</xdr:rowOff>
    </xdr:to>
    <xdr:sp macro="" textlink="">
      <xdr:nvSpPr>
        <xdr:cNvPr id="136" name="楕円 135"/>
        <xdr:cNvSpPr/>
      </xdr:nvSpPr>
      <xdr:spPr bwMode="auto">
        <a:xfrm>
          <a:off x="3556000" y="672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230877</xdr:rowOff>
    </xdr:from>
    <xdr:ext cx="762000" cy="259045"/>
    <xdr:sp macro="" textlink="">
      <xdr:nvSpPr>
        <xdr:cNvPr id="137" name="テキスト ボックス 136"/>
        <xdr:cNvSpPr txBox="1"/>
      </xdr:nvSpPr>
      <xdr:spPr>
        <a:xfrm>
          <a:off x="3225800" y="64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128588</xdr:rowOff>
    </xdr:from>
    <xdr:to>
      <xdr:col>15</xdr:col>
      <xdr:colOff>101600</xdr:colOff>
      <xdr:row>35</xdr:row>
      <xdr:rowOff>230188</xdr:rowOff>
    </xdr:to>
    <xdr:sp macro="" textlink="">
      <xdr:nvSpPr>
        <xdr:cNvPr id="138" name="楕円 137"/>
        <xdr:cNvSpPr/>
      </xdr:nvSpPr>
      <xdr:spPr bwMode="auto">
        <a:xfrm>
          <a:off x="2857500" y="673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214965</xdr:rowOff>
    </xdr:from>
    <xdr:ext cx="762000" cy="259045"/>
    <xdr:sp macro="" textlink="">
      <xdr:nvSpPr>
        <xdr:cNvPr id="139" name="テキスト ボックス 138"/>
        <xdr:cNvSpPr txBox="1"/>
      </xdr:nvSpPr>
      <xdr:spPr>
        <a:xfrm>
          <a:off x="2527300" y="682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141910</xdr:rowOff>
    </xdr:from>
    <xdr:to>
      <xdr:col>24</xdr:col>
      <xdr:colOff>63500</xdr:colOff>
      <xdr:row>34</xdr:row>
      <xdr:rowOff>95428</xdr:rowOff>
    </xdr:to>
    <xdr:cxnSp macro="">
      <xdr:nvCxnSpPr>
        <xdr:cNvPr id="61" name="直線コネクタ 60"/>
        <xdr:cNvCxnSpPr/>
      </xdr:nvCxnSpPr>
      <xdr:spPr>
        <a:xfrm flipV="1">
          <a:off x="3797300" y="5799760"/>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72987</xdr:rowOff>
    </xdr:from>
    <xdr:to>
      <xdr:col>19</xdr:col>
      <xdr:colOff>177800</xdr:colOff>
      <xdr:row>34</xdr:row>
      <xdr:rowOff>95428</xdr:rowOff>
    </xdr:to>
    <xdr:cxnSp macro="">
      <xdr:nvCxnSpPr>
        <xdr:cNvPr id="64" name="直線コネクタ 63"/>
        <xdr:cNvCxnSpPr/>
      </xdr:nvCxnSpPr>
      <xdr:spPr>
        <a:xfrm>
          <a:off x="2908300" y="590228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72987</xdr:rowOff>
    </xdr:from>
    <xdr:to>
      <xdr:col>15</xdr:col>
      <xdr:colOff>50800</xdr:colOff>
      <xdr:row>34</xdr:row>
      <xdr:rowOff>98933</xdr:rowOff>
    </xdr:to>
    <xdr:cxnSp macro="">
      <xdr:nvCxnSpPr>
        <xdr:cNvPr id="67" name="直線コネクタ 66"/>
        <xdr:cNvCxnSpPr/>
      </xdr:nvCxnSpPr>
      <xdr:spPr>
        <a:xfrm flipV="1">
          <a:off x="2019300" y="5902287"/>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98933</xdr:rowOff>
    </xdr:from>
    <xdr:to>
      <xdr:col>10</xdr:col>
      <xdr:colOff>114300</xdr:colOff>
      <xdr:row>34</xdr:row>
      <xdr:rowOff>124041</xdr:rowOff>
    </xdr:to>
    <xdr:cxnSp macro="">
      <xdr:nvCxnSpPr>
        <xdr:cNvPr id="70" name="直線コネクタ 69"/>
        <xdr:cNvCxnSpPr/>
      </xdr:nvCxnSpPr>
      <xdr:spPr>
        <a:xfrm flipV="1">
          <a:off x="1130300" y="5928233"/>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91110</xdr:rowOff>
    </xdr:from>
    <xdr:to>
      <xdr:col>24</xdr:col>
      <xdr:colOff>114300</xdr:colOff>
      <xdr:row>34</xdr:row>
      <xdr:rowOff>21260</xdr:rowOff>
    </xdr:to>
    <xdr:sp macro="" textlink="">
      <xdr:nvSpPr>
        <xdr:cNvPr id="80" name="楕円 79"/>
        <xdr:cNvSpPr/>
      </xdr:nvSpPr>
      <xdr:spPr>
        <a:xfrm>
          <a:off x="4584700" y="57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69537</xdr:rowOff>
    </xdr:from>
    <xdr:ext cx="534377" cy="259045"/>
    <xdr:sp macro="" textlink="">
      <xdr:nvSpPr>
        <xdr:cNvPr id="81" name="人件費該当値テキスト"/>
        <xdr:cNvSpPr txBox="1"/>
      </xdr:nvSpPr>
      <xdr:spPr>
        <a:xfrm>
          <a:off x="4686300" y="57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44628</xdr:rowOff>
    </xdr:from>
    <xdr:to>
      <xdr:col>20</xdr:col>
      <xdr:colOff>38100</xdr:colOff>
      <xdr:row>34</xdr:row>
      <xdr:rowOff>146228</xdr:rowOff>
    </xdr:to>
    <xdr:sp macro="" textlink="">
      <xdr:nvSpPr>
        <xdr:cNvPr id="82" name="楕円 81"/>
        <xdr:cNvSpPr/>
      </xdr:nvSpPr>
      <xdr:spPr>
        <a:xfrm>
          <a:off x="3746500" y="58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162755</xdr:rowOff>
    </xdr:from>
    <xdr:ext cx="534377" cy="259045"/>
    <xdr:sp macro="" textlink="">
      <xdr:nvSpPr>
        <xdr:cNvPr id="83" name="テキスト ボックス 82"/>
        <xdr:cNvSpPr txBox="1"/>
      </xdr:nvSpPr>
      <xdr:spPr>
        <a:xfrm>
          <a:off x="3530111" y="56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22187</xdr:rowOff>
    </xdr:from>
    <xdr:to>
      <xdr:col>15</xdr:col>
      <xdr:colOff>101600</xdr:colOff>
      <xdr:row>34</xdr:row>
      <xdr:rowOff>123787</xdr:rowOff>
    </xdr:to>
    <xdr:sp macro="" textlink="">
      <xdr:nvSpPr>
        <xdr:cNvPr id="84" name="楕円 83"/>
        <xdr:cNvSpPr/>
      </xdr:nvSpPr>
      <xdr:spPr>
        <a:xfrm>
          <a:off x="2857500" y="58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140314</xdr:rowOff>
    </xdr:from>
    <xdr:ext cx="534377" cy="259045"/>
    <xdr:sp macro="" textlink="">
      <xdr:nvSpPr>
        <xdr:cNvPr id="85" name="テキスト ボックス 84"/>
        <xdr:cNvSpPr txBox="1"/>
      </xdr:nvSpPr>
      <xdr:spPr>
        <a:xfrm>
          <a:off x="2641111" y="56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48133</xdr:rowOff>
    </xdr:from>
    <xdr:to>
      <xdr:col>10</xdr:col>
      <xdr:colOff>165100</xdr:colOff>
      <xdr:row>34</xdr:row>
      <xdr:rowOff>149733</xdr:rowOff>
    </xdr:to>
    <xdr:sp macro="" textlink="">
      <xdr:nvSpPr>
        <xdr:cNvPr id="86" name="楕円 85"/>
        <xdr:cNvSpPr/>
      </xdr:nvSpPr>
      <xdr:spPr>
        <a:xfrm>
          <a:off x="1968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166260</xdr:rowOff>
    </xdr:from>
    <xdr:ext cx="534377" cy="259045"/>
    <xdr:sp macro="" textlink="">
      <xdr:nvSpPr>
        <xdr:cNvPr id="87" name="テキスト ボックス 86"/>
        <xdr:cNvSpPr txBox="1"/>
      </xdr:nvSpPr>
      <xdr:spPr>
        <a:xfrm>
          <a:off x="1752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73241</xdr:rowOff>
    </xdr:from>
    <xdr:to>
      <xdr:col>6</xdr:col>
      <xdr:colOff>38100</xdr:colOff>
      <xdr:row>35</xdr:row>
      <xdr:rowOff>3391</xdr:rowOff>
    </xdr:to>
    <xdr:sp macro="" textlink="">
      <xdr:nvSpPr>
        <xdr:cNvPr id="88" name="楕円 87"/>
        <xdr:cNvSpPr/>
      </xdr:nvSpPr>
      <xdr:spPr>
        <a:xfrm>
          <a:off x="1079500" y="59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19918</xdr:rowOff>
    </xdr:from>
    <xdr:ext cx="534377" cy="259045"/>
    <xdr:sp macro="" textlink="">
      <xdr:nvSpPr>
        <xdr:cNvPr id="89" name="テキスト ボックス 88"/>
        <xdr:cNvSpPr txBox="1"/>
      </xdr:nvSpPr>
      <xdr:spPr>
        <a:xfrm>
          <a:off x="863111" y="56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170332</xdr:rowOff>
    </xdr:from>
    <xdr:to>
      <xdr:col>24</xdr:col>
      <xdr:colOff>63500</xdr:colOff>
      <xdr:row>56</xdr:row>
      <xdr:rowOff>2274</xdr:rowOff>
    </xdr:to>
    <xdr:cxnSp macro="">
      <xdr:nvCxnSpPr>
        <xdr:cNvPr id="119" name="直線コネクタ 118"/>
        <xdr:cNvCxnSpPr/>
      </xdr:nvCxnSpPr>
      <xdr:spPr>
        <a:xfrm flipV="1">
          <a:off x="3797300" y="9428632"/>
          <a:ext cx="838200" cy="17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2274</xdr:rowOff>
    </xdr:from>
    <xdr:to>
      <xdr:col>19</xdr:col>
      <xdr:colOff>177800</xdr:colOff>
      <xdr:row>57</xdr:row>
      <xdr:rowOff>8065</xdr:rowOff>
    </xdr:to>
    <xdr:cxnSp macro="">
      <xdr:nvCxnSpPr>
        <xdr:cNvPr id="122" name="直線コネクタ 121"/>
        <xdr:cNvCxnSpPr/>
      </xdr:nvCxnSpPr>
      <xdr:spPr>
        <a:xfrm flipV="1">
          <a:off x="2908300" y="9603474"/>
          <a:ext cx="8890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7683</xdr:rowOff>
    </xdr:from>
    <xdr:to>
      <xdr:col>15</xdr:col>
      <xdr:colOff>50800</xdr:colOff>
      <xdr:row>57</xdr:row>
      <xdr:rowOff>8065</xdr:rowOff>
    </xdr:to>
    <xdr:cxnSp macro="">
      <xdr:nvCxnSpPr>
        <xdr:cNvPr id="125" name="直線コネクタ 124"/>
        <xdr:cNvCxnSpPr/>
      </xdr:nvCxnSpPr>
      <xdr:spPr>
        <a:xfrm>
          <a:off x="2019300" y="97803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7683</xdr:rowOff>
    </xdr:from>
    <xdr:to>
      <xdr:col>10</xdr:col>
      <xdr:colOff>114300</xdr:colOff>
      <xdr:row>57</xdr:row>
      <xdr:rowOff>34087</xdr:rowOff>
    </xdr:to>
    <xdr:cxnSp macro="">
      <xdr:nvCxnSpPr>
        <xdr:cNvPr id="128" name="直線コネクタ 127"/>
        <xdr:cNvCxnSpPr/>
      </xdr:nvCxnSpPr>
      <xdr:spPr>
        <a:xfrm flipV="1">
          <a:off x="1130300" y="9780333"/>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119532</xdr:rowOff>
    </xdr:from>
    <xdr:to>
      <xdr:col>24</xdr:col>
      <xdr:colOff>114300</xdr:colOff>
      <xdr:row>55</xdr:row>
      <xdr:rowOff>49682</xdr:rowOff>
    </xdr:to>
    <xdr:sp macro="" textlink="">
      <xdr:nvSpPr>
        <xdr:cNvPr id="138" name="楕円 137"/>
        <xdr:cNvSpPr/>
      </xdr:nvSpPr>
      <xdr:spPr>
        <a:xfrm>
          <a:off x="4584700" y="93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142409</xdr:rowOff>
    </xdr:from>
    <xdr:ext cx="534377" cy="259045"/>
    <xdr:sp macro="" textlink="">
      <xdr:nvSpPr>
        <xdr:cNvPr id="139" name="物件費該当値テキスト"/>
        <xdr:cNvSpPr txBox="1"/>
      </xdr:nvSpPr>
      <xdr:spPr>
        <a:xfrm>
          <a:off x="4686300" y="92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122924</xdr:rowOff>
    </xdr:from>
    <xdr:to>
      <xdr:col>20</xdr:col>
      <xdr:colOff>38100</xdr:colOff>
      <xdr:row>56</xdr:row>
      <xdr:rowOff>53074</xdr:rowOff>
    </xdr:to>
    <xdr:sp macro="" textlink="">
      <xdr:nvSpPr>
        <xdr:cNvPr id="140" name="楕円 139"/>
        <xdr:cNvSpPr/>
      </xdr:nvSpPr>
      <xdr:spPr>
        <a:xfrm>
          <a:off x="3746500" y="95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44201</xdr:rowOff>
    </xdr:from>
    <xdr:ext cx="534377" cy="259045"/>
    <xdr:sp macro="" textlink="">
      <xdr:nvSpPr>
        <xdr:cNvPr id="141" name="テキスト ボックス 140"/>
        <xdr:cNvSpPr txBox="1"/>
      </xdr:nvSpPr>
      <xdr:spPr>
        <a:xfrm>
          <a:off x="3530111" y="964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128715</xdr:rowOff>
    </xdr:from>
    <xdr:to>
      <xdr:col>15</xdr:col>
      <xdr:colOff>101600</xdr:colOff>
      <xdr:row>57</xdr:row>
      <xdr:rowOff>58865</xdr:rowOff>
    </xdr:to>
    <xdr:sp macro="" textlink="">
      <xdr:nvSpPr>
        <xdr:cNvPr id="142" name="楕円 141"/>
        <xdr:cNvSpPr/>
      </xdr:nvSpPr>
      <xdr:spPr>
        <a:xfrm>
          <a:off x="2857500" y="97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49992</xdr:rowOff>
    </xdr:from>
    <xdr:ext cx="534377" cy="259045"/>
    <xdr:sp macro="" textlink="">
      <xdr:nvSpPr>
        <xdr:cNvPr id="143" name="テキスト ボックス 142"/>
        <xdr:cNvSpPr txBox="1"/>
      </xdr:nvSpPr>
      <xdr:spPr>
        <a:xfrm>
          <a:off x="2641111" y="98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128333</xdr:rowOff>
    </xdr:from>
    <xdr:to>
      <xdr:col>10</xdr:col>
      <xdr:colOff>165100</xdr:colOff>
      <xdr:row>57</xdr:row>
      <xdr:rowOff>58483</xdr:rowOff>
    </xdr:to>
    <xdr:sp macro="" textlink="">
      <xdr:nvSpPr>
        <xdr:cNvPr id="144" name="楕円 143"/>
        <xdr:cNvSpPr/>
      </xdr:nvSpPr>
      <xdr:spPr>
        <a:xfrm>
          <a:off x="19685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49610</xdr:rowOff>
    </xdr:from>
    <xdr:ext cx="534377" cy="259045"/>
    <xdr:sp macro="" textlink="">
      <xdr:nvSpPr>
        <xdr:cNvPr id="145" name="テキスト ボックス 144"/>
        <xdr:cNvSpPr txBox="1"/>
      </xdr:nvSpPr>
      <xdr:spPr>
        <a:xfrm>
          <a:off x="1752111" y="9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154737</xdr:rowOff>
    </xdr:from>
    <xdr:to>
      <xdr:col>6</xdr:col>
      <xdr:colOff>38100</xdr:colOff>
      <xdr:row>57</xdr:row>
      <xdr:rowOff>84887</xdr:rowOff>
    </xdr:to>
    <xdr:sp macro="" textlink="">
      <xdr:nvSpPr>
        <xdr:cNvPr id="146" name="楕円 145"/>
        <xdr:cNvSpPr/>
      </xdr:nvSpPr>
      <xdr:spPr>
        <a:xfrm>
          <a:off x="10795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76014</xdr:rowOff>
    </xdr:from>
    <xdr:ext cx="534377" cy="259045"/>
    <xdr:sp macro="" textlink="">
      <xdr:nvSpPr>
        <xdr:cNvPr id="147" name="テキスト ボックス 146"/>
        <xdr:cNvSpPr txBox="1"/>
      </xdr:nvSpPr>
      <xdr:spPr>
        <a:xfrm>
          <a:off x="863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165798</xdr:rowOff>
    </xdr:from>
    <xdr:to>
      <xdr:col>24</xdr:col>
      <xdr:colOff>63500</xdr:colOff>
      <xdr:row>73</xdr:row>
      <xdr:rowOff>74358</xdr:rowOff>
    </xdr:to>
    <xdr:cxnSp macro="">
      <xdr:nvCxnSpPr>
        <xdr:cNvPr id="176" name="直線コネクタ 175"/>
        <xdr:cNvCxnSpPr/>
      </xdr:nvCxnSpPr>
      <xdr:spPr>
        <a:xfrm flipV="1">
          <a:off x="3797300" y="1251019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27115</xdr:rowOff>
    </xdr:from>
    <xdr:to>
      <xdr:col>19</xdr:col>
      <xdr:colOff>177800</xdr:colOff>
      <xdr:row>73</xdr:row>
      <xdr:rowOff>74358</xdr:rowOff>
    </xdr:to>
    <xdr:cxnSp macro="">
      <xdr:nvCxnSpPr>
        <xdr:cNvPr id="179" name="直線コネクタ 178"/>
        <xdr:cNvCxnSpPr/>
      </xdr:nvCxnSpPr>
      <xdr:spPr>
        <a:xfrm>
          <a:off x="2908300" y="12542965"/>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27115</xdr:rowOff>
    </xdr:from>
    <xdr:to>
      <xdr:col>15</xdr:col>
      <xdr:colOff>50800</xdr:colOff>
      <xdr:row>74</xdr:row>
      <xdr:rowOff>57976</xdr:rowOff>
    </xdr:to>
    <xdr:cxnSp macro="">
      <xdr:nvCxnSpPr>
        <xdr:cNvPr id="182" name="直線コネクタ 181"/>
        <xdr:cNvCxnSpPr/>
      </xdr:nvCxnSpPr>
      <xdr:spPr>
        <a:xfrm flipV="1">
          <a:off x="2019300" y="12542965"/>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57976</xdr:rowOff>
    </xdr:from>
    <xdr:to>
      <xdr:col>10</xdr:col>
      <xdr:colOff>114300</xdr:colOff>
      <xdr:row>74</xdr:row>
      <xdr:rowOff>71692</xdr:rowOff>
    </xdr:to>
    <xdr:cxnSp macro="">
      <xdr:nvCxnSpPr>
        <xdr:cNvPr id="185" name="直線コネクタ 184"/>
        <xdr:cNvCxnSpPr/>
      </xdr:nvCxnSpPr>
      <xdr:spPr>
        <a:xfrm flipV="1">
          <a:off x="1130300" y="1274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114998</xdr:rowOff>
    </xdr:from>
    <xdr:to>
      <xdr:col>24</xdr:col>
      <xdr:colOff>114300</xdr:colOff>
      <xdr:row>73</xdr:row>
      <xdr:rowOff>45148</xdr:rowOff>
    </xdr:to>
    <xdr:sp macro="" textlink="">
      <xdr:nvSpPr>
        <xdr:cNvPr id="195" name="楕円 194"/>
        <xdr:cNvSpPr/>
      </xdr:nvSpPr>
      <xdr:spPr>
        <a:xfrm>
          <a:off x="4584700" y="124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137875</xdr:rowOff>
    </xdr:from>
    <xdr:ext cx="469744" cy="259045"/>
    <xdr:sp macro="" textlink="">
      <xdr:nvSpPr>
        <xdr:cNvPr id="196" name="維持補修費該当値テキスト"/>
        <xdr:cNvSpPr txBox="1"/>
      </xdr:nvSpPr>
      <xdr:spPr>
        <a:xfrm>
          <a:off x="4686300" y="123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23558</xdr:rowOff>
    </xdr:from>
    <xdr:to>
      <xdr:col>20</xdr:col>
      <xdr:colOff>38100</xdr:colOff>
      <xdr:row>73</xdr:row>
      <xdr:rowOff>125158</xdr:rowOff>
    </xdr:to>
    <xdr:sp macro="" textlink="">
      <xdr:nvSpPr>
        <xdr:cNvPr id="197" name="楕円 196"/>
        <xdr:cNvSpPr/>
      </xdr:nvSpPr>
      <xdr:spPr>
        <a:xfrm>
          <a:off x="3746500" y="125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141685</xdr:rowOff>
    </xdr:from>
    <xdr:ext cx="469744" cy="259045"/>
    <xdr:sp macro="" textlink="">
      <xdr:nvSpPr>
        <xdr:cNvPr id="198" name="テキスト ボックス 197"/>
        <xdr:cNvSpPr txBox="1"/>
      </xdr:nvSpPr>
      <xdr:spPr>
        <a:xfrm>
          <a:off x="3562428" y="123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147765</xdr:rowOff>
    </xdr:from>
    <xdr:to>
      <xdr:col>15</xdr:col>
      <xdr:colOff>101600</xdr:colOff>
      <xdr:row>73</xdr:row>
      <xdr:rowOff>77915</xdr:rowOff>
    </xdr:to>
    <xdr:sp macro="" textlink="">
      <xdr:nvSpPr>
        <xdr:cNvPr id="199" name="楕円 198"/>
        <xdr:cNvSpPr/>
      </xdr:nvSpPr>
      <xdr:spPr>
        <a:xfrm>
          <a:off x="28575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94442</xdr:rowOff>
    </xdr:from>
    <xdr:ext cx="469744" cy="259045"/>
    <xdr:sp macro="" textlink="">
      <xdr:nvSpPr>
        <xdr:cNvPr id="200" name="テキスト ボックス 199"/>
        <xdr:cNvSpPr txBox="1"/>
      </xdr:nvSpPr>
      <xdr:spPr>
        <a:xfrm>
          <a:off x="2673428" y="1226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7176</xdr:rowOff>
    </xdr:from>
    <xdr:to>
      <xdr:col>10</xdr:col>
      <xdr:colOff>165100</xdr:colOff>
      <xdr:row>74</xdr:row>
      <xdr:rowOff>108776</xdr:rowOff>
    </xdr:to>
    <xdr:sp macro="" textlink="">
      <xdr:nvSpPr>
        <xdr:cNvPr id="201" name="楕円 200"/>
        <xdr:cNvSpPr/>
      </xdr:nvSpPr>
      <xdr:spPr>
        <a:xfrm>
          <a:off x="1968500" y="126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125303</xdr:rowOff>
    </xdr:from>
    <xdr:ext cx="469744" cy="259045"/>
    <xdr:sp macro="" textlink="">
      <xdr:nvSpPr>
        <xdr:cNvPr id="202" name="テキスト ボックス 201"/>
        <xdr:cNvSpPr txBox="1"/>
      </xdr:nvSpPr>
      <xdr:spPr>
        <a:xfrm>
          <a:off x="1784428" y="124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20892</xdr:rowOff>
    </xdr:from>
    <xdr:to>
      <xdr:col>6</xdr:col>
      <xdr:colOff>38100</xdr:colOff>
      <xdr:row>74</xdr:row>
      <xdr:rowOff>122492</xdr:rowOff>
    </xdr:to>
    <xdr:sp macro="" textlink="">
      <xdr:nvSpPr>
        <xdr:cNvPr id="203" name="楕円 202"/>
        <xdr:cNvSpPr/>
      </xdr:nvSpPr>
      <xdr:spPr>
        <a:xfrm>
          <a:off x="1079500" y="127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139019</xdr:rowOff>
    </xdr:from>
    <xdr:ext cx="469744" cy="259045"/>
    <xdr:sp macro="" textlink="">
      <xdr:nvSpPr>
        <xdr:cNvPr id="204" name="テキスト ボックス 203"/>
        <xdr:cNvSpPr txBox="1"/>
      </xdr:nvSpPr>
      <xdr:spPr>
        <a:xfrm>
          <a:off x="895428" y="124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149596</xdr:rowOff>
    </xdr:from>
    <xdr:to>
      <xdr:col>24</xdr:col>
      <xdr:colOff>63500</xdr:colOff>
      <xdr:row>92</xdr:row>
      <xdr:rowOff>147439</xdr:rowOff>
    </xdr:to>
    <xdr:cxnSp macro="">
      <xdr:nvCxnSpPr>
        <xdr:cNvPr id="236" name="直線コネクタ 235"/>
        <xdr:cNvCxnSpPr/>
      </xdr:nvCxnSpPr>
      <xdr:spPr>
        <a:xfrm flipV="1">
          <a:off x="3797300" y="15751546"/>
          <a:ext cx="838200" cy="16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147439</xdr:rowOff>
    </xdr:from>
    <xdr:to>
      <xdr:col>19</xdr:col>
      <xdr:colOff>177800</xdr:colOff>
      <xdr:row>93</xdr:row>
      <xdr:rowOff>107500</xdr:rowOff>
    </xdr:to>
    <xdr:cxnSp macro="">
      <xdr:nvCxnSpPr>
        <xdr:cNvPr id="239" name="直線コネクタ 238"/>
        <xdr:cNvCxnSpPr/>
      </xdr:nvCxnSpPr>
      <xdr:spPr>
        <a:xfrm flipV="1">
          <a:off x="2908300" y="15920839"/>
          <a:ext cx="889000" cy="13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107500</xdr:rowOff>
    </xdr:from>
    <xdr:to>
      <xdr:col>15</xdr:col>
      <xdr:colOff>50800</xdr:colOff>
      <xdr:row>93</xdr:row>
      <xdr:rowOff>161874</xdr:rowOff>
    </xdr:to>
    <xdr:cxnSp macro="">
      <xdr:nvCxnSpPr>
        <xdr:cNvPr id="242" name="直線コネクタ 241"/>
        <xdr:cNvCxnSpPr/>
      </xdr:nvCxnSpPr>
      <xdr:spPr>
        <a:xfrm flipV="1">
          <a:off x="2019300" y="16052350"/>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161874</xdr:rowOff>
    </xdr:from>
    <xdr:to>
      <xdr:col>10</xdr:col>
      <xdr:colOff>114300</xdr:colOff>
      <xdr:row>94</xdr:row>
      <xdr:rowOff>98290</xdr:rowOff>
    </xdr:to>
    <xdr:cxnSp macro="">
      <xdr:nvCxnSpPr>
        <xdr:cNvPr id="245" name="直線コネクタ 244"/>
        <xdr:cNvCxnSpPr/>
      </xdr:nvCxnSpPr>
      <xdr:spPr>
        <a:xfrm flipV="1">
          <a:off x="1130300" y="16106724"/>
          <a:ext cx="889000" cy="10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98796</xdr:rowOff>
    </xdr:from>
    <xdr:to>
      <xdr:col>24</xdr:col>
      <xdr:colOff>114300</xdr:colOff>
      <xdr:row>92</xdr:row>
      <xdr:rowOff>28946</xdr:rowOff>
    </xdr:to>
    <xdr:sp macro="" textlink="">
      <xdr:nvSpPr>
        <xdr:cNvPr id="255" name="楕円 254"/>
        <xdr:cNvSpPr/>
      </xdr:nvSpPr>
      <xdr:spPr>
        <a:xfrm>
          <a:off x="4584700" y="157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121673</xdr:rowOff>
    </xdr:from>
    <xdr:ext cx="599010" cy="259045"/>
    <xdr:sp macro="" textlink="">
      <xdr:nvSpPr>
        <xdr:cNvPr id="256" name="扶助費該当値テキスト"/>
        <xdr:cNvSpPr txBox="1"/>
      </xdr:nvSpPr>
      <xdr:spPr>
        <a:xfrm>
          <a:off x="4686300" y="155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96639</xdr:rowOff>
    </xdr:from>
    <xdr:to>
      <xdr:col>20</xdr:col>
      <xdr:colOff>38100</xdr:colOff>
      <xdr:row>93</xdr:row>
      <xdr:rowOff>26789</xdr:rowOff>
    </xdr:to>
    <xdr:sp macro="" textlink="">
      <xdr:nvSpPr>
        <xdr:cNvPr id="257" name="楕円 256"/>
        <xdr:cNvSpPr/>
      </xdr:nvSpPr>
      <xdr:spPr>
        <a:xfrm>
          <a:off x="3746500" y="1587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43316</xdr:rowOff>
    </xdr:from>
    <xdr:ext cx="534377" cy="259045"/>
    <xdr:sp macro="" textlink="">
      <xdr:nvSpPr>
        <xdr:cNvPr id="258" name="テキスト ボックス 257"/>
        <xdr:cNvSpPr txBox="1"/>
      </xdr:nvSpPr>
      <xdr:spPr>
        <a:xfrm>
          <a:off x="3530111" y="156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56700</xdr:rowOff>
    </xdr:from>
    <xdr:to>
      <xdr:col>15</xdr:col>
      <xdr:colOff>101600</xdr:colOff>
      <xdr:row>93</xdr:row>
      <xdr:rowOff>158300</xdr:rowOff>
    </xdr:to>
    <xdr:sp macro="" textlink="">
      <xdr:nvSpPr>
        <xdr:cNvPr id="259" name="楕円 258"/>
        <xdr:cNvSpPr/>
      </xdr:nvSpPr>
      <xdr:spPr>
        <a:xfrm>
          <a:off x="2857500" y="160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3377</xdr:rowOff>
    </xdr:from>
    <xdr:ext cx="534377" cy="259045"/>
    <xdr:sp macro="" textlink="">
      <xdr:nvSpPr>
        <xdr:cNvPr id="260" name="テキスト ボックス 259"/>
        <xdr:cNvSpPr txBox="1"/>
      </xdr:nvSpPr>
      <xdr:spPr>
        <a:xfrm>
          <a:off x="2641111" y="157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111074</xdr:rowOff>
    </xdr:from>
    <xdr:to>
      <xdr:col>10</xdr:col>
      <xdr:colOff>165100</xdr:colOff>
      <xdr:row>94</xdr:row>
      <xdr:rowOff>41224</xdr:rowOff>
    </xdr:to>
    <xdr:sp macro="" textlink="">
      <xdr:nvSpPr>
        <xdr:cNvPr id="261" name="楕円 260"/>
        <xdr:cNvSpPr/>
      </xdr:nvSpPr>
      <xdr:spPr>
        <a:xfrm>
          <a:off x="1968500" y="160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57751</xdr:rowOff>
    </xdr:from>
    <xdr:ext cx="534377" cy="259045"/>
    <xdr:sp macro="" textlink="">
      <xdr:nvSpPr>
        <xdr:cNvPr id="262" name="テキスト ボックス 261"/>
        <xdr:cNvSpPr txBox="1"/>
      </xdr:nvSpPr>
      <xdr:spPr>
        <a:xfrm>
          <a:off x="1752111" y="1583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47490</xdr:rowOff>
    </xdr:from>
    <xdr:to>
      <xdr:col>6</xdr:col>
      <xdr:colOff>38100</xdr:colOff>
      <xdr:row>94</xdr:row>
      <xdr:rowOff>149090</xdr:rowOff>
    </xdr:to>
    <xdr:sp macro="" textlink="">
      <xdr:nvSpPr>
        <xdr:cNvPr id="263" name="楕円 262"/>
        <xdr:cNvSpPr/>
      </xdr:nvSpPr>
      <xdr:spPr>
        <a:xfrm>
          <a:off x="1079500" y="161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165617</xdr:rowOff>
    </xdr:from>
    <xdr:ext cx="534377" cy="259045"/>
    <xdr:sp macro="" textlink="">
      <xdr:nvSpPr>
        <xdr:cNvPr id="264" name="テキスト ボックス 263"/>
        <xdr:cNvSpPr txBox="1"/>
      </xdr:nvSpPr>
      <xdr:spPr>
        <a:xfrm>
          <a:off x="863111" y="15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104915</xdr:rowOff>
    </xdr:from>
    <xdr:to>
      <xdr:col>55</xdr:col>
      <xdr:colOff>0</xdr:colOff>
      <xdr:row>38</xdr:row>
      <xdr:rowOff>60916</xdr:rowOff>
    </xdr:to>
    <xdr:cxnSp macro="">
      <xdr:nvCxnSpPr>
        <xdr:cNvPr id="293" name="直線コネクタ 292"/>
        <xdr:cNvCxnSpPr/>
      </xdr:nvCxnSpPr>
      <xdr:spPr>
        <a:xfrm flipV="1">
          <a:off x="9639300" y="5762765"/>
          <a:ext cx="838200" cy="8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60916</xdr:rowOff>
    </xdr:from>
    <xdr:to>
      <xdr:col>50</xdr:col>
      <xdr:colOff>114300</xdr:colOff>
      <xdr:row>38</xdr:row>
      <xdr:rowOff>91305</xdr:rowOff>
    </xdr:to>
    <xdr:cxnSp macro="">
      <xdr:nvCxnSpPr>
        <xdr:cNvPr id="296" name="直線コネクタ 295"/>
        <xdr:cNvCxnSpPr/>
      </xdr:nvCxnSpPr>
      <xdr:spPr>
        <a:xfrm flipV="1">
          <a:off x="8750300" y="6576016"/>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91305</xdr:rowOff>
    </xdr:from>
    <xdr:to>
      <xdr:col>45</xdr:col>
      <xdr:colOff>177800</xdr:colOff>
      <xdr:row>38</xdr:row>
      <xdr:rowOff>119683</xdr:rowOff>
    </xdr:to>
    <xdr:cxnSp macro="">
      <xdr:nvCxnSpPr>
        <xdr:cNvPr id="299" name="直線コネクタ 298"/>
        <xdr:cNvCxnSpPr/>
      </xdr:nvCxnSpPr>
      <xdr:spPr>
        <a:xfrm flipV="1">
          <a:off x="7861300" y="6606405"/>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112054</xdr:rowOff>
    </xdr:from>
    <xdr:to>
      <xdr:col>41</xdr:col>
      <xdr:colOff>50800</xdr:colOff>
      <xdr:row>38</xdr:row>
      <xdr:rowOff>119683</xdr:rowOff>
    </xdr:to>
    <xdr:cxnSp macro="">
      <xdr:nvCxnSpPr>
        <xdr:cNvPr id="302" name="直線コネクタ 301"/>
        <xdr:cNvCxnSpPr/>
      </xdr:nvCxnSpPr>
      <xdr:spPr>
        <a:xfrm>
          <a:off x="6972300" y="6627154"/>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54115</xdr:rowOff>
    </xdr:from>
    <xdr:to>
      <xdr:col>55</xdr:col>
      <xdr:colOff>50800</xdr:colOff>
      <xdr:row>33</xdr:row>
      <xdr:rowOff>155715</xdr:rowOff>
    </xdr:to>
    <xdr:sp macro="" textlink="">
      <xdr:nvSpPr>
        <xdr:cNvPr id="312" name="楕円 311"/>
        <xdr:cNvSpPr/>
      </xdr:nvSpPr>
      <xdr:spPr>
        <a:xfrm>
          <a:off x="10426700" y="57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140492</xdr:rowOff>
    </xdr:from>
    <xdr:ext cx="599010" cy="259045"/>
    <xdr:sp macro="" textlink="">
      <xdr:nvSpPr>
        <xdr:cNvPr id="313" name="補助費等該当値テキスト"/>
        <xdr:cNvSpPr txBox="1"/>
      </xdr:nvSpPr>
      <xdr:spPr>
        <a:xfrm>
          <a:off x="10528300" y="56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10116</xdr:rowOff>
    </xdr:from>
    <xdr:to>
      <xdr:col>50</xdr:col>
      <xdr:colOff>165100</xdr:colOff>
      <xdr:row>38</xdr:row>
      <xdr:rowOff>111716</xdr:rowOff>
    </xdr:to>
    <xdr:sp macro="" textlink="">
      <xdr:nvSpPr>
        <xdr:cNvPr id="314" name="楕円 313"/>
        <xdr:cNvSpPr/>
      </xdr:nvSpPr>
      <xdr:spPr>
        <a:xfrm>
          <a:off x="9588500" y="6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102843</xdr:rowOff>
    </xdr:from>
    <xdr:ext cx="534377" cy="259045"/>
    <xdr:sp macro="" textlink="">
      <xdr:nvSpPr>
        <xdr:cNvPr id="315" name="テキスト ボックス 314"/>
        <xdr:cNvSpPr txBox="1"/>
      </xdr:nvSpPr>
      <xdr:spPr>
        <a:xfrm>
          <a:off x="9372111" y="66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40505</xdr:rowOff>
    </xdr:from>
    <xdr:to>
      <xdr:col>46</xdr:col>
      <xdr:colOff>38100</xdr:colOff>
      <xdr:row>38</xdr:row>
      <xdr:rowOff>142105</xdr:rowOff>
    </xdr:to>
    <xdr:sp macro="" textlink="">
      <xdr:nvSpPr>
        <xdr:cNvPr id="316" name="楕円 315"/>
        <xdr:cNvSpPr/>
      </xdr:nvSpPr>
      <xdr:spPr>
        <a:xfrm>
          <a:off x="8699500" y="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133232</xdr:rowOff>
    </xdr:from>
    <xdr:ext cx="534377" cy="259045"/>
    <xdr:sp macro="" textlink="">
      <xdr:nvSpPr>
        <xdr:cNvPr id="317" name="テキスト ボックス 316"/>
        <xdr:cNvSpPr txBox="1"/>
      </xdr:nvSpPr>
      <xdr:spPr>
        <a:xfrm>
          <a:off x="8483111" y="66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68883</xdr:rowOff>
    </xdr:from>
    <xdr:to>
      <xdr:col>41</xdr:col>
      <xdr:colOff>101600</xdr:colOff>
      <xdr:row>38</xdr:row>
      <xdr:rowOff>170483</xdr:rowOff>
    </xdr:to>
    <xdr:sp macro="" textlink="">
      <xdr:nvSpPr>
        <xdr:cNvPr id="318" name="楕円 317"/>
        <xdr:cNvSpPr/>
      </xdr:nvSpPr>
      <xdr:spPr>
        <a:xfrm>
          <a:off x="7810500" y="65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161610</xdr:rowOff>
    </xdr:from>
    <xdr:ext cx="534377" cy="259045"/>
    <xdr:sp macro="" textlink="">
      <xdr:nvSpPr>
        <xdr:cNvPr id="319" name="テキスト ボックス 318"/>
        <xdr:cNvSpPr txBox="1"/>
      </xdr:nvSpPr>
      <xdr:spPr>
        <a:xfrm>
          <a:off x="7594111" y="66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61254</xdr:rowOff>
    </xdr:from>
    <xdr:to>
      <xdr:col>36</xdr:col>
      <xdr:colOff>165100</xdr:colOff>
      <xdr:row>38</xdr:row>
      <xdr:rowOff>162854</xdr:rowOff>
    </xdr:to>
    <xdr:sp macro="" textlink="">
      <xdr:nvSpPr>
        <xdr:cNvPr id="320" name="楕円 319"/>
        <xdr:cNvSpPr/>
      </xdr:nvSpPr>
      <xdr:spPr>
        <a:xfrm>
          <a:off x="6921500" y="65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153981</xdr:rowOff>
    </xdr:from>
    <xdr:ext cx="534377" cy="259045"/>
    <xdr:sp macro="" textlink="">
      <xdr:nvSpPr>
        <xdr:cNvPr id="321" name="テキスト ボックス 320"/>
        <xdr:cNvSpPr txBox="1"/>
      </xdr:nvSpPr>
      <xdr:spPr>
        <a:xfrm>
          <a:off x="6705111" y="666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133680</xdr:rowOff>
    </xdr:from>
    <xdr:to>
      <xdr:col>55</xdr:col>
      <xdr:colOff>0</xdr:colOff>
      <xdr:row>57</xdr:row>
      <xdr:rowOff>158045</xdr:rowOff>
    </xdr:to>
    <xdr:cxnSp macro="">
      <xdr:nvCxnSpPr>
        <xdr:cNvPr id="351" name="直線コネクタ 350"/>
        <xdr:cNvCxnSpPr/>
      </xdr:nvCxnSpPr>
      <xdr:spPr>
        <a:xfrm>
          <a:off x="9639300" y="9734880"/>
          <a:ext cx="838200" cy="19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2"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133680</xdr:rowOff>
    </xdr:from>
    <xdr:to>
      <xdr:col>50</xdr:col>
      <xdr:colOff>114300</xdr:colOff>
      <xdr:row>58</xdr:row>
      <xdr:rowOff>153645</xdr:rowOff>
    </xdr:to>
    <xdr:cxnSp macro="">
      <xdr:nvCxnSpPr>
        <xdr:cNvPr id="354" name="直線コネクタ 353"/>
        <xdr:cNvCxnSpPr/>
      </xdr:nvCxnSpPr>
      <xdr:spPr>
        <a:xfrm flipV="1">
          <a:off x="8750300" y="9734880"/>
          <a:ext cx="889000" cy="3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6" name="テキスト ボックス 355"/>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111773</xdr:rowOff>
    </xdr:from>
    <xdr:to>
      <xdr:col>45</xdr:col>
      <xdr:colOff>177800</xdr:colOff>
      <xdr:row>58</xdr:row>
      <xdr:rowOff>153645</xdr:rowOff>
    </xdr:to>
    <xdr:cxnSp macro="">
      <xdr:nvCxnSpPr>
        <xdr:cNvPr id="357" name="直線コネクタ 356"/>
        <xdr:cNvCxnSpPr/>
      </xdr:nvCxnSpPr>
      <xdr:spPr>
        <a:xfrm>
          <a:off x="7861300" y="9884423"/>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59" name="テキスト ボックス 358"/>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111773</xdr:rowOff>
    </xdr:from>
    <xdr:to>
      <xdr:col>41</xdr:col>
      <xdr:colOff>50800</xdr:colOff>
      <xdr:row>57</xdr:row>
      <xdr:rowOff>129204</xdr:rowOff>
    </xdr:to>
    <xdr:cxnSp macro="">
      <xdr:nvCxnSpPr>
        <xdr:cNvPr id="360" name="直線コネクタ 359"/>
        <xdr:cNvCxnSpPr/>
      </xdr:nvCxnSpPr>
      <xdr:spPr>
        <a:xfrm flipV="1">
          <a:off x="6972300" y="9884423"/>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2" name="テキスト ボックス 361"/>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107245</xdr:rowOff>
    </xdr:from>
    <xdr:to>
      <xdr:col>55</xdr:col>
      <xdr:colOff>50800</xdr:colOff>
      <xdr:row>58</xdr:row>
      <xdr:rowOff>37395</xdr:rowOff>
    </xdr:to>
    <xdr:sp macro="" textlink="">
      <xdr:nvSpPr>
        <xdr:cNvPr id="370" name="楕円 369"/>
        <xdr:cNvSpPr/>
      </xdr:nvSpPr>
      <xdr:spPr>
        <a:xfrm>
          <a:off x="10426700" y="9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22172</xdr:rowOff>
    </xdr:from>
    <xdr:ext cx="534377" cy="259045"/>
    <xdr:sp macro="" textlink="">
      <xdr:nvSpPr>
        <xdr:cNvPr id="371" name="普通建設事業費該当値テキスト"/>
        <xdr:cNvSpPr txBox="1"/>
      </xdr:nvSpPr>
      <xdr:spPr>
        <a:xfrm>
          <a:off x="10528300" y="97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82880</xdr:rowOff>
    </xdr:from>
    <xdr:to>
      <xdr:col>50</xdr:col>
      <xdr:colOff>165100</xdr:colOff>
      <xdr:row>57</xdr:row>
      <xdr:rowOff>13030</xdr:rowOff>
    </xdr:to>
    <xdr:sp macro="" textlink="">
      <xdr:nvSpPr>
        <xdr:cNvPr id="372" name="楕円 371"/>
        <xdr:cNvSpPr/>
      </xdr:nvSpPr>
      <xdr:spPr>
        <a:xfrm>
          <a:off x="9588500" y="96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4157</xdr:rowOff>
    </xdr:from>
    <xdr:ext cx="534377" cy="259045"/>
    <xdr:sp macro="" textlink="">
      <xdr:nvSpPr>
        <xdr:cNvPr id="373" name="テキスト ボックス 372"/>
        <xdr:cNvSpPr txBox="1"/>
      </xdr:nvSpPr>
      <xdr:spPr>
        <a:xfrm>
          <a:off x="9372111" y="97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102845</xdr:rowOff>
    </xdr:from>
    <xdr:to>
      <xdr:col>46</xdr:col>
      <xdr:colOff>38100</xdr:colOff>
      <xdr:row>59</xdr:row>
      <xdr:rowOff>32995</xdr:rowOff>
    </xdr:to>
    <xdr:sp macro="" textlink="">
      <xdr:nvSpPr>
        <xdr:cNvPr id="374" name="楕円 373"/>
        <xdr:cNvSpPr/>
      </xdr:nvSpPr>
      <xdr:spPr>
        <a:xfrm>
          <a:off x="8699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24122</xdr:rowOff>
    </xdr:from>
    <xdr:ext cx="534377" cy="259045"/>
    <xdr:sp macro="" textlink="">
      <xdr:nvSpPr>
        <xdr:cNvPr id="375" name="テキスト ボックス 374"/>
        <xdr:cNvSpPr txBox="1"/>
      </xdr:nvSpPr>
      <xdr:spPr>
        <a:xfrm>
          <a:off x="8483111" y="101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60973</xdr:rowOff>
    </xdr:from>
    <xdr:to>
      <xdr:col>41</xdr:col>
      <xdr:colOff>101600</xdr:colOff>
      <xdr:row>57</xdr:row>
      <xdr:rowOff>162573</xdr:rowOff>
    </xdr:to>
    <xdr:sp macro="" textlink="">
      <xdr:nvSpPr>
        <xdr:cNvPr id="376" name="楕円 375"/>
        <xdr:cNvSpPr/>
      </xdr:nvSpPr>
      <xdr:spPr>
        <a:xfrm>
          <a:off x="7810500" y="98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153700</xdr:rowOff>
    </xdr:from>
    <xdr:ext cx="534377" cy="259045"/>
    <xdr:sp macro="" textlink="">
      <xdr:nvSpPr>
        <xdr:cNvPr id="377" name="テキスト ボックス 376"/>
        <xdr:cNvSpPr txBox="1"/>
      </xdr:nvSpPr>
      <xdr:spPr>
        <a:xfrm>
          <a:off x="7594111" y="99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78404</xdr:rowOff>
    </xdr:from>
    <xdr:to>
      <xdr:col>36</xdr:col>
      <xdr:colOff>165100</xdr:colOff>
      <xdr:row>58</xdr:row>
      <xdr:rowOff>8554</xdr:rowOff>
    </xdr:to>
    <xdr:sp macro="" textlink="">
      <xdr:nvSpPr>
        <xdr:cNvPr id="378" name="楕円 377"/>
        <xdr:cNvSpPr/>
      </xdr:nvSpPr>
      <xdr:spPr>
        <a:xfrm>
          <a:off x="6921500" y="98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171131</xdr:rowOff>
    </xdr:from>
    <xdr:ext cx="534377" cy="259045"/>
    <xdr:sp macro="" textlink="">
      <xdr:nvSpPr>
        <xdr:cNvPr id="379" name="テキスト ボックス 378"/>
        <xdr:cNvSpPr txBox="1"/>
      </xdr:nvSpPr>
      <xdr:spPr>
        <a:xfrm>
          <a:off x="6705111" y="99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xdr:rowOff>
    </xdr:from>
    <xdr:to>
      <xdr:col>55</xdr:col>
      <xdr:colOff>0</xdr:colOff>
      <xdr:row>77</xdr:row>
      <xdr:rowOff>100450</xdr:rowOff>
    </xdr:to>
    <xdr:cxnSp macro="">
      <xdr:nvCxnSpPr>
        <xdr:cNvPr id="406" name="直線コネクタ 405"/>
        <xdr:cNvCxnSpPr/>
      </xdr:nvCxnSpPr>
      <xdr:spPr>
        <a:xfrm flipV="1">
          <a:off x="9639300" y="13201698"/>
          <a:ext cx="838200" cy="10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07"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100450</xdr:rowOff>
    </xdr:from>
    <xdr:to>
      <xdr:col>50</xdr:col>
      <xdr:colOff>114300</xdr:colOff>
      <xdr:row>77</xdr:row>
      <xdr:rowOff>132384</xdr:rowOff>
    </xdr:to>
    <xdr:cxnSp macro="">
      <xdr:nvCxnSpPr>
        <xdr:cNvPr id="409" name="直線コネクタ 408"/>
        <xdr:cNvCxnSpPr/>
      </xdr:nvCxnSpPr>
      <xdr:spPr>
        <a:xfrm flipV="1">
          <a:off x="8750300" y="13302100"/>
          <a:ext cx="8890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1" name="テキスト ボックス 410"/>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65497</xdr:rowOff>
    </xdr:from>
    <xdr:to>
      <xdr:col>45</xdr:col>
      <xdr:colOff>177800</xdr:colOff>
      <xdr:row>77</xdr:row>
      <xdr:rowOff>132384</xdr:rowOff>
    </xdr:to>
    <xdr:cxnSp macro="">
      <xdr:nvCxnSpPr>
        <xdr:cNvPr id="412" name="直線コネクタ 411"/>
        <xdr:cNvCxnSpPr/>
      </xdr:nvCxnSpPr>
      <xdr:spPr>
        <a:xfrm>
          <a:off x="7861300" y="13095697"/>
          <a:ext cx="889000" cy="2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4" name="テキスト ボックス 413"/>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65497</xdr:rowOff>
    </xdr:from>
    <xdr:to>
      <xdr:col>41</xdr:col>
      <xdr:colOff>50800</xdr:colOff>
      <xdr:row>77</xdr:row>
      <xdr:rowOff>45310</xdr:rowOff>
    </xdr:to>
    <xdr:cxnSp macro="">
      <xdr:nvCxnSpPr>
        <xdr:cNvPr id="415" name="直線コネクタ 414"/>
        <xdr:cNvCxnSpPr/>
      </xdr:nvCxnSpPr>
      <xdr:spPr>
        <a:xfrm flipV="1">
          <a:off x="6972300" y="13095697"/>
          <a:ext cx="889000" cy="1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17" name="テキスト ボックス 416"/>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120698</xdr:rowOff>
    </xdr:from>
    <xdr:to>
      <xdr:col>55</xdr:col>
      <xdr:colOff>50800</xdr:colOff>
      <xdr:row>77</xdr:row>
      <xdr:rowOff>50848</xdr:rowOff>
    </xdr:to>
    <xdr:sp macro="" textlink="">
      <xdr:nvSpPr>
        <xdr:cNvPr id="425" name="楕円 424"/>
        <xdr:cNvSpPr/>
      </xdr:nvSpPr>
      <xdr:spPr>
        <a:xfrm>
          <a:off x="10426700" y="131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99125</xdr:rowOff>
    </xdr:from>
    <xdr:ext cx="534377" cy="259045"/>
    <xdr:sp macro="" textlink="">
      <xdr:nvSpPr>
        <xdr:cNvPr id="426" name="普通建設事業費 （ うち新規整備　）該当値テキスト"/>
        <xdr:cNvSpPr txBox="1"/>
      </xdr:nvSpPr>
      <xdr:spPr>
        <a:xfrm>
          <a:off x="10528300" y="1312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49650</xdr:rowOff>
    </xdr:from>
    <xdr:to>
      <xdr:col>50</xdr:col>
      <xdr:colOff>165100</xdr:colOff>
      <xdr:row>77</xdr:row>
      <xdr:rowOff>151250</xdr:rowOff>
    </xdr:to>
    <xdr:sp macro="" textlink="">
      <xdr:nvSpPr>
        <xdr:cNvPr id="427" name="楕円 426"/>
        <xdr:cNvSpPr/>
      </xdr:nvSpPr>
      <xdr:spPr>
        <a:xfrm>
          <a:off x="9588500" y="132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142377</xdr:rowOff>
    </xdr:from>
    <xdr:ext cx="469744" cy="259045"/>
    <xdr:sp macro="" textlink="">
      <xdr:nvSpPr>
        <xdr:cNvPr id="428" name="テキスト ボックス 427"/>
        <xdr:cNvSpPr txBox="1"/>
      </xdr:nvSpPr>
      <xdr:spPr>
        <a:xfrm>
          <a:off x="9404428" y="133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81584</xdr:rowOff>
    </xdr:from>
    <xdr:to>
      <xdr:col>46</xdr:col>
      <xdr:colOff>38100</xdr:colOff>
      <xdr:row>78</xdr:row>
      <xdr:rowOff>11734</xdr:rowOff>
    </xdr:to>
    <xdr:sp macro="" textlink="">
      <xdr:nvSpPr>
        <xdr:cNvPr id="429" name="楕円 428"/>
        <xdr:cNvSpPr/>
      </xdr:nvSpPr>
      <xdr:spPr>
        <a:xfrm>
          <a:off x="8699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2861</xdr:rowOff>
    </xdr:from>
    <xdr:ext cx="469744" cy="259045"/>
    <xdr:sp macro="" textlink="">
      <xdr:nvSpPr>
        <xdr:cNvPr id="430" name="テキスト ボックス 429"/>
        <xdr:cNvSpPr txBox="1"/>
      </xdr:nvSpPr>
      <xdr:spPr>
        <a:xfrm>
          <a:off x="8515428" y="133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14697</xdr:rowOff>
    </xdr:from>
    <xdr:to>
      <xdr:col>41</xdr:col>
      <xdr:colOff>101600</xdr:colOff>
      <xdr:row>76</xdr:row>
      <xdr:rowOff>116297</xdr:rowOff>
    </xdr:to>
    <xdr:sp macro="" textlink="">
      <xdr:nvSpPr>
        <xdr:cNvPr id="431" name="楕円 430"/>
        <xdr:cNvSpPr/>
      </xdr:nvSpPr>
      <xdr:spPr>
        <a:xfrm>
          <a:off x="7810500" y="130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132824</xdr:rowOff>
    </xdr:from>
    <xdr:ext cx="534377" cy="259045"/>
    <xdr:sp macro="" textlink="">
      <xdr:nvSpPr>
        <xdr:cNvPr id="432" name="テキスト ボックス 431"/>
        <xdr:cNvSpPr txBox="1"/>
      </xdr:nvSpPr>
      <xdr:spPr>
        <a:xfrm>
          <a:off x="7594111" y="1282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165960</xdr:rowOff>
    </xdr:from>
    <xdr:to>
      <xdr:col>36</xdr:col>
      <xdr:colOff>165100</xdr:colOff>
      <xdr:row>77</xdr:row>
      <xdr:rowOff>96110</xdr:rowOff>
    </xdr:to>
    <xdr:sp macro="" textlink="">
      <xdr:nvSpPr>
        <xdr:cNvPr id="433" name="楕円 432"/>
        <xdr:cNvSpPr/>
      </xdr:nvSpPr>
      <xdr:spPr>
        <a:xfrm>
          <a:off x="6921500" y="131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87237</xdr:rowOff>
    </xdr:from>
    <xdr:ext cx="534377" cy="259045"/>
    <xdr:sp macro="" textlink="">
      <xdr:nvSpPr>
        <xdr:cNvPr id="434" name="テキスト ボックス 433"/>
        <xdr:cNvSpPr txBox="1"/>
      </xdr:nvSpPr>
      <xdr:spPr>
        <a:xfrm>
          <a:off x="6705111" y="132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161970</xdr:rowOff>
    </xdr:from>
    <xdr:to>
      <xdr:col>55</xdr:col>
      <xdr:colOff>0</xdr:colOff>
      <xdr:row>97</xdr:row>
      <xdr:rowOff>138309</xdr:rowOff>
    </xdr:to>
    <xdr:cxnSp macro="">
      <xdr:nvCxnSpPr>
        <xdr:cNvPr id="463" name="直線コネクタ 462"/>
        <xdr:cNvCxnSpPr/>
      </xdr:nvCxnSpPr>
      <xdr:spPr>
        <a:xfrm>
          <a:off x="9639300" y="16449720"/>
          <a:ext cx="838200" cy="3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161970</xdr:rowOff>
    </xdr:from>
    <xdr:to>
      <xdr:col>50</xdr:col>
      <xdr:colOff>114300</xdr:colOff>
      <xdr:row>97</xdr:row>
      <xdr:rowOff>151873</xdr:rowOff>
    </xdr:to>
    <xdr:cxnSp macro="">
      <xdr:nvCxnSpPr>
        <xdr:cNvPr id="466" name="直線コネクタ 465"/>
        <xdr:cNvCxnSpPr/>
      </xdr:nvCxnSpPr>
      <xdr:spPr>
        <a:xfrm flipV="1">
          <a:off x="8750300" y="16449720"/>
          <a:ext cx="889000" cy="3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151873</xdr:rowOff>
    </xdr:from>
    <xdr:to>
      <xdr:col>45</xdr:col>
      <xdr:colOff>177800</xdr:colOff>
      <xdr:row>98</xdr:row>
      <xdr:rowOff>3245</xdr:rowOff>
    </xdr:to>
    <xdr:cxnSp macro="">
      <xdr:nvCxnSpPr>
        <xdr:cNvPr id="469" name="直線コネクタ 468"/>
        <xdr:cNvCxnSpPr/>
      </xdr:nvCxnSpPr>
      <xdr:spPr>
        <a:xfrm flipV="1">
          <a:off x="7861300" y="1678252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168332</xdr:rowOff>
    </xdr:from>
    <xdr:to>
      <xdr:col>41</xdr:col>
      <xdr:colOff>50800</xdr:colOff>
      <xdr:row>98</xdr:row>
      <xdr:rowOff>3245</xdr:rowOff>
    </xdr:to>
    <xdr:cxnSp macro="">
      <xdr:nvCxnSpPr>
        <xdr:cNvPr id="472" name="直線コネクタ 471"/>
        <xdr:cNvCxnSpPr/>
      </xdr:nvCxnSpPr>
      <xdr:spPr>
        <a:xfrm>
          <a:off x="6972300" y="16627532"/>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87509</xdr:rowOff>
    </xdr:from>
    <xdr:to>
      <xdr:col>55</xdr:col>
      <xdr:colOff>50800</xdr:colOff>
      <xdr:row>98</xdr:row>
      <xdr:rowOff>17659</xdr:rowOff>
    </xdr:to>
    <xdr:sp macro="" textlink="">
      <xdr:nvSpPr>
        <xdr:cNvPr id="482" name="楕円 481"/>
        <xdr:cNvSpPr/>
      </xdr:nvSpPr>
      <xdr:spPr>
        <a:xfrm>
          <a:off x="10426700" y="167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2436</xdr:rowOff>
    </xdr:from>
    <xdr:ext cx="534377" cy="259045"/>
    <xdr:sp macro="" textlink="">
      <xdr:nvSpPr>
        <xdr:cNvPr id="483" name="普通建設事業費 （ うち更新整備　）該当値テキスト"/>
        <xdr:cNvSpPr txBox="1"/>
      </xdr:nvSpPr>
      <xdr:spPr>
        <a:xfrm>
          <a:off x="10528300" y="166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111170</xdr:rowOff>
    </xdr:from>
    <xdr:to>
      <xdr:col>50</xdr:col>
      <xdr:colOff>165100</xdr:colOff>
      <xdr:row>96</xdr:row>
      <xdr:rowOff>41320</xdr:rowOff>
    </xdr:to>
    <xdr:sp macro="" textlink="">
      <xdr:nvSpPr>
        <xdr:cNvPr id="484" name="楕円 483"/>
        <xdr:cNvSpPr/>
      </xdr:nvSpPr>
      <xdr:spPr>
        <a:xfrm>
          <a:off x="9588500" y="16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32447</xdr:rowOff>
    </xdr:from>
    <xdr:ext cx="534377" cy="259045"/>
    <xdr:sp macro="" textlink="">
      <xdr:nvSpPr>
        <xdr:cNvPr id="485" name="テキスト ボックス 484"/>
        <xdr:cNvSpPr txBox="1"/>
      </xdr:nvSpPr>
      <xdr:spPr>
        <a:xfrm>
          <a:off x="9372111" y="164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101073</xdr:rowOff>
    </xdr:from>
    <xdr:to>
      <xdr:col>46</xdr:col>
      <xdr:colOff>38100</xdr:colOff>
      <xdr:row>98</xdr:row>
      <xdr:rowOff>31223</xdr:rowOff>
    </xdr:to>
    <xdr:sp macro="" textlink="">
      <xdr:nvSpPr>
        <xdr:cNvPr id="486" name="楕円 485"/>
        <xdr:cNvSpPr/>
      </xdr:nvSpPr>
      <xdr:spPr>
        <a:xfrm>
          <a:off x="8699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22350</xdr:rowOff>
    </xdr:from>
    <xdr:ext cx="534377" cy="259045"/>
    <xdr:sp macro="" textlink="">
      <xdr:nvSpPr>
        <xdr:cNvPr id="487" name="テキスト ボックス 486"/>
        <xdr:cNvSpPr txBox="1"/>
      </xdr:nvSpPr>
      <xdr:spPr>
        <a:xfrm>
          <a:off x="8483111" y="168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123895</xdr:rowOff>
    </xdr:from>
    <xdr:to>
      <xdr:col>41</xdr:col>
      <xdr:colOff>101600</xdr:colOff>
      <xdr:row>98</xdr:row>
      <xdr:rowOff>54045</xdr:rowOff>
    </xdr:to>
    <xdr:sp macro="" textlink="">
      <xdr:nvSpPr>
        <xdr:cNvPr id="488" name="楕円 487"/>
        <xdr:cNvSpPr/>
      </xdr:nvSpPr>
      <xdr:spPr>
        <a:xfrm>
          <a:off x="7810500" y="167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45172</xdr:rowOff>
    </xdr:from>
    <xdr:ext cx="534377" cy="259045"/>
    <xdr:sp macro="" textlink="">
      <xdr:nvSpPr>
        <xdr:cNvPr id="489" name="テキスト ボックス 488"/>
        <xdr:cNvSpPr txBox="1"/>
      </xdr:nvSpPr>
      <xdr:spPr>
        <a:xfrm>
          <a:off x="7594111" y="168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117532</xdr:rowOff>
    </xdr:from>
    <xdr:to>
      <xdr:col>36</xdr:col>
      <xdr:colOff>165100</xdr:colOff>
      <xdr:row>97</xdr:row>
      <xdr:rowOff>47682</xdr:rowOff>
    </xdr:to>
    <xdr:sp macro="" textlink="">
      <xdr:nvSpPr>
        <xdr:cNvPr id="490" name="楕円 489"/>
        <xdr:cNvSpPr/>
      </xdr:nvSpPr>
      <xdr:spPr>
        <a:xfrm>
          <a:off x="6921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38809</xdr:rowOff>
    </xdr:from>
    <xdr:ext cx="534377" cy="259045"/>
    <xdr:sp macro="" textlink="">
      <xdr:nvSpPr>
        <xdr:cNvPr id="491" name="テキスト ボックス 490"/>
        <xdr:cNvSpPr txBox="1"/>
      </xdr:nvSpPr>
      <xdr:spPr>
        <a:xfrm>
          <a:off x="6705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67234</xdr:rowOff>
    </xdr:from>
    <xdr:to>
      <xdr:col>85</xdr:col>
      <xdr:colOff>127000</xdr:colOff>
      <xdr:row>37</xdr:row>
      <xdr:rowOff>84470</xdr:rowOff>
    </xdr:to>
    <xdr:cxnSp macro="">
      <xdr:nvCxnSpPr>
        <xdr:cNvPr id="518" name="直線コネクタ 517"/>
        <xdr:cNvCxnSpPr/>
      </xdr:nvCxnSpPr>
      <xdr:spPr>
        <a:xfrm flipV="1">
          <a:off x="15481300" y="641088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26408</xdr:rowOff>
    </xdr:from>
    <xdr:ext cx="469744" cy="259045"/>
    <xdr:sp macro="" textlink="">
      <xdr:nvSpPr>
        <xdr:cNvPr id="519" name="災害復旧事業費平均値テキスト"/>
        <xdr:cNvSpPr txBox="1"/>
      </xdr:nvSpPr>
      <xdr:spPr>
        <a:xfrm>
          <a:off x="16370300" y="637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84470</xdr:rowOff>
    </xdr:from>
    <xdr:to>
      <xdr:col>81</xdr:col>
      <xdr:colOff>50800</xdr:colOff>
      <xdr:row>38</xdr:row>
      <xdr:rowOff>134259</xdr:rowOff>
    </xdr:to>
    <xdr:cxnSp macro="">
      <xdr:nvCxnSpPr>
        <xdr:cNvPr id="521" name="直線コネクタ 520"/>
        <xdr:cNvCxnSpPr/>
      </xdr:nvCxnSpPr>
      <xdr:spPr>
        <a:xfrm flipV="1">
          <a:off x="14592300" y="6428120"/>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3" name="テキスト ボックス 522"/>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119035</xdr:rowOff>
    </xdr:from>
    <xdr:to>
      <xdr:col>76</xdr:col>
      <xdr:colOff>114300</xdr:colOff>
      <xdr:row>38</xdr:row>
      <xdr:rowOff>134259</xdr:rowOff>
    </xdr:to>
    <xdr:cxnSp macro="">
      <xdr:nvCxnSpPr>
        <xdr:cNvPr id="524" name="直線コネクタ 523"/>
        <xdr:cNvCxnSpPr/>
      </xdr:nvCxnSpPr>
      <xdr:spPr>
        <a:xfrm>
          <a:off x="13703300" y="663413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66914</xdr:rowOff>
    </xdr:from>
    <xdr:to>
      <xdr:col>71</xdr:col>
      <xdr:colOff>177800</xdr:colOff>
      <xdr:row>38</xdr:row>
      <xdr:rowOff>119035</xdr:rowOff>
    </xdr:to>
    <xdr:cxnSp macro="">
      <xdr:nvCxnSpPr>
        <xdr:cNvPr id="527" name="直線コネクタ 526"/>
        <xdr:cNvCxnSpPr/>
      </xdr:nvCxnSpPr>
      <xdr:spPr>
        <a:xfrm>
          <a:off x="12814300" y="658201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29" name="テキスト ボックス 528"/>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1" name="テキスト ボックス 530"/>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16434</xdr:rowOff>
    </xdr:from>
    <xdr:to>
      <xdr:col>85</xdr:col>
      <xdr:colOff>177800</xdr:colOff>
      <xdr:row>37</xdr:row>
      <xdr:rowOff>118034</xdr:rowOff>
    </xdr:to>
    <xdr:sp macro="" textlink="">
      <xdr:nvSpPr>
        <xdr:cNvPr id="537" name="楕円 536"/>
        <xdr:cNvSpPr/>
      </xdr:nvSpPr>
      <xdr:spPr>
        <a:xfrm>
          <a:off x="162687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39311</xdr:rowOff>
    </xdr:from>
    <xdr:ext cx="469744" cy="259045"/>
    <xdr:sp macro="" textlink="">
      <xdr:nvSpPr>
        <xdr:cNvPr id="538" name="災害復旧事業費該当値テキスト"/>
        <xdr:cNvSpPr txBox="1"/>
      </xdr:nvSpPr>
      <xdr:spPr>
        <a:xfrm>
          <a:off x="16370300" y="62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33670</xdr:rowOff>
    </xdr:from>
    <xdr:to>
      <xdr:col>81</xdr:col>
      <xdr:colOff>101600</xdr:colOff>
      <xdr:row>37</xdr:row>
      <xdr:rowOff>135270</xdr:rowOff>
    </xdr:to>
    <xdr:sp macro="" textlink="">
      <xdr:nvSpPr>
        <xdr:cNvPr id="539" name="楕円 538"/>
        <xdr:cNvSpPr/>
      </xdr:nvSpPr>
      <xdr:spPr>
        <a:xfrm>
          <a:off x="15430500" y="63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151797</xdr:rowOff>
    </xdr:from>
    <xdr:ext cx="469744" cy="259045"/>
    <xdr:sp macro="" textlink="">
      <xdr:nvSpPr>
        <xdr:cNvPr id="540" name="テキスト ボックス 539"/>
        <xdr:cNvSpPr txBox="1"/>
      </xdr:nvSpPr>
      <xdr:spPr>
        <a:xfrm>
          <a:off x="15246428" y="615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83459</xdr:rowOff>
    </xdr:from>
    <xdr:to>
      <xdr:col>76</xdr:col>
      <xdr:colOff>165100</xdr:colOff>
      <xdr:row>39</xdr:row>
      <xdr:rowOff>13609</xdr:rowOff>
    </xdr:to>
    <xdr:sp macro="" textlink="">
      <xdr:nvSpPr>
        <xdr:cNvPr id="541" name="楕円 540"/>
        <xdr:cNvSpPr/>
      </xdr:nvSpPr>
      <xdr:spPr>
        <a:xfrm>
          <a:off x="14541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4736</xdr:rowOff>
    </xdr:from>
    <xdr:ext cx="378565" cy="259045"/>
    <xdr:sp macro="" textlink="">
      <xdr:nvSpPr>
        <xdr:cNvPr id="542" name="テキスト ボックス 541"/>
        <xdr:cNvSpPr txBox="1"/>
      </xdr:nvSpPr>
      <xdr:spPr>
        <a:xfrm>
          <a:off x="14403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68235</xdr:rowOff>
    </xdr:from>
    <xdr:to>
      <xdr:col>72</xdr:col>
      <xdr:colOff>38100</xdr:colOff>
      <xdr:row>38</xdr:row>
      <xdr:rowOff>169835</xdr:rowOff>
    </xdr:to>
    <xdr:sp macro="" textlink="">
      <xdr:nvSpPr>
        <xdr:cNvPr id="543" name="楕円 542"/>
        <xdr:cNvSpPr/>
      </xdr:nvSpPr>
      <xdr:spPr>
        <a:xfrm>
          <a:off x="13652500" y="65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14912</xdr:rowOff>
    </xdr:from>
    <xdr:ext cx="378565" cy="259045"/>
    <xdr:sp macro="" textlink="">
      <xdr:nvSpPr>
        <xdr:cNvPr id="544" name="テキスト ボックス 543"/>
        <xdr:cNvSpPr txBox="1"/>
      </xdr:nvSpPr>
      <xdr:spPr>
        <a:xfrm>
          <a:off x="13514017" y="635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16114</xdr:rowOff>
    </xdr:from>
    <xdr:to>
      <xdr:col>67</xdr:col>
      <xdr:colOff>101600</xdr:colOff>
      <xdr:row>38</xdr:row>
      <xdr:rowOff>117714</xdr:rowOff>
    </xdr:to>
    <xdr:sp macro="" textlink="">
      <xdr:nvSpPr>
        <xdr:cNvPr id="545" name="楕円 544"/>
        <xdr:cNvSpPr/>
      </xdr:nvSpPr>
      <xdr:spPr>
        <a:xfrm>
          <a:off x="127635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134241</xdr:rowOff>
    </xdr:from>
    <xdr:ext cx="469744" cy="259045"/>
    <xdr:sp macro="" textlink="">
      <xdr:nvSpPr>
        <xdr:cNvPr id="546" name="テキスト ボックス 545"/>
        <xdr:cNvSpPr txBox="1"/>
      </xdr:nvSpPr>
      <xdr:spPr>
        <a:xfrm>
          <a:off x="12579428" y="63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127908</xdr:rowOff>
    </xdr:from>
    <xdr:to>
      <xdr:col>85</xdr:col>
      <xdr:colOff>127000</xdr:colOff>
      <xdr:row>76</xdr:row>
      <xdr:rowOff>136709</xdr:rowOff>
    </xdr:to>
    <xdr:cxnSp macro="">
      <xdr:nvCxnSpPr>
        <xdr:cNvPr id="624" name="直線コネクタ 623"/>
        <xdr:cNvCxnSpPr/>
      </xdr:nvCxnSpPr>
      <xdr:spPr>
        <a:xfrm>
          <a:off x="15481300" y="13158108"/>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5" name="公債費平均値テキスト"/>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124840</xdr:rowOff>
    </xdr:from>
    <xdr:to>
      <xdr:col>81</xdr:col>
      <xdr:colOff>50800</xdr:colOff>
      <xdr:row>76</xdr:row>
      <xdr:rowOff>127908</xdr:rowOff>
    </xdr:to>
    <xdr:cxnSp macro="">
      <xdr:nvCxnSpPr>
        <xdr:cNvPr id="627" name="直線コネクタ 626"/>
        <xdr:cNvCxnSpPr/>
      </xdr:nvCxnSpPr>
      <xdr:spPr>
        <a:xfrm>
          <a:off x="14592300" y="13155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29" name="テキスト ボックス 628"/>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96799</xdr:rowOff>
    </xdr:from>
    <xdr:to>
      <xdr:col>76</xdr:col>
      <xdr:colOff>114300</xdr:colOff>
      <xdr:row>76</xdr:row>
      <xdr:rowOff>124840</xdr:rowOff>
    </xdr:to>
    <xdr:cxnSp macro="">
      <xdr:nvCxnSpPr>
        <xdr:cNvPr id="630" name="直線コネクタ 629"/>
        <xdr:cNvCxnSpPr/>
      </xdr:nvCxnSpPr>
      <xdr:spPr>
        <a:xfrm>
          <a:off x="13703300" y="13126999"/>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2" name="テキスト ボックス 631"/>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91218</xdr:rowOff>
    </xdr:from>
    <xdr:to>
      <xdr:col>71</xdr:col>
      <xdr:colOff>177800</xdr:colOff>
      <xdr:row>76</xdr:row>
      <xdr:rowOff>96799</xdr:rowOff>
    </xdr:to>
    <xdr:cxnSp macro="">
      <xdr:nvCxnSpPr>
        <xdr:cNvPr id="633" name="直線コネクタ 632"/>
        <xdr:cNvCxnSpPr/>
      </xdr:nvCxnSpPr>
      <xdr:spPr>
        <a:xfrm>
          <a:off x="12814300" y="13121418"/>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5" name="テキスト ボックス 634"/>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37" name="テキスト ボックス 636"/>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85909</xdr:rowOff>
    </xdr:from>
    <xdr:to>
      <xdr:col>85</xdr:col>
      <xdr:colOff>177800</xdr:colOff>
      <xdr:row>77</xdr:row>
      <xdr:rowOff>16059</xdr:rowOff>
    </xdr:to>
    <xdr:sp macro="" textlink="">
      <xdr:nvSpPr>
        <xdr:cNvPr id="643" name="楕円 642"/>
        <xdr:cNvSpPr/>
      </xdr:nvSpPr>
      <xdr:spPr>
        <a:xfrm>
          <a:off x="162687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64336</xdr:rowOff>
    </xdr:from>
    <xdr:ext cx="534377" cy="259045"/>
    <xdr:sp macro="" textlink="">
      <xdr:nvSpPr>
        <xdr:cNvPr id="644" name="公債費該当値テキスト"/>
        <xdr:cNvSpPr txBox="1"/>
      </xdr:nvSpPr>
      <xdr:spPr>
        <a:xfrm>
          <a:off x="16370300" y="130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77108</xdr:rowOff>
    </xdr:from>
    <xdr:to>
      <xdr:col>81</xdr:col>
      <xdr:colOff>101600</xdr:colOff>
      <xdr:row>77</xdr:row>
      <xdr:rowOff>7258</xdr:rowOff>
    </xdr:to>
    <xdr:sp macro="" textlink="">
      <xdr:nvSpPr>
        <xdr:cNvPr id="645" name="楕円 644"/>
        <xdr:cNvSpPr/>
      </xdr:nvSpPr>
      <xdr:spPr>
        <a:xfrm>
          <a:off x="15430500" y="131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169835</xdr:rowOff>
    </xdr:from>
    <xdr:ext cx="534377" cy="259045"/>
    <xdr:sp macro="" textlink="">
      <xdr:nvSpPr>
        <xdr:cNvPr id="646" name="テキスト ボックス 645"/>
        <xdr:cNvSpPr txBox="1"/>
      </xdr:nvSpPr>
      <xdr:spPr>
        <a:xfrm>
          <a:off x="15214111" y="13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74040</xdr:rowOff>
    </xdr:from>
    <xdr:to>
      <xdr:col>76</xdr:col>
      <xdr:colOff>165100</xdr:colOff>
      <xdr:row>77</xdr:row>
      <xdr:rowOff>4190</xdr:rowOff>
    </xdr:to>
    <xdr:sp macro="" textlink="">
      <xdr:nvSpPr>
        <xdr:cNvPr id="647" name="楕円 646"/>
        <xdr:cNvSpPr/>
      </xdr:nvSpPr>
      <xdr:spPr>
        <a:xfrm>
          <a:off x="14541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166767</xdr:rowOff>
    </xdr:from>
    <xdr:ext cx="534377" cy="259045"/>
    <xdr:sp macro="" textlink="">
      <xdr:nvSpPr>
        <xdr:cNvPr id="648" name="テキスト ボックス 647"/>
        <xdr:cNvSpPr txBox="1"/>
      </xdr:nvSpPr>
      <xdr:spPr>
        <a:xfrm>
          <a:off x="14325111" y="13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45999</xdr:rowOff>
    </xdr:from>
    <xdr:to>
      <xdr:col>72</xdr:col>
      <xdr:colOff>38100</xdr:colOff>
      <xdr:row>76</xdr:row>
      <xdr:rowOff>147599</xdr:rowOff>
    </xdr:to>
    <xdr:sp macro="" textlink="">
      <xdr:nvSpPr>
        <xdr:cNvPr id="649" name="楕円 648"/>
        <xdr:cNvSpPr/>
      </xdr:nvSpPr>
      <xdr:spPr>
        <a:xfrm>
          <a:off x="13652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138726</xdr:rowOff>
    </xdr:from>
    <xdr:ext cx="534377" cy="259045"/>
    <xdr:sp macro="" textlink="">
      <xdr:nvSpPr>
        <xdr:cNvPr id="650" name="テキスト ボックス 649"/>
        <xdr:cNvSpPr txBox="1"/>
      </xdr:nvSpPr>
      <xdr:spPr>
        <a:xfrm>
          <a:off x="13436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40418</xdr:rowOff>
    </xdr:from>
    <xdr:to>
      <xdr:col>67</xdr:col>
      <xdr:colOff>101600</xdr:colOff>
      <xdr:row>76</xdr:row>
      <xdr:rowOff>142018</xdr:rowOff>
    </xdr:to>
    <xdr:sp macro="" textlink="">
      <xdr:nvSpPr>
        <xdr:cNvPr id="651" name="楕円 650"/>
        <xdr:cNvSpPr/>
      </xdr:nvSpPr>
      <xdr:spPr>
        <a:xfrm>
          <a:off x="12763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133145</xdr:rowOff>
    </xdr:from>
    <xdr:ext cx="534377" cy="259045"/>
    <xdr:sp macro="" textlink="">
      <xdr:nvSpPr>
        <xdr:cNvPr id="652" name="テキスト ボックス 651"/>
        <xdr:cNvSpPr txBox="1"/>
      </xdr:nvSpPr>
      <xdr:spPr>
        <a:xfrm>
          <a:off x="12547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96793</xdr:rowOff>
    </xdr:from>
    <xdr:to>
      <xdr:col>85</xdr:col>
      <xdr:colOff>127000</xdr:colOff>
      <xdr:row>98</xdr:row>
      <xdr:rowOff>119652</xdr:rowOff>
    </xdr:to>
    <xdr:cxnSp macro="">
      <xdr:nvCxnSpPr>
        <xdr:cNvPr id="679" name="直線コネクタ 678"/>
        <xdr:cNvCxnSpPr/>
      </xdr:nvCxnSpPr>
      <xdr:spPr>
        <a:xfrm>
          <a:off x="15481300" y="16727443"/>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0"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96793</xdr:rowOff>
    </xdr:from>
    <xdr:to>
      <xdr:col>81</xdr:col>
      <xdr:colOff>50800</xdr:colOff>
      <xdr:row>98</xdr:row>
      <xdr:rowOff>94712</xdr:rowOff>
    </xdr:to>
    <xdr:cxnSp macro="">
      <xdr:nvCxnSpPr>
        <xdr:cNvPr id="682" name="直線コネクタ 681"/>
        <xdr:cNvCxnSpPr/>
      </xdr:nvCxnSpPr>
      <xdr:spPr>
        <a:xfrm flipV="1">
          <a:off x="14592300" y="16727443"/>
          <a:ext cx="889000" cy="1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4" name="テキスト ボックス 683"/>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49814</xdr:rowOff>
    </xdr:from>
    <xdr:to>
      <xdr:col>76</xdr:col>
      <xdr:colOff>114300</xdr:colOff>
      <xdr:row>98</xdr:row>
      <xdr:rowOff>94712</xdr:rowOff>
    </xdr:to>
    <xdr:cxnSp macro="">
      <xdr:nvCxnSpPr>
        <xdr:cNvPr id="685" name="直線コネクタ 684"/>
        <xdr:cNvCxnSpPr/>
      </xdr:nvCxnSpPr>
      <xdr:spPr>
        <a:xfrm>
          <a:off x="13703300" y="16851914"/>
          <a:ext cx="889000" cy="4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87" name="テキスト ボックス 686"/>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49814</xdr:rowOff>
    </xdr:from>
    <xdr:to>
      <xdr:col>71</xdr:col>
      <xdr:colOff>177800</xdr:colOff>
      <xdr:row>98</xdr:row>
      <xdr:rowOff>133207</xdr:rowOff>
    </xdr:to>
    <xdr:cxnSp macro="">
      <xdr:nvCxnSpPr>
        <xdr:cNvPr id="688" name="直線コネクタ 687"/>
        <xdr:cNvCxnSpPr/>
      </xdr:nvCxnSpPr>
      <xdr:spPr>
        <a:xfrm flipV="1">
          <a:off x="12814300" y="16851914"/>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0" name="テキスト ボックス 689"/>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2" name="テキスト ボックス 691"/>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68852</xdr:rowOff>
    </xdr:from>
    <xdr:to>
      <xdr:col>85</xdr:col>
      <xdr:colOff>177800</xdr:colOff>
      <xdr:row>98</xdr:row>
      <xdr:rowOff>170452</xdr:rowOff>
    </xdr:to>
    <xdr:sp macro="" textlink="">
      <xdr:nvSpPr>
        <xdr:cNvPr id="698" name="楕円 697"/>
        <xdr:cNvSpPr/>
      </xdr:nvSpPr>
      <xdr:spPr>
        <a:xfrm>
          <a:off x="16268700" y="168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155229</xdr:rowOff>
    </xdr:from>
    <xdr:ext cx="378565" cy="259045"/>
    <xdr:sp macro="" textlink="">
      <xdr:nvSpPr>
        <xdr:cNvPr id="699" name="積立金該当値テキスト"/>
        <xdr:cNvSpPr txBox="1"/>
      </xdr:nvSpPr>
      <xdr:spPr>
        <a:xfrm>
          <a:off x="16370300" y="1678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45993</xdr:rowOff>
    </xdr:from>
    <xdr:to>
      <xdr:col>81</xdr:col>
      <xdr:colOff>101600</xdr:colOff>
      <xdr:row>97</xdr:row>
      <xdr:rowOff>147593</xdr:rowOff>
    </xdr:to>
    <xdr:sp macro="" textlink="">
      <xdr:nvSpPr>
        <xdr:cNvPr id="700" name="楕円 699"/>
        <xdr:cNvSpPr/>
      </xdr:nvSpPr>
      <xdr:spPr>
        <a:xfrm>
          <a:off x="15430500" y="166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164120</xdr:rowOff>
    </xdr:from>
    <xdr:ext cx="469744" cy="259045"/>
    <xdr:sp macro="" textlink="">
      <xdr:nvSpPr>
        <xdr:cNvPr id="701" name="テキスト ボックス 700"/>
        <xdr:cNvSpPr txBox="1"/>
      </xdr:nvSpPr>
      <xdr:spPr>
        <a:xfrm>
          <a:off x="15246428" y="164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43912</xdr:rowOff>
    </xdr:from>
    <xdr:to>
      <xdr:col>76</xdr:col>
      <xdr:colOff>165100</xdr:colOff>
      <xdr:row>98</xdr:row>
      <xdr:rowOff>145512</xdr:rowOff>
    </xdr:to>
    <xdr:sp macro="" textlink="">
      <xdr:nvSpPr>
        <xdr:cNvPr id="702" name="楕円 701"/>
        <xdr:cNvSpPr/>
      </xdr:nvSpPr>
      <xdr:spPr>
        <a:xfrm>
          <a:off x="14541500" y="168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136639</xdr:rowOff>
    </xdr:from>
    <xdr:ext cx="469744" cy="259045"/>
    <xdr:sp macro="" textlink="">
      <xdr:nvSpPr>
        <xdr:cNvPr id="703" name="テキスト ボックス 702"/>
        <xdr:cNvSpPr txBox="1"/>
      </xdr:nvSpPr>
      <xdr:spPr>
        <a:xfrm>
          <a:off x="14357428" y="1693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170464</xdr:rowOff>
    </xdr:from>
    <xdr:to>
      <xdr:col>72</xdr:col>
      <xdr:colOff>38100</xdr:colOff>
      <xdr:row>98</xdr:row>
      <xdr:rowOff>100614</xdr:rowOff>
    </xdr:to>
    <xdr:sp macro="" textlink="">
      <xdr:nvSpPr>
        <xdr:cNvPr id="704" name="楕円 703"/>
        <xdr:cNvSpPr/>
      </xdr:nvSpPr>
      <xdr:spPr>
        <a:xfrm>
          <a:off x="13652500" y="1680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91741</xdr:rowOff>
    </xdr:from>
    <xdr:ext cx="469744" cy="259045"/>
    <xdr:sp macro="" textlink="">
      <xdr:nvSpPr>
        <xdr:cNvPr id="705" name="テキスト ボックス 704"/>
        <xdr:cNvSpPr txBox="1"/>
      </xdr:nvSpPr>
      <xdr:spPr>
        <a:xfrm>
          <a:off x="13468428" y="1689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82407</xdr:rowOff>
    </xdr:from>
    <xdr:to>
      <xdr:col>67</xdr:col>
      <xdr:colOff>101600</xdr:colOff>
      <xdr:row>99</xdr:row>
      <xdr:rowOff>12557</xdr:rowOff>
    </xdr:to>
    <xdr:sp macro="" textlink="">
      <xdr:nvSpPr>
        <xdr:cNvPr id="706" name="楕円 705"/>
        <xdr:cNvSpPr/>
      </xdr:nvSpPr>
      <xdr:spPr>
        <a:xfrm>
          <a:off x="12763500" y="168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3684</xdr:rowOff>
    </xdr:from>
    <xdr:ext cx="378565" cy="259045"/>
    <xdr:sp macro="" textlink="">
      <xdr:nvSpPr>
        <xdr:cNvPr id="707" name="テキスト ボックス 706"/>
        <xdr:cNvSpPr txBox="1"/>
      </xdr:nvSpPr>
      <xdr:spPr>
        <a:xfrm>
          <a:off x="12625017" y="1697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46954</xdr:rowOff>
    </xdr:from>
    <xdr:to>
      <xdr:col>116</xdr:col>
      <xdr:colOff>63500</xdr:colOff>
      <xdr:row>37</xdr:row>
      <xdr:rowOff>101981</xdr:rowOff>
    </xdr:to>
    <xdr:cxnSp macro="">
      <xdr:nvCxnSpPr>
        <xdr:cNvPr id="738" name="直線コネクタ 737"/>
        <xdr:cNvCxnSpPr/>
      </xdr:nvCxnSpPr>
      <xdr:spPr>
        <a:xfrm flipV="1">
          <a:off x="21323300" y="6390604"/>
          <a:ext cx="8382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39"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101981</xdr:rowOff>
    </xdr:from>
    <xdr:to>
      <xdr:col>111</xdr:col>
      <xdr:colOff>177800</xdr:colOff>
      <xdr:row>39</xdr:row>
      <xdr:rowOff>98878</xdr:rowOff>
    </xdr:to>
    <xdr:cxnSp macro="">
      <xdr:nvCxnSpPr>
        <xdr:cNvPr id="741" name="直線コネクタ 740"/>
        <xdr:cNvCxnSpPr/>
      </xdr:nvCxnSpPr>
      <xdr:spPr>
        <a:xfrm flipV="1">
          <a:off x="20434300" y="6445631"/>
          <a:ext cx="889000" cy="3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3" name="テキスト ボックス 742"/>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6" name="テキスト ボックス 745"/>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49" name="テキスト ボックス 748"/>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167604</xdr:rowOff>
    </xdr:from>
    <xdr:to>
      <xdr:col>116</xdr:col>
      <xdr:colOff>114300</xdr:colOff>
      <xdr:row>37</xdr:row>
      <xdr:rowOff>97754</xdr:rowOff>
    </xdr:to>
    <xdr:sp macro="" textlink="">
      <xdr:nvSpPr>
        <xdr:cNvPr id="757" name="楕円 756"/>
        <xdr:cNvSpPr/>
      </xdr:nvSpPr>
      <xdr:spPr>
        <a:xfrm>
          <a:off x="221107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146031</xdr:rowOff>
    </xdr:from>
    <xdr:ext cx="469744" cy="259045"/>
    <xdr:sp macro="" textlink="">
      <xdr:nvSpPr>
        <xdr:cNvPr id="758" name="投資及び出資金該当値テキスト"/>
        <xdr:cNvSpPr txBox="1"/>
      </xdr:nvSpPr>
      <xdr:spPr>
        <a:xfrm>
          <a:off x="22212300"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51181</xdr:rowOff>
    </xdr:from>
    <xdr:to>
      <xdr:col>112</xdr:col>
      <xdr:colOff>38100</xdr:colOff>
      <xdr:row>37</xdr:row>
      <xdr:rowOff>152781</xdr:rowOff>
    </xdr:to>
    <xdr:sp macro="" textlink="">
      <xdr:nvSpPr>
        <xdr:cNvPr id="759" name="楕円 758"/>
        <xdr:cNvSpPr/>
      </xdr:nvSpPr>
      <xdr:spPr>
        <a:xfrm>
          <a:off x="21272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143908</xdr:rowOff>
    </xdr:from>
    <xdr:ext cx="469744" cy="259045"/>
    <xdr:sp macro="" textlink="">
      <xdr:nvSpPr>
        <xdr:cNvPr id="760" name="テキスト ボックス 759"/>
        <xdr:cNvSpPr txBox="1"/>
      </xdr:nvSpPr>
      <xdr:spPr>
        <a:xfrm>
          <a:off x="21088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141148</xdr:rowOff>
    </xdr:from>
    <xdr:to>
      <xdr:col>116</xdr:col>
      <xdr:colOff>63500</xdr:colOff>
      <xdr:row>57</xdr:row>
      <xdr:rowOff>142024</xdr:rowOff>
    </xdr:to>
    <xdr:cxnSp macro="">
      <xdr:nvCxnSpPr>
        <xdr:cNvPr id="795" name="直線コネクタ 794"/>
        <xdr:cNvCxnSpPr/>
      </xdr:nvCxnSpPr>
      <xdr:spPr>
        <a:xfrm flipV="1">
          <a:off x="21323300" y="9913798"/>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6"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142024</xdr:rowOff>
    </xdr:from>
    <xdr:to>
      <xdr:col>111</xdr:col>
      <xdr:colOff>177800</xdr:colOff>
      <xdr:row>57</xdr:row>
      <xdr:rowOff>142519</xdr:rowOff>
    </xdr:to>
    <xdr:cxnSp macro="">
      <xdr:nvCxnSpPr>
        <xdr:cNvPr id="798" name="直線コネクタ 797"/>
        <xdr:cNvCxnSpPr/>
      </xdr:nvCxnSpPr>
      <xdr:spPr>
        <a:xfrm flipV="1">
          <a:off x="20434300" y="991467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0" name="テキスト ボックス 799"/>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142519</xdr:rowOff>
    </xdr:from>
    <xdr:to>
      <xdr:col>107</xdr:col>
      <xdr:colOff>50800</xdr:colOff>
      <xdr:row>57</xdr:row>
      <xdr:rowOff>143434</xdr:rowOff>
    </xdr:to>
    <xdr:cxnSp macro="">
      <xdr:nvCxnSpPr>
        <xdr:cNvPr id="801" name="直線コネクタ 800"/>
        <xdr:cNvCxnSpPr/>
      </xdr:nvCxnSpPr>
      <xdr:spPr>
        <a:xfrm flipV="1">
          <a:off x="19545300" y="99151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143434</xdr:rowOff>
    </xdr:from>
    <xdr:to>
      <xdr:col>102</xdr:col>
      <xdr:colOff>114300</xdr:colOff>
      <xdr:row>57</xdr:row>
      <xdr:rowOff>144805</xdr:rowOff>
    </xdr:to>
    <xdr:cxnSp macro="">
      <xdr:nvCxnSpPr>
        <xdr:cNvPr id="804" name="直線コネクタ 803"/>
        <xdr:cNvCxnSpPr/>
      </xdr:nvCxnSpPr>
      <xdr:spPr>
        <a:xfrm flipV="1">
          <a:off x="18656300" y="99160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90348</xdr:rowOff>
    </xdr:from>
    <xdr:to>
      <xdr:col>116</xdr:col>
      <xdr:colOff>114300</xdr:colOff>
      <xdr:row>58</xdr:row>
      <xdr:rowOff>20498</xdr:rowOff>
    </xdr:to>
    <xdr:sp macro="" textlink="">
      <xdr:nvSpPr>
        <xdr:cNvPr id="814" name="楕円 813"/>
        <xdr:cNvSpPr/>
      </xdr:nvSpPr>
      <xdr:spPr>
        <a:xfrm>
          <a:off x="221107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68775</xdr:rowOff>
    </xdr:from>
    <xdr:ext cx="469744" cy="259045"/>
    <xdr:sp macro="" textlink="">
      <xdr:nvSpPr>
        <xdr:cNvPr id="815" name="貸付金該当値テキスト"/>
        <xdr:cNvSpPr txBox="1"/>
      </xdr:nvSpPr>
      <xdr:spPr>
        <a:xfrm>
          <a:off x="22212300" y="984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91224</xdr:rowOff>
    </xdr:from>
    <xdr:to>
      <xdr:col>112</xdr:col>
      <xdr:colOff>38100</xdr:colOff>
      <xdr:row>58</xdr:row>
      <xdr:rowOff>21374</xdr:rowOff>
    </xdr:to>
    <xdr:sp macro="" textlink="">
      <xdr:nvSpPr>
        <xdr:cNvPr id="816" name="楕円 815"/>
        <xdr:cNvSpPr/>
      </xdr:nvSpPr>
      <xdr:spPr>
        <a:xfrm>
          <a:off x="212725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12501</xdr:rowOff>
    </xdr:from>
    <xdr:ext cx="469744" cy="259045"/>
    <xdr:sp macro="" textlink="">
      <xdr:nvSpPr>
        <xdr:cNvPr id="817" name="テキスト ボックス 816"/>
        <xdr:cNvSpPr txBox="1"/>
      </xdr:nvSpPr>
      <xdr:spPr>
        <a:xfrm>
          <a:off x="21088428" y="99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91719</xdr:rowOff>
    </xdr:from>
    <xdr:to>
      <xdr:col>107</xdr:col>
      <xdr:colOff>101600</xdr:colOff>
      <xdr:row>58</xdr:row>
      <xdr:rowOff>21869</xdr:rowOff>
    </xdr:to>
    <xdr:sp macro="" textlink="">
      <xdr:nvSpPr>
        <xdr:cNvPr id="818" name="楕円 817"/>
        <xdr:cNvSpPr/>
      </xdr:nvSpPr>
      <xdr:spPr>
        <a:xfrm>
          <a:off x="20383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12996</xdr:rowOff>
    </xdr:from>
    <xdr:ext cx="469744" cy="259045"/>
    <xdr:sp macro="" textlink="">
      <xdr:nvSpPr>
        <xdr:cNvPr id="819" name="テキスト ボックス 818"/>
        <xdr:cNvSpPr txBox="1"/>
      </xdr:nvSpPr>
      <xdr:spPr>
        <a:xfrm>
          <a:off x="20199428" y="995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92634</xdr:rowOff>
    </xdr:from>
    <xdr:to>
      <xdr:col>102</xdr:col>
      <xdr:colOff>165100</xdr:colOff>
      <xdr:row>58</xdr:row>
      <xdr:rowOff>22784</xdr:rowOff>
    </xdr:to>
    <xdr:sp macro="" textlink="">
      <xdr:nvSpPr>
        <xdr:cNvPr id="820" name="楕円 819"/>
        <xdr:cNvSpPr/>
      </xdr:nvSpPr>
      <xdr:spPr>
        <a:xfrm>
          <a:off x="19494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13911</xdr:rowOff>
    </xdr:from>
    <xdr:ext cx="469744" cy="259045"/>
    <xdr:sp macro="" textlink="">
      <xdr:nvSpPr>
        <xdr:cNvPr id="821" name="テキスト ボックス 820"/>
        <xdr:cNvSpPr txBox="1"/>
      </xdr:nvSpPr>
      <xdr:spPr>
        <a:xfrm>
          <a:off x="19310428" y="99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22" name="楕円 821"/>
        <xdr:cNvSpPr/>
      </xdr:nvSpPr>
      <xdr:spPr>
        <a:xfrm>
          <a:off x="18605500" y="98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15282</xdr:rowOff>
    </xdr:from>
    <xdr:ext cx="469744" cy="259045"/>
    <xdr:sp macro="" textlink="">
      <xdr:nvSpPr>
        <xdr:cNvPr id="823" name="テキスト ボックス 822"/>
        <xdr:cNvSpPr txBox="1"/>
      </xdr:nvSpPr>
      <xdr:spPr>
        <a:xfrm>
          <a:off x="18421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43231</xdr:rowOff>
    </xdr:from>
    <xdr:to>
      <xdr:col>116</xdr:col>
      <xdr:colOff>63500</xdr:colOff>
      <xdr:row>76</xdr:row>
      <xdr:rowOff>115103</xdr:rowOff>
    </xdr:to>
    <xdr:cxnSp macro="">
      <xdr:nvCxnSpPr>
        <xdr:cNvPr id="851" name="直線コネクタ 850"/>
        <xdr:cNvCxnSpPr/>
      </xdr:nvCxnSpPr>
      <xdr:spPr>
        <a:xfrm flipV="1">
          <a:off x="21323300" y="13073431"/>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2" name="繰出金平均値テキスト"/>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19639</xdr:rowOff>
    </xdr:from>
    <xdr:to>
      <xdr:col>111</xdr:col>
      <xdr:colOff>177800</xdr:colOff>
      <xdr:row>76</xdr:row>
      <xdr:rowOff>115103</xdr:rowOff>
    </xdr:to>
    <xdr:cxnSp macro="">
      <xdr:nvCxnSpPr>
        <xdr:cNvPr id="854" name="直線コネクタ 853"/>
        <xdr:cNvCxnSpPr/>
      </xdr:nvCxnSpPr>
      <xdr:spPr>
        <a:xfrm>
          <a:off x="20434300" y="12878389"/>
          <a:ext cx="889000" cy="2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6" name="テキスト ボックス 855"/>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19639</xdr:rowOff>
    </xdr:from>
    <xdr:to>
      <xdr:col>107</xdr:col>
      <xdr:colOff>50800</xdr:colOff>
      <xdr:row>75</xdr:row>
      <xdr:rowOff>109571</xdr:rowOff>
    </xdr:to>
    <xdr:cxnSp macro="">
      <xdr:nvCxnSpPr>
        <xdr:cNvPr id="857" name="直線コネクタ 856"/>
        <xdr:cNvCxnSpPr/>
      </xdr:nvCxnSpPr>
      <xdr:spPr>
        <a:xfrm flipV="1">
          <a:off x="19545300" y="12878389"/>
          <a:ext cx="8890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59" name="テキスト ボックス 858"/>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21468</xdr:rowOff>
    </xdr:from>
    <xdr:to>
      <xdr:col>102</xdr:col>
      <xdr:colOff>114300</xdr:colOff>
      <xdr:row>75</xdr:row>
      <xdr:rowOff>109571</xdr:rowOff>
    </xdr:to>
    <xdr:cxnSp macro="">
      <xdr:nvCxnSpPr>
        <xdr:cNvPr id="860" name="直線コネクタ 859"/>
        <xdr:cNvCxnSpPr/>
      </xdr:nvCxnSpPr>
      <xdr:spPr>
        <a:xfrm>
          <a:off x="18656300" y="12880218"/>
          <a:ext cx="889000" cy="8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2" name="テキスト ボックス 861"/>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4" name="テキスト ボックス 863"/>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163881</xdr:rowOff>
    </xdr:from>
    <xdr:to>
      <xdr:col>116</xdr:col>
      <xdr:colOff>114300</xdr:colOff>
      <xdr:row>76</xdr:row>
      <xdr:rowOff>94031</xdr:rowOff>
    </xdr:to>
    <xdr:sp macro="" textlink="">
      <xdr:nvSpPr>
        <xdr:cNvPr id="870" name="楕円 869"/>
        <xdr:cNvSpPr/>
      </xdr:nvSpPr>
      <xdr:spPr>
        <a:xfrm>
          <a:off x="221107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142308</xdr:rowOff>
    </xdr:from>
    <xdr:ext cx="534377" cy="259045"/>
    <xdr:sp macro="" textlink="">
      <xdr:nvSpPr>
        <xdr:cNvPr id="871" name="繰出金該当値テキスト"/>
        <xdr:cNvSpPr txBox="1"/>
      </xdr:nvSpPr>
      <xdr:spPr>
        <a:xfrm>
          <a:off x="22212300" y="130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64303</xdr:rowOff>
    </xdr:from>
    <xdr:to>
      <xdr:col>112</xdr:col>
      <xdr:colOff>38100</xdr:colOff>
      <xdr:row>76</xdr:row>
      <xdr:rowOff>165903</xdr:rowOff>
    </xdr:to>
    <xdr:sp macro="" textlink="">
      <xdr:nvSpPr>
        <xdr:cNvPr id="872" name="楕円 871"/>
        <xdr:cNvSpPr/>
      </xdr:nvSpPr>
      <xdr:spPr>
        <a:xfrm>
          <a:off x="212725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157030</xdr:rowOff>
    </xdr:from>
    <xdr:ext cx="534377" cy="259045"/>
    <xdr:sp macro="" textlink="">
      <xdr:nvSpPr>
        <xdr:cNvPr id="873" name="テキスト ボックス 872"/>
        <xdr:cNvSpPr txBox="1"/>
      </xdr:nvSpPr>
      <xdr:spPr>
        <a:xfrm>
          <a:off x="21056111" y="131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140289</xdr:rowOff>
    </xdr:from>
    <xdr:to>
      <xdr:col>107</xdr:col>
      <xdr:colOff>101600</xdr:colOff>
      <xdr:row>75</xdr:row>
      <xdr:rowOff>70439</xdr:rowOff>
    </xdr:to>
    <xdr:sp macro="" textlink="">
      <xdr:nvSpPr>
        <xdr:cNvPr id="874" name="楕円 873"/>
        <xdr:cNvSpPr/>
      </xdr:nvSpPr>
      <xdr:spPr>
        <a:xfrm>
          <a:off x="20383500" y="12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61566</xdr:rowOff>
    </xdr:from>
    <xdr:ext cx="534377" cy="259045"/>
    <xdr:sp macro="" textlink="">
      <xdr:nvSpPr>
        <xdr:cNvPr id="875" name="テキスト ボックス 874"/>
        <xdr:cNvSpPr txBox="1"/>
      </xdr:nvSpPr>
      <xdr:spPr>
        <a:xfrm>
          <a:off x="20167111" y="129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58771</xdr:rowOff>
    </xdr:from>
    <xdr:to>
      <xdr:col>102</xdr:col>
      <xdr:colOff>165100</xdr:colOff>
      <xdr:row>75</xdr:row>
      <xdr:rowOff>160372</xdr:rowOff>
    </xdr:to>
    <xdr:sp macro="" textlink="">
      <xdr:nvSpPr>
        <xdr:cNvPr id="876" name="楕円 875"/>
        <xdr:cNvSpPr/>
      </xdr:nvSpPr>
      <xdr:spPr>
        <a:xfrm>
          <a:off x="19494500" y="129175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151497</xdr:rowOff>
    </xdr:from>
    <xdr:ext cx="534377" cy="259045"/>
    <xdr:sp macro="" textlink="">
      <xdr:nvSpPr>
        <xdr:cNvPr id="877" name="テキスト ボックス 876"/>
        <xdr:cNvSpPr txBox="1"/>
      </xdr:nvSpPr>
      <xdr:spPr>
        <a:xfrm>
          <a:off x="19278111" y="130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142118</xdr:rowOff>
    </xdr:from>
    <xdr:to>
      <xdr:col>98</xdr:col>
      <xdr:colOff>38100</xdr:colOff>
      <xdr:row>75</xdr:row>
      <xdr:rowOff>72268</xdr:rowOff>
    </xdr:to>
    <xdr:sp macro="" textlink="">
      <xdr:nvSpPr>
        <xdr:cNvPr id="878" name="楕円 877"/>
        <xdr:cNvSpPr/>
      </xdr:nvSpPr>
      <xdr:spPr>
        <a:xfrm>
          <a:off x="18605500" y="128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63395</xdr:rowOff>
    </xdr:from>
    <xdr:ext cx="534377" cy="259045"/>
    <xdr:sp macro="" textlink="">
      <xdr:nvSpPr>
        <xdr:cNvPr id="879" name="テキスト ボックス 878"/>
        <xdr:cNvSpPr txBox="1"/>
      </xdr:nvSpPr>
      <xdr:spPr>
        <a:xfrm>
          <a:off x="18389111" y="129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歳出決算総額は、住民一人当たり</a:t>
          </a:r>
          <a:r>
            <a:rPr lang="en-US" altLang="ja-JP" sz="1100" b="0" i="0" u="none" strike="noStrike" baseline="0" smtClean="0">
              <a:solidFill>
                <a:schemeClr val="dk1"/>
              </a:solidFill>
              <a:latin typeface="+mn-lt"/>
              <a:ea typeface="+mn-ea"/>
              <a:cs typeface="+mn-cs"/>
            </a:rPr>
            <a:t>455,709</a:t>
          </a:r>
          <a:r>
            <a:rPr lang="ja-JP" altLang="en-US" sz="1100" b="0" i="0" u="none" strike="noStrike" baseline="0" smtClean="0">
              <a:solidFill>
                <a:schemeClr val="dk1"/>
              </a:solidFill>
              <a:latin typeface="+mn-lt"/>
              <a:ea typeface="+mn-ea"/>
              <a:cs typeface="+mn-cs"/>
            </a:rPr>
            <a:t>円であるが、類似団体と比較して本市の人口規模は大きく、１人あたりコストは類似団体平均額よりも低くなる傾向にある。　</a:t>
          </a:r>
          <a:endParaRPr lang="en-US" altLang="ja-JP" sz="1100" b="0" i="0" u="none" strike="noStrike" baseline="0" smtClean="0">
            <a:solidFill>
              <a:schemeClr val="dk1"/>
            </a:solidFill>
            <a:latin typeface="+mn-lt"/>
            <a:ea typeface="+mn-ea"/>
            <a:cs typeface="+mn-cs"/>
          </a:endParaRPr>
        </a:p>
        <a:p>
          <a:pPr rtl="0"/>
          <a:r>
            <a:rPr lang="ja-JP" altLang="en-US" sz="1100" b="0" i="0" u="none" strike="noStrike" baseline="0" smtClean="0">
              <a:solidFill>
                <a:schemeClr val="dk1"/>
              </a:solidFill>
              <a:latin typeface="+mn-lt"/>
              <a:ea typeface="+mn-ea"/>
              <a:cs typeface="+mn-cs"/>
            </a:rPr>
            <a:t>　主な構成項目について類似団体と比較すると、物件費、維持補修費については、平均を上回っている。これは、本市が広域にわたることから維持管理や施設修繕に経費を要することが要因となっているものである。</a:t>
          </a:r>
        </a:p>
        <a:p>
          <a:pPr rtl="0"/>
          <a:r>
            <a:rPr lang="ja-JP" altLang="en-US" sz="1100" b="0" i="0" u="none" strike="noStrike" baseline="0" smtClean="0">
              <a:solidFill>
                <a:schemeClr val="dk1"/>
              </a:solidFill>
              <a:latin typeface="+mn-lt"/>
              <a:ea typeface="+mn-ea"/>
              <a:cs typeface="+mn-cs"/>
            </a:rPr>
            <a:t>　普通建設事業費（うち更新整備）は、小中学校空調設備整備事業により令和元年度</a:t>
          </a:r>
          <a:r>
            <a:rPr lang="ja-JP" altLang="en-US" sz="1100" b="0" i="0" baseline="0">
              <a:solidFill>
                <a:schemeClr val="dk1"/>
              </a:solidFill>
              <a:effectLst/>
              <a:latin typeface="+mn-lt"/>
              <a:ea typeface="+mn-ea"/>
              <a:cs typeface="+mn-cs"/>
            </a:rPr>
            <a:t>一時的に</a:t>
          </a:r>
          <a:r>
            <a:rPr lang="ja-JP" altLang="en-US" sz="1100" b="0" i="0" u="none" strike="noStrike" baseline="0" smtClean="0">
              <a:solidFill>
                <a:schemeClr val="dk1"/>
              </a:solidFill>
              <a:latin typeface="+mn-lt"/>
              <a:ea typeface="+mn-ea"/>
              <a:cs typeface="+mn-cs"/>
            </a:rPr>
            <a:t>増加したものの、令和２年度においては減少した。しかしながら現有施設の老朽化が著しく、今後改修に多くの経費を要することが想定されるため、公共施設の配置の最適化等により、適切な執行に努めていく。</a:t>
          </a:r>
        </a:p>
        <a:p>
          <a:pPr rtl="0"/>
          <a:r>
            <a:rPr lang="ja-JP" altLang="en-US" sz="1100" b="0" i="0" u="none" strike="noStrike" baseline="0" smtClean="0">
              <a:solidFill>
                <a:schemeClr val="dk1"/>
              </a:solidFill>
              <a:latin typeface="+mn-lt"/>
              <a:ea typeface="+mn-ea"/>
              <a:cs typeface="+mn-cs"/>
            </a:rPr>
            <a:t>　投資及び出資金は、令和元年度より下水道事業の公営企業会計への移行し、出資を行っているものである。積立金の減少は、公共施設整備基金への積立額を大幅に減少させたことによる。</a:t>
          </a:r>
        </a:p>
        <a:p>
          <a:pPr rtl="0"/>
          <a:r>
            <a:rPr lang="ja-JP" altLang="en-US" sz="1100" b="0" i="0" u="none" strike="noStrike" baseline="0" smtClean="0">
              <a:solidFill>
                <a:schemeClr val="dk1"/>
              </a:solidFill>
              <a:latin typeface="+mn-lt"/>
              <a:ea typeface="+mn-ea"/>
              <a:cs typeface="+mn-cs"/>
            </a:rPr>
            <a:t>　扶助費は毎年増加している状況である。生活保護の自立助長への取り組みや市単独扶助費の見直しなどにより引き続き抑制を図る。</a:t>
          </a:r>
        </a:p>
        <a:p>
          <a:pPr rtl="0"/>
          <a:r>
            <a:rPr lang="ja-JP" altLang="en-US" sz="1100" b="0" i="0" u="none" strike="noStrike" baseline="0" smtClean="0">
              <a:solidFill>
                <a:schemeClr val="dk1"/>
              </a:solidFill>
              <a:latin typeface="+mn-lt"/>
              <a:ea typeface="+mn-ea"/>
              <a:cs typeface="+mn-cs"/>
            </a:rPr>
            <a:t>　その他の項目は類似団体と比較して低い数値である。補助費等については類似団体の中で一番低い数値であるが、市直営事業が多く、一部事務組合への負担金が少ないことが要因の一つであると考えられる。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273,771
267,572
368.17
131,043,246
124,759,886
4,877,000
55,103,259
45,980,088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154396</xdr:rowOff>
    </xdr:from>
    <xdr:to>
      <xdr:col>24</xdr:col>
      <xdr:colOff>63500</xdr:colOff>
      <xdr:row>38</xdr:row>
      <xdr:rowOff>5806</xdr:rowOff>
    </xdr:to>
    <xdr:cxnSp macro="">
      <xdr:nvCxnSpPr>
        <xdr:cNvPr id="63" name="直線コネクタ 62"/>
        <xdr:cNvCxnSpPr/>
      </xdr:nvCxnSpPr>
      <xdr:spPr>
        <a:xfrm>
          <a:off x="3797300" y="64980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74386</xdr:rowOff>
    </xdr:from>
    <xdr:to>
      <xdr:col>19</xdr:col>
      <xdr:colOff>177800</xdr:colOff>
      <xdr:row>37</xdr:row>
      <xdr:rowOff>154396</xdr:rowOff>
    </xdr:to>
    <xdr:cxnSp macro="">
      <xdr:nvCxnSpPr>
        <xdr:cNvPr id="66" name="直線コネクタ 65"/>
        <xdr:cNvCxnSpPr/>
      </xdr:nvCxnSpPr>
      <xdr:spPr>
        <a:xfrm>
          <a:off x="2908300" y="641803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67854</xdr:rowOff>
    </xdr:from>
    <xdr:to>
      <xdr:col>15</xdr:col>
      <xdr:colOff>50800</xdr:colOff>
      <xdr:row>37</xdr:row>
      <xdr:rowOff>74386</xdr:rowOff>
    </xdr:to>
    <xdr:cxnSp macro="">
      <xdr:nvCxnSpPr>
        <xdr:cNvPr id="69" name="直線コネクタ 68"/>
        <xdr:cNvCxnSpPr/>
      </xdr:nvCxnSpPr>
      <xdr:spPr>
        <a:xfrm>
          <a:off x="2019300" y="641150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40096</xdr:rowOff>
    </xdr:from>
    <xdr:to>
      <xdr:col>10</xdr:col>
      <xdr:colOff>114300</xdr:colOff>
      <xdr:row>37</xdr:row>
      <xdr:rowOff>67854</xdr:rowOff>
    </xdr:to>
    <xdr:cxnSp macro="">
      <xdr:nvCxnSpPr>
        <xdr:cNvPr id="72" name="直線コネクタ 71"/>
        <xdr:cNvCxnSpPr/>
      </xdr:nvCxnSpPr>
      <xdr:spPr>
        <a:xfrm>
          <a:off x="1130300" y="63837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126456</xdr:rowOff>
    </xdr:from>
    <xdr:to>
      <xdr:col>24</xdr:col>
      <xdr:colOff>114300</xdr:colOff>
      <xdr:row>38</xdr:row>
      <xdr:rowOff>56606</xdr:rowOff>
    </xdr:to>
    <xdr:sp macro="" textlink="">
      <xdr:nvSpPr>
        <xdr:cNvPr id="82" name="楕円 81"/>
        <xdr:cNvSpPr/>
      </xdr:nvSpPr>
      <xdr:spPr>
        <a:xfrm>
          <a:off x="45847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104883</xdr:rowOff>
    </xdr:from>
    <xdr:ext cx="469744" cy="259045"/>
    <xdr:sp macro="" textlink="">
      <xdr:nvSpPr>
        <xdr:cNvPr id="83" name="議会費該当値テキスト"/>
        <xdr:cNvSpPr txBox="1"/>
      </xdr:nvSpPr>
      <xdr:spPr>
        <a:xfrm>
          <a:off x="4686300"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103596</xdr:rowOff>
    </xdr:from>
    <xdr:to>
      <xdr:col>20</xdr:col>
      <xdr:colOff>38100</xdr:colOff>
      <xdr:row>38</xdr:row>
      <xdr:rowOff>33745</xdr:rowOff>
    </xdr:to>
    <xdr:sp macro="" textlink="">
      <xdr:nvSpPr>
        <xdr:cNvPr id="84" name="楕円 83"/>
        <xdr:cNvSpPr/>
      </xdr:nvSpPr>
      <xdr:spPr>
        <a:xfrm>
          <a:off x="3746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24873</xdr:rowOff>
    </xdr:from>
    <xdr:ext cx="469744" cy="259045"/>
    <xdr:sp macro="" textlink="">
      <xdr:nvSpPr>
        <xdr:cNvPr id="85" name="テキスト ボックス 84"/>
        <xdr:cNvSpPr txBox="1"/>
      </xdr:nvSpPr>
      <xdr:spPr>
        <a:xfrm>
          <a:off x="35624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23586</xdr:rowOff>
    </xdr:from>
    <xdr:to>
      <xdr:col>15</xdr:col>
      <xdr:colOff>101600</xdr:colOff>
      <xdr:row>37</xdr:row>
      <xdr:rowOff>125186</xdr:rowOff>
    </xdr:to>
    <xdr:sp macro="" textlink="">
      <xdr:nvSpPr>
        <xdr:cNvPr id="86" name="楕円 85"/>
        <xdr:cNvSpPr/>
      </xdr:nvSpPr>
      <xdr:spPr>
        <a:xfrm>
          <a:off x="2857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116313</xdr:rowOff>
    </xdr:from>
    <xdr:ext cx="469744" cy="259045"/>
    <xdr:sp macro="" textlink="">
      <xdr:nvSpPr>
        <xdr:cNvPr id="87" name="テキスト ボックス 86"/>
        <xdr:cNvSpPr txBox="1"/>
      </xdr:nvSpPr>
      <xdr:spPr>
        <a:xfrm>
          <a:off x="2673428" y="645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17054</xdr:rowOff>
    </xdr:from>
    <xdr:to>
      <xdr:col>10</xdr:col>
      <xdr:colOff>165100</xdr:colOff>
      <xdr:row>37</xdr:row>
      <xdr:rowOff>118654</xdr:rowOff>
    </xdr:to>
    <xdr:sp macro="" textlink="">
      <xdr:nvSpPr>
        <xdr:cNvPr id="88" name="楕円 87"/>
        <xdr:cNvSpPr/>
      </xdr:nvSpPr>
      <xdr:spPr>
        <a:xfrm>
          <a:off x="1968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109781</xdr:rowOff>
    </xdr:from>
    <xdr:ext cx="469744" cy="259045"/>
    <xdr:sp macro="" textlink="">
      <xdr:nvSpPr>
        <xdr:cNvPr id="89" name="テキスト ボックス 88"/>
        <xdr:cNvSpPr txBox="1"/>
      </xdr:nvSpPr>
      <xdr:spPr>
        <a:xfrm>
          <a:off x="1784428"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160746</xdr:rowOff>
    </xdr:from>
    <xdr:to>
      <xdr:col>6</xdr:col>
      <xdr:colOff>38100</xdr:colOff>
      <xdr:row>37</xdr:row>
      <xdr:rowOff>90896</xdr:rowOff>
    </xdr:to>
    <xdr:sp macro="" textlink="">
      <xdr:nvSpPr>
        <xdr:cNvPr id="90" name="楕円 89"/>
        <xdr:cNvSpPr/>
      </xdr:nvSpPr>
      <xdr:spPr>
        <a:xfrm>
          <a:off x="1079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82023</xdr:rowOff>
    </xdr:from>
    <xdr:ext cx="469744" cy="259045"/>
    <xdr:sp macro="" textlink="">
      <xdr:nvSpPr>
        <xdr:cNvPr id="91" name="テキスト ボックス 90"/>
        <xdr:cNvSpPr txBox="1"/>
      </xdr:nvSpPr>
      <xdr:spPr>
        <a:xfrm>
          <a:off x="895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40800</xdr:rowOff>
    </xdr:from>
    <xdr:to>
      <xdr:col>24</xdr:col>
      <xdr:colOff>63500</xdr:colOff>
      <xdr:row>57</xdr:row>
      <xdr:rowOff>65207</xdr:rowOff>
    </xdr:to>
    <xdr:cxnSp macro="">
      <xdr:nvCxnSpPr>
        <xdr:cNvPr id="120" name="直線コネクタ 119"/>
        <xdr:cNvCxnSpPr/>
      </xdr:nvCxnSpPr>
      <xdr:spPr>
        <a:xfrm flipV="1">
          <a:off x="3797300" y="9127650"/>
          <a:ext cx="838200" cy="7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65207</xdr:rowOff>
    </xdr:from>
    <xdr:to>
      <xdr:col>19</xdr:col>
      <xdr:colOff>177800</xdr:colOff>
      <xdr:row>57</xdr:row>
      <xdr:rowOff>133177</xdr:rowOff>
    </xdr:to>
    <xdr:cxnSp macro="">
      <xdr:nvCxnSpPr>
        <xdr:cNvPr id="123" name="直線コネクタ 122"/>
        <xdr:cNvCxnSpPr/>
      </xdr:nvCxnSpPr>
      <xdr:spPr>
        <a:xfrm flipV="1">
          <a:off x="2908300" y="9837857"/>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47155</xdr:rowOff>
    </xdr:from>
    <xdr:to>
      <xdr:col>15</xdr:col>
      <xdr:colOff>50800</xdr:colOff>
      <xdr:row>57</xdr:row>
      <xdr:rowOff>133177</xdr:rowOff>
    </xdr:to>
    <xdr:cxnSp macro="">
      <xdr:nvCxnSpPr>
        <xdr:cNvPr id="126" name="直線コネクタ 125"/>
        <xdr:cNvCxnSpPr/>
      </xdr:nvCxnSpPr>
      <xdr:spPr>
        <a:xfrm>
          <a:off x="2019300" y="9819805"/>
          <a:ext cx="8890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47155</xdr:rowOff>
    </xdr:from>
    <xdr:to>
      <xdr:col>10</xdr:col>
      <xdr:colOff>114300</xdr:colOff>
      <xdr:row>57</xdr:row>
      <xdr:rowOff>131615</xdr:rowOff>
    </xdr:to>
    <xdr:cxnSp macro="">
      <xdr:nvCxnSpPr>
        <xdr:cNvPr id="129" name="直線コネクタ 128"/>
        <xdr:cNvCxnSpPr/>
      </xdr:nvCxnSpPr>
      <xdr:spPr>
        <a:xfrm flipV="1">
          <a:off x="1130300" y="9819805"/>
          <a:ext cx="889000" cy="8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120522</xdr:rowOff>
    </xdr:from>
    <xdr:ext cx="534377" cy="259045"/>
    <xdr:sp macro="" textlink="">
      <xdr:nvSpPr>
        <xdr:cNvPr id="131" name="テキスト ボックス 130"/>
        <xdr:cNvSpPr txBox="1"/>
      </xdr:nvSpPr>
      <xdr:spPr>
        <a:xfrm>
          <a:off x="1752111" y="98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161450</xdr:rowOff>
    </xdr:from>
    <xdr:to>
      <xdr:col>24</xdr:col>
      <xdr:colOff>114300</xdr:colOff>
      <xdr:row>53</xdr:row>
      <xdr:rowOff>91600</xdr:rowOff>
    </xdr:to>
    <xdr:sp macro="" textlink="">
      <xdr:nvSpPr>
        <xdr:cNvPr id="139" name="楕円 138"/>
        <xdr:cNvSpPr/>
      </xdr:nvSpPr>
      <xdr:spPr>
        <a:xfrm>
          <a:off x="4584700" y="90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76377</xdr:rowOff>
    </xdr:from>
    <xdr:ext cx="599010" cy="259045"/>
    <xdr:sp macro="" textlink="">
      <xdr:nvSpPr>
        <xdr:cNvPr id="140" name="総務費該当値テキスト"/>
        <xdr:cNvSpPr txBox="1"/>
      </xdr:nvSpPr>
      <xdr:spPr>
        <a:xfrm>
          <a:off x="4686300" y="899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14407</xdr:rowOff>
    </xdr:from>
    <xdr:to>
      <xdr:col>20</xdr:col>
      <xdr:colOff>38100</xdr:colOff>
      <xdr:row>57</xdr:row>
      <xdr:rowOff>116007</xdr:rowOff>
    </xdr:to>
    <xdr:sp macro="" textlink="">
      <xdr:nvSpPr>
        <xdr:cNvPr id="141" name="楕円 140"/>
        <xdr:cNvSpPr/>
      </xdr:nvSpPr>
      <xdr:spPr>
        <a:xfrm>
          <a:off x="3746500" y="97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107134</xdr:rowOff>
    </xdr:from>
    <xdr:ext cx="534377" cy="259045"/>
    <xdr:sp macro="" textlink="">
      <xdr:nvSpPr>
        <xdr:cNvPr id="142" name="テキスト ボックス 141"/>
        <xdr:cNvSpPr txBox="1"/>
      </xdr:nvSpPr>
      <xdr:spPr>
        <a:xfrm>
          <a:off x="3530111" y="98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82377</xdr:rowOff>
    </xdr:from>
    <xdr:to>
      <xdr:col>15</xdr:col>
      <xdr:colOff>101600</xdr:colOff>
      <xdr:row>58</xdr:row>
      <xdr:rowOff>12527</xdr:rowOff>
    </xdr:to>
    <xdr:sp macro="" textlink="">
      <xdr:nvSpPr>
        <xdr:cNvPr id="143" name="楕円 142"/>
        <xdr:cNvSpPr/>
      </xdr:nvSpPr>
      <xdr:spPr>
        <a:xfrm>
          <a:off x="2857500" y="98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3654</xdr:rowOff>
    </xdr:from>
    <xdr:ext cx="534377" cy="259045"/>
    <xdr:sp macro="" textlink="">
      <xdr:nvSpPr>
        <xdr:cNvPr id="144" name="テキスト ボックス 143"/>
        <xdr:cNvSpPr txBox="1"/>
      </xdr:nvSpPr>
      <xdr:spPr>
        <a:xfrm>
          <a:off x="2641111" y="99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167805</xdr:rowOff>
    </xdr:from>
    <xdr:to>
      <xdr:col>10</xdr:col>
      <xdr:colOff>165100</xdr:colOff>
      <xdr:row>57</xdr:row>
      <xdr:rowOff>97955</xdr:rowOff>
    </xdr:to>
    <xdr:sp macro="" textlink="">
      <xdr:nvSpPr>
        <xdr:cNvPr id="145" name="楕円 144"/>
        <xdr:cNvSpPr/>
      </xdr:nvSpPr>
      <xdr:spPr>
        <a:xfrm>
          <a:off x="1968500" y="97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114482</xdr:rowOff>
    </xdr:from>
    <xdr:ext cx="534377" cy="259045"/>
    <xdr:sp macro="" textlink="">
      <xdr:nvSpPr>
        <xdr:cNvPr id="146" name="テキスト ボックス 145"/>
        <xdr:cNvSpPr txBox="1"/>
      </xdr:nvSpPr>
      <xdr:spPr>
        <a:xfrm>
          <a:off x="1752111" y="95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80815</xdr:rowOff>
    </xdr:from>
    <xdr:to>
      <xdr:col>6</xdr:col>
      <xdr:colOff>38100</xdr:colOff>
      <xdr:row>58</xdr:row>
      <xdr:rowOff>10965</xdr:rowOff>
    </xdr:to>
    <xdr:sp macro="" textlink="">
      <xdr:nvSpPr>
        <xdr:cNvPr id="147" name="楕円 146"/>
        <xdr:cNvSpPr/>
      </xdr:nvSpPr>
      <xdr:spPr>
        <a:xfrm>
          <a:off x="1079500" y="985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2092</xdr:rowOff>
    </xdr:from>
    <xdr:ext cx="534377" cy="259045"/>
    <xdr:sp macro="" textlink="">
      <xdr:nvSpPr>
        <xdr:cNvPr id="148" name="テキスト ボックス 147"/>
        <xdr:cNvSpPr txBox="1"/>
      </xdr:nvSpPr>
      <xdr:spPr>
        <a:xfrm>
          <a:off x="863111" y="994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91988</xdr:rowOff>
    </xdr:from>
    <xdr:to>
      <xdr:col>24</xdr:col>
      <xdr:colOff>63500</xdr:colOff>
      <xdr:row>75</xdr:row>
      <xdr:rowOff>78468</xdr:rowOff>
    </xdr:to>
    <xdr:cxnSp macro="">
      <xdr:nvCxnSpPr>
        <xdr:cNvPr id="180" name="直線コネクタ 179"/>
        <xdr:cNvCxnSpPr/>
      </xdr:nvCxnSpPr>
      <xdr:spPr>
        <a:xfrm flipV="1">
          <a:off x="3797300" y="12607838"/>
          <a:ext cx="838200" cy="3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1"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78468</xdr:rowOff>
    </xdr:from>
    <xdr:to>
      <xdr:col>19</xdr:col>
      <xdr:colOff>177800</xdr:colOff>
      <xdr:row>76</xdr:row>
      <xdr:rowOff>82452</xdr:rowOff>
    </xdr:to>
    <xdr:cxnSp macro="">
      <xdr:nvCxnSpPr>
        <xdr:cNvPr id="183" name="直線コネクタ 182"/>
        <xdr:cNvCxnSpPr/>
      </xdr:nvCxnSpPr>
      <xdr:spPr>
        <a:xfrm flipV="1">
          <a:off x="2908300" y="12937218"/>
          <a:ext cx="889000" cy="1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5" name="テキスト ボックス 184"/>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82452</xdr:rowOff>
    </xdr:from>
    <xdr:to>
      <xdr:col>15</xdr:col>
      <xdr:colOff>50800</xdr:colOff>
      <xdr:row>76</xdr:row>
      <xdr:rowOff>133691</xdr:rowOff>
    </xdr:to>
    <xdr:cxnSp macro="">
      <xdr:nvCxnSpPr>
        <xdr:cNvPr id="186" name="直線コネクタ 185"/>
        <xdr:cNvCxnSpPr/>
      </xdr:nvCxnSpPr>
      <xdr:spPr>
        <a:xfrm flipV="1">
          <a:off x="2019300" y="13112652"/>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8" name="テキスト ボックス 187"/>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133691</xdr:rowOff>
    </xdr:from>
    <xdr:to>
      <xdr:col>10</xdr:col>
      <xdr:colOff>114300</xdr:colOff>
      <xdr:row>77</xdr:row>
      <xdr:rowOff>107271</xdr:rowOff>
    </xdr:to>
    <xdr:cxnSp macro="">
      <xdr:nvCxnSpPr>
        <xdr:cNvPr id="189" name="直線コネクタ 188"/>
        <xdr:cNvCxnSpPr/>
      </xdr:nvCxnSpPr>
      <xdr:spPr>
        <a:xfrm flipV="1">
          <a:off x="1130300" y="13163891"/>
          <a:ext cx="8890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1" name="テキスト ボックス 190"/>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156735</xdr:rowOff>
    </xdr:from>
    <xdr:ext cx="599010" cy="259045"/>
    <xdr:sp macro="" textlink="">
      <xdr:nvSpPr>
        <xdr:cNvPr id="193" name="テキスト ボックス 192"/>
        <xdr:cNvSpPr txBox="1"/>
      </xdr:nvSpPr>
      <xdr:spPr>
        <a:xfrm>
          <a:off x="830795" y="1301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41188</xdr:rowOff>
    </xdr:from>
    <xdr:to>
      <xdr:col>24</xdr:col>
      <xdr:colOff>114300</xdr:colOff>
      <xdr:row>73</xdr:row>
      <xdr:rowOff>142788</xdr:rowOff>
    </xdr:to>
    <xdr:sp macro="" textlink="">
      <xdr:nvSpPr>
        <xdr:cNvPr id="199" name="楕円 198"/>
        <xdr:cNvSpPr/>
      </xdr:nvSpPr>
      <xdr:spPr>
        <a:xfrm>
          <a:off x="4584700" y="125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64065</xdr:rowOff>
    </xdr:from>
    <xdr:ext cx="599010" cy="259045"/>
    <xdr:sp macro="" textlink="">
      <xdr:nvSpPr>
        <xdr:cNvPr id="200" name="民生費該当値テキスト"/>
        <xdr:cNvSpPr txBox="1"/>
      </xdr:nvSpPr>
      <xdr:spPr>
        <a:xfrm>
          <a:off x="4686300" y="1240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27668</xdr:rowOff>
    </xdr:from>
    <xdr:to>
      <xdr:col>20</xdr:col>
      <xdr:colOff>38100</xdr:colOff>
      <xdr:row>75</xdr:row>
      <xdr:rowOff>129268</xdr:rowOff>
    </xdr:to>
    <xdr:sp macro="" textlink="">
      <xdr:nvSpPr>
        <xdr:cNvPr id="201" name="楕円 200"/>
        <xdr:cNvSpPr/>
      </xdr:nvSpPr>
      <xdr:spPr>
        <a:xfrm>
          <a:off x="3746500" y="128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145795</xdr:rowOff>
    </xdr:from>
    <xdr:ext cx="599010" cy="259045"/>
    <xdr:sp macro="" textlink="">
      <xdr:nvSpPr>
        <xdr:cNvPr id="202" name="テキスト ボックス 201"/>
        <xdr:cNvSpPr txBox="1"/>
      </xdr:nvSpPr>
      <xdr:spPr>
        <a:xfrm>
          <a:off x="3497795" y="1266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31652</xdr:rowOff>
    </xdr:from>
    <xdr:to>
      <xdr:col>15</xdr:col>
      <xdr:colOff>101600</xdr:colOff>
      <xdr:row>76</xdr:row>
      <xdr:rowOff>133252</xdr:rowOff>
    </xdr:to>
    <xdr:sp macro="" textlink="">
      <xdr:nvSpPr>
        <xdr:cNvPr id="203" name="楕円 202"/>
        <xdr:cNvSpPr/>
      </xdr:nvSpPr>
      <xdr:spPr>
        <a:xfrm>
          <a:off x="2857500" y="1306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149779</xdr:rowOff>
    </xdr:from>
    <xdr:ext cx="599010" cy="259045"/>
    <xdr:sp macro="" textlink="">
      <xdr:nvSpPr>
        <xdr:cNvPr id="204" name="テキスト ボックス 203"/>
        <xdr:cNvSpPr txBox="1"/>
      </xdr:nvSpPr>
      <xdr:spPr>
        <a:xfrm>
          <a:off x="2608795" y="1283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82891</xdr:rowOff>
    </xdr:from>
    <xdr:to>
      <xdr:col>10</xdr:col>
      <xdr:colOff>165100</xdr:colOff>
      <xdr:row>77</xdr:row>
      <xdr:rowOff>13041</xdr:rowOff>
    </xdr:to>
    <xdr:sp macro="" textlink="">
      <xdr:nvSpPr>
        <xdr:cNvPr id="205" name="楕円 204"/>
        <xdr:cNvSpPr/>
      </xdr:nvSpPr>
      <xdr:spPr>
        <a:xfrm>
          <a:off x="1968500" y="131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29568</xdr:rowOff>
    </xdr:from>
    <xdr:ext cx="599010" cy="259045"/>
    <xdr:sp macro="" textlink="">
      <xdr:nvSpPr>
        <xdr:cNvPr id="206" name="テキスト ボックス 205"/>
        <xdr:cNvSpPr txBox="1"/>
      </xdr:nvSpPr>
      <xdr:spPr>
        <a:xfrm>
          <a:off x="1719795" y="128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56471</xdr:rowOff>
    </xdr:from>
    <xdr:to>
      <xdr:col>6</xdr:col>
      <xdr:colOff>38100</xdr:colOff>
      <xdr:row>77</xdr:row>
      <xdr:rowOff>158071</xdr:rowOff>
    </xdr:to>
    <xdr:sp macro="" textlink="">
      <xdr:nvSpPr>
        <xdr:cNvPr id="207" name="楕円 206"/>
        <xdr:cNvSpPr/>
      </xdr:nvSpPr>
      <xdr:spPr>
        <a:xfrm>
          <a:off x="1079500" y="132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149198</xdr:rowOff>
    </xdr:from>
    <xdr:ext cx="599010" cy="259045"/>
    <xdr:sp macro="" textlink="">
      <xdr:nvSpPr>
        <xdr:cNvPr id="208" name="テキスト ボックス 207"/>
        <xdr:cNvSpPr txBox="1"/>
      </xdr:nvSpPr>
      <xdr:spPr>
        <a:xfrm>
          <a:off x="830795" y="133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67723</xdr:rowOff>
    </xdr:from>
    <xdr:to>
      <xdr:col>24</xdr:col>
      <xdr:colOff>63500</xdr:colOff>
      <xdr:row>97</xdr:row>
      <xdr:rowOff>157987</xdr:rowOff>
    </xdr:to>
    <xdr:cxnSp macro="">
      <xdr:nvCxnSpPr>
        <xdr:cNvPr id="240" name="直線コネクタ 239"/>
        <xdr:cNvCxnSpPr/>
      </xdr:nvCxnSpPr>
      <xdr:spPr>
        <a:xfrm flipV="1">
          <a:off x="3797300" y="16698373"/>
          <a:ext cx="838200" cy="9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1"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157987</xdr:rowOff>
    </xdr:from>
    <xdr:to>
      <xdr:col>19</xdr:col>
      <xdr:colOff>177800</xdr:colOff>
      <xdr:row>98</xdr:row>
      <xdr:rowOff>55183</xdr:rowOff>
    </xdr:to>
    <xdr:cxnSp macro="">
      <xdr:nvCxnSpPr>
        <xdr:cNvPr id="243" name="直線コネクタ 242"/>
        <xdr:cNvCxnSpPr/>
      </xdr:nvCxnSpPr>
      <xdr:spPr>
        <a:xfrm flipV="1">
          <a:off x="2908300" y="16788637"/>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5" name="テキスト ボックス 244"/>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55183</xdr:rowOff>
    </xdr:from>
    <xdr:to>
      <xdr:col>15</xdr:col>
      <xdr:colOff>50800</xdr:colOff>
      <xdr:row>98</xdr:row>
      <xdr:rowOff>96265</xdr:rowOff>
    </xdr:to>
    <xdr:cxnSp macro="">
      <xdr:nvCxnSpPr>
        <xdr:cNvPr id="246" name="直線コネクタ 245"/>
        <xdr:cNvCxnSpPr/>
      </xdr:nvCxnSpPr>
      <xdr:spPr>
        <a:xfrm flipV="1">
          <a:off x="2019300" y="16857283"/>
          <a:ext cx="889000" cy="4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8" name="テキスト ボックス 247"/>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154983</xdr:rowOff>
    </xdr:from>
    <xdr:to>
      <xdr:col>10</xdr:col>
      <xdr:colOff>114300</xdr:colOff>
      <xdr:row>98</xdr:row>
      <xdr:rowOff>96265</xdr:rowOff>
    </xdr:to>
    <xdr:cxnSp macro="">
      <xdr:nvCxnSpPr>
        <xdr:cNvPr id="249" name="直線コネクタ 248"/>
        <xdr:cNvCxnSpPr/>
      </xdr:nvCxnSpPr>
      <xdr:spPr>
        <a:xfrm>
          <a:off x="1130300" y="16614183"/>
          <a:ext cx="889000" cy="2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1" name="テキスト ボックス 250"/>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3" name="テキスト ボックス 252"/>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16923</xdr:rowOff>
    </xdr:from>
    <xdr:to>
      <xdr:col>24</xdr:col>
      <xdr:colOff>114300</xdr:colOff>
      <xdr:row>97</xdr:row>
      <xdr:rowOff>118523</xdr:rowOff>
    </xdr:to>
    <xdr:sp macro="" textlink="">
      <xdr:nvSpPr>
        <xdr:cNvPr id="259" name="楕円 258"/>
        <xdr:cNvSpPr/>
      </xdr:nvSpPr>
      <xdr:spPr>
        <a:xfrm>
          <a:off x="4584700" y="166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166800</xdr:rowOff>
    </xdr:from>
    <xdr:ext cx="534377" cy="259045"/>
    <xdr:sp macro="" textlink="">
      <xdr:nvSpPr>
        <xdr:cNvPr id="260" name="衛生費該当値テキスト"/>
        <xdr:cNvSpPr txBox="1"/>
      </xdr:nvSpPr>
      <xdr:spPr>
        <a:xfrm>
          <a:off x="4686300"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107187</xdr:rowOff>
    </xdr:from>
    <xdr:to>
      <xdr:col>20</xdr:col>
      <xdr:colOff>38100</xdr:colOff>
      <xdr:row>98</xdr:row>
      <xdr:rowOff>37337</xdr:rowOff>
    </xdr:to>
    <xdr:sp macro="" textlink="">
      <xdr:nvSpPr>
        <xdr:cNvPr id="261" name="楕円 260"/>
        <xdr:cNvSpPr/>
      </xdr:nvSpPr>
      <xdr:spPr>
        <a:xfrm>
          <a:off x="3746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28464</xdr:rowOff>
    </xdr:from>
    <xdr:ext cx="534377" cy="259045"/>
    <xdr:sp macro="" textlink="">
      <xdr:nvSpPr>
        <xdr:cNvPr id="262" name="テキスト ボックス 261"/>
        <xdr:cNvSpPr txBox="1"/>
      </xdr:nvSpPr>
      <xdr:spPr>
        <a:xfrm>
          <a:off x="3530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4383</xdr:rowOff>
    </xdr:from>
    <xdr:to>
      <xdr:col>15</xdr:col>
      <xdr:colOff>101600</xdr:colOff>
      <xdr:row>98</xdr:row>
      <xdr:rowOff>105983</xdr:rowOff>
    </xdr:to>
    <xdr:sp macro="" textlink="">
      <xdr:nvSpPr>
        <xdr:cNvPr id="263" name="楕円 262"/>
        <xdr:cNvSpPr/>
      </xdr:nvSpPr>
      <xdr:spPr>
        <a:xfrm>
          <a:off x="2857500" y="168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97110</xdr:rowOff>
    </xdr:from>
    <xdr:ext cx="534377" cy="259045"/>
    <xdr:sp macro="" textlink="">
      <xdr:nvSpPr>
        <xdr:cNvPr id="264" name="テキスト ボックス 263"/>
        <xdr:cNvSpPr txBox="1"/>
      </xdr:nvSpPr>
      <xdr:spPr>
        <a:xfrm>
          <a:off x="2641111" y="168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45465</xdr:rowOff>
    </xdr:from>
    <xdr:to>
      <xdr:col>10</xdr:col>
      <xdr:colOff>165100</xdr:colOff>
      <xdr:row>98</xdr:row>
      <xdr:rowOff>147065</xdr:rowOff>
    </xdr:to>
    <xdr:sp macro="" textlink="">
      <xdr:nvSpPr>
        <xdr:cNvPr id="265" name="楕円 264"/>
        <xdr:cNvSpPr/>
      </xdr:nvSpPr>
      <xdr:spPr>
        <a:xfrm>
          <a:off x="1968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138192</xdr:rowOff>
    </xdr:from>
    <xdr:ext cx="534377" cy="259045"/>
    <xdr:sp macro="" textlink="">
      <xdr:nvSpPr>
        <xdr:cNvPr id="266" name="テキスト ボックス 265"/>
        <xdr:cNvSpPr txBox="1"/>
      </xdr:nvSpPr>
      <xdr:spPr>
        <a:xfrm>
          <a:off x="1752111" y="169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104183</xdr:rowOff>
    </xdr:from>
    <xdr:to>
      <xdr:col>6</xdr:col>
      <xdr:colOff>38100</xdr:colOff>
      <xdr:row>97</xdr:row>
      <xdr:rowOff>34333</xdr:rowOff>
    </xdr:to>
    <xdr:sp macro="" textlink="">
      <xdr:nvSpPr>
        <xdr:cNvPr id="267" name="楕円 266"/>
        <xdr:cNvSpPr/>
      </xdr:nvSpPr>
      <xdr:spPr>
        <a:xfrm>
          <a:off x="1079500" y="165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50860</xdr:rowOff>
    </xdr:from>
    <xdr:ext cx="534377" cy="259045"/>
    <xdr:sp macro="" textlink="">
      <xdr:nvSpPr>
        <xdr:cNvPr id="268" name="テキスト ボックス 267"/>
        <xdr:cNvSpPr txBox="1"/>
      </xdr:nvSpPr>
      <xdr:spPr>
        <a:xfrm>
          <a:off x="863111" y="163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113792</xdr:rowOff>
    </xdr:from>
    <xdr:to>
      <xdr:col>55</xdr:col>
      <xdr:colOff>0</xdr:colOff>
      <xdr:row>38</xdr:row>
      <xdr:rowOff>160083</xdr:rowOff>
    </xdr:to>
    <xdr:cxnSp macro="">
      <xdr:nvCxnSpPr>
        <xdr:cNvPr id="297" name="直線コネクタ 296"/>
        <xdr:cNvCxnSpPr/>
      </xdr:nvCxnSpPr>
      <xdr:spPr>
        <a:xfrm flipV="1">
          <a:off x="9639300" y="6628892"/>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8"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153416</xdr:rowOff>
    </xdr:from>
    <xdr:to>
      <xdr:col>50</xdr:col>
      <xdr:colOff>114300</xdr:colOff>
      <xdr:row>38</xdr:row>
      <xdr:rowOff>160083</xdr:rowOff>
    </xdr:to>
    <xdr:cxnSp macro="">
      <xdr:nvCxnSpPr>
        <xdr:cNvPr id="300" name="直線コネクタ 299"/>
        <xdr:cNvCxnSpPr/>
      </xdr:nvCxnSpPr>
      <xdr:spPr>
        <a:xfrm>
          <a:off x="8750300" y="6668516"/>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153416</xdr:rowOff>
    </xdr:from>
    <xdr:to>
      <xdr:col>45</xdr:col>
      <xdr:colOff>177800</xdr:colOff>
      <xdr:row>38</xdr:row>
      <xdr:rowOff>157226</xdr:rowOff>
    </xdr:to>
    <xdr:cxnSp macro="">
      <xdr:nvCxnSpPr>
        <xdr:cNvPr id="303" name="直線コネクタ 302"/>
        <xdr:cNvCxnSpPr/>
      </xdr:nvCxnSpPr>
      <xdr:spPr>
        <a:xfrm flipV="1">
          <a:off x="7861300" y="66685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157226</xdr:rowOff>
    </xdr:from>
    <xdr:to>
      <xdr:col>41</xdr:col>
      <xdr:colOff>50800</xdr:colOff>
      <xdr:row>38</xdr:row>
      <xdr:rowOff>159703</xdr:rowOff>
    </xdr:to>
    <xdr:cxnSp macro="">
      <xdr:nvCxnSpPr>
        <xdr:cNvPr id="306" name="直線コネクタ 305"/>
        <xdr:cNvCxnSpPr/>
      </xdr:nvCxnSpPr>
      <xdr:spPr>
        <a:xfrm flipV="1">
          <a:off x="6972300" y="667232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62992</xdr:rowOff>
    </xdr:from>
    <xdr:to>
      <xdr:col>55</xdr:col>
      <xdr:colOff>50800</xdr:colOff>
      <xdr:row>38</xdr:row>
      <xdr:rowOff>164592</xdr:rowOff>
    </xdr:to>
    <xdr:sp macro="" textlink="">
      <xdr:nvSpPr>
        <xdr:cNvPr id="316" name="楕円 315"/>
        <xdr:cNvSpPr/>
      </xdr:nvSpPr>
      <xdr:spPr>
        <a:xfrm>
          <a:off x="10426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149369</xdr:rowOff>
    </xdr:from>
    <xdr:ext cx="378565" cy="259045"/>
    <xdr:sp macro="" textlink="">
      <xdr:nvSpPr>
        <xdr:cNvPr id="317" name="労働費該当値テキスト"/>
        <xdr:cNvSpPr txBox="1"/>
      </xdr:nvSpPr>
      <xdr:spPr>
        <a:xfrm>
          <a:off x="10528300" y="649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109283</xdr:rowOff>
    </xdr:from>
    <xdr:to>
      <xdr:col>50</xdr:col>
      <xdr:colOff>165100</xdr:colOff>
      <xdr:row>39</xdr:row>
      <xdr:rowOff>39433</xdr:rowOff>
    </xdr:to>
    <xdr:sp macro="" textlink="">
      <xdr:nvSpPr>
        <xdr:cNvPr id="318" name="楕円 317"/>
        <xdr:cNvSpPr/>
      </xdr:nvSpPr>
      <xdr:spPr>
        <a:xfrm>
          <a:off x="9588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30560</xdr:rowOff>
    </xdr:from>
    <xdr:ext cx="378565" cy="259045"/>
    <xdr:sp macro="" textlink="">
      <xdr:nvSpPr>
        <xdr:cNvPr id="319" name="テキスト ボックス 318"/>
        <xdr:cNvSpPr txBox="1"/>
      </xdr:nvSpPr>
      <xdr:spPr>
        <a:xfrm>
          <a:off x="9450017" y="6717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102616</xdr:rowOff>
    </xdr:from>
    <xdr:to>
      <xdr:col>46</xdr:col>
      <xdr:colOff>38100</xdr:colOff>
      <xdr:row>39</xdr:row>
      <xdr:rowOff>32766</xdr:rowOff>
    </xdr:to>
    <xdr:sp macro="" textlink="">
      <xdr:nvSpPr>
        <xdr:cNvPr id="320" name="楕円 319"/>
        <xdr:cNvSpPr/>
      </xdr:nvSpPr>
      <xdr:spPr>
        <a:xfrm>
          <a:off x="8699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23893</xdr:rowOff>
    </xdr:from>
    <xdr:ext cx="378565" cy="259045"/>
    <xdr:sp macro="" textlink="">
      <xdr:nvSpPr>
        <xdr:cNvPr id="321" name="テキスト ボックス 320"/>
        <xdr:cNvSpPr txBox="1"/>
      </xdr:nvSpPr>
      <xdr:spPr>
        <a:xfrm>
          <a:off x="8561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106426</xdr:rowOff>
    </xdr:from>
    <xdr:to>
      <xdr:col>41</xdr:col>
      <xdr:colOff>101600</xdr:colOff>
      <xdr:row>39</xdr:row>
      <xdr:rowOff>36576</xdr:rowOff>
    </xdr:to>
    <xdr:sp macro="" textlink="">
      <xdr:nvSpPr>
        <xdr:cNvPr id="322" name="楕円 321"/>
        <xdr:cNvSpPr/>
      </xdr:nvSpPr>
      <xdr:spPr>
        <a:xfrm>
          <a:off x="7810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27703</xdr:rowOff>
    </xdr:from>
    <xdr:ext cx="378565" cy="259045"/>
    <xdr:sp macro="" textlink="">
      <xdr:nvSpPr>
        <xdr:cNvPr id="323" name="テキスト ボックス 322"/>
        <xdr:cNvSpPr txBox="1"/>
      </xdr:nvSpPr>
      <xdr:spPr>
        <a:xfrm>
          <a:off x="7672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108903</xdr:rowOff>
    </xdr:from>
    <xdr:to>
      <xdr:col>36</xdr:col>
      <xdr:colOff>165100</xdr:colOff>
      <xdr:row>39</xdr:row>
      <xdr:rowOff>39053</xdr:rowOff>
    </xdr:to>
    <xdr:sp macro="" textlink="">
      <xdr:nvSpPr>
        <xdr:cNvPr id="324" name="楕円 323"/>
        <xdr:cNvSpPr/>
      </xdr:nvSpPr>
      <xdr:spPr>
        <a:xfrm>
          <a:off x="6921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30180</xdr:rowOff>
    </xdr:from>
    <xdr:ext cx="378565" cy="259045"/>
    <xdr:sp macro="" textlink="">
      <xdr:nvSpPr>
        <xdr:cNvPr id="325" name="テキスト ボックス 324"/>
        <xdr:cNvSpPr txBox="1"/>
      </xdr:nvSpPr>
      <xdr:spPr>
        <a:xfrm>
          <a:off x="6783017" y="671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76698</xdr:rowOff>
    </xdr:from>
    <xdr:to>
      <xdr:col>55</xdr:col>
      <xdr:colOff>0</xdr:colOff>
      <xdr:row>57</xdr:row>
      <xdr:rowOff>145141</xdr:rowOff>
    </xdr:to>
    <xdr:cxnSp macro="">
      <xdr:nvCxnSpPr>
        <xdr:cNvPr id="352" name="直線コネクタ 351"/>
        <xdr:cNvCxnSpPr/>
      </xdr:nvCxnSpPr>
      <xdr:spPr>
        <a:xfrm flipV="1">
          <a:off x="9639300" y="9849348"/>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3" name="農林水産業費平均値テキスト"/>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125435</xdr:rowOff>
    </xdr:from>
    <xdr:to>
      <xdr:col>50</xdr:col>
      <xdr:colOff>114300</xdr:colOff>
      <xdr:row>57</xdr:row>
      <xdr:rowOff>145141</xdr:rowOff>
    </xdr:to>
    <xdr:cxnSp macro="">
      <xdr:nvCxnSpPr>
        <xdr:cNvPr id="355" name="直線コネクタ 354"/>
        <xdr:cNvCxnSpPr/>
      </xdr:nvCxnSpPr>
      <xdr:spPr>
        <a:xfrm>
          <a:off x="8750300" y="9898085"/>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7" name="テキスト ボックス 356"/>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125435</xdr:rowOff>
    </xdr:from>
    <xdr:to>
      <xdr:col>45</xdr:col>
      <xdr:colOff>177800</xdr:colOff>
      <xdr:row>57</xdr:row>
      <xdr:rowOff>131379</xdr:rowOff>
    </xdr:to>
    <xdr:cxnSp macro="">
      <xdr:nvCxnSpPr>
        <xdr:cNvPr id="358" name="直線コネクタ 357"/>
        <xdr:cNvCxnSpPr/>
      </xdr:nvCxnSpPr>
      <xdr:spPr>
        <a:xfrm flipV="1">
          <a:off x="7861300" y="98980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60" name="テキスト ボックス 359"/>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120634</xdr:rowOff>
    </xdr:from>
    <xdr:to>
      <xdr:col>41</xdr:col>
      <xdr:colOff>50800</xdr:colOff>
      <xdr:row>57</xdr:row>
      <xdr:rowOff>131379</xdr:rowOff>
    </xdr:to>
    <xdr:cxnSp macro="">
      <xdr:nvCxnSpPr>
        <xdr:cNvPr id="361" name="直線コネクタ 360"/>
        <xdr:cNvCxnSpPr/>
      </xdr:nvCxnSpPr>
      <xdr:spPr>
        <a:xfrm>
          <a:off x="6972300" y="989328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3" name="テキスト ボックス 362"/>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5" name="テキスト ボックス 364"/>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25898</xdr:rowOff>
    </xdr:from>
    <xdr:to>
      <xdr:col>55</xdr:col>
      <xdr:colOff>50800</xdr:colOff>
      <xdr:row>57</xdr:row>
      <xdr:rowOff>127498</xdr:rowOff>
    </xdr:to>
    <xdr:sp macro="" textlink="">
      <xdr:nvSpPr>
        <xdr:cNvPr id="371" name="楕円 370"/>
        <xdr:cNvSpPr/>
      </xdr:nvSpPr>
      <xdr:spPr>
        <a:xfrm>
          <a:off x="10426700" y="97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4325</xdr:rowOff>
    </xdr:from>
    <xdr:ext cx="469744" cy="259045"/>
    <xdr:sp macro="" textlink="">
      <xdr:nvSpPr>
        <xdr:cNvPr id="372" name="農林水産業費該当値テキスト"/>
        <xdr:cNvSpPr txBox="1"/>
      </xdr:nvSpPr>
      <xdr:spPr>
        <a:xfrm>
          <a:off x="10528300" y="97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94341</xdr:rowOff>
    </xdr:from>
    <xdr:to>
      <xdr:col>50</xdr:col>
      <xdr:colOff>165100</xdr:colOff>
      <xdr:row>58</xdr:row>
      <xdr:rowOff>24491</xdr:rowOff>
    </xdr:to>
    <xdr:sp macro="" textlink="">
      <xdr:nvSpPr>
        <xdr:cNvPr id="373" name="楕円 372"/>
        <xdr:cNvSpPr/>
      </xdr:nvSpPr>
      <xdr:spPr>
        <a:xfrm>
          <a:off x="95885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15618</xdr:rowOff>
    </xdr:from>
    <xdr:ext cx="469744" cy="259045"/>
    <xdr:sp macro="" textlink="">
      <xdr:nvSpPr>
        <xdr:cNvPr id="374" name="テキスト ボックス 373"/>
        <xdr:cNvSpPr txBox="1"/>
      </xdr:nvSpPr>
      <xdr:spPr>
        <a:xfrm>
          <a:off x="9404428" y="99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74635</xdr:rowOff>
    </xdr:from>
    <xdr:to>
      <xdr:col>46</xdr:col>
      <xdr:colOff>38100</xdr:colOff>
      <xdr:row>58</xdr:row>
      <xdr:rowOff>4785</xdr:rowOff>
    </xdr:to>
    <xdr:sp macro="" textlink="">
      <xdr:nvSpPr>
        <xdr:cNvPr id="375" name="楕円 374"/>
        <xdr:cNvSpPr/>
      </xdr:nvSpPr>
      <xdr:spPr>
        <a:xfrm>
          <a:off x="86995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167362</xdr:rowOff>
    </xdr:from>
    <xdr:ext cx="469744" cy="259045"/>
    <xdr:sp macro="" textlink="">
      <xdr:nvSpPr>
        <xdr:cNvPr id="376" name="テキスト ボックス 375"/>
        <xdr:cNvSpPr txBox="1"/>
      </xdr:nvSpPr>
      <xdr:spPr>
        <a:xfrm>
          <a:off x="8515428" y="994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80579</xdr:rowOff>
    </xdr:from>
    <xdr:to>
      <xdr:col>41</xdr:col>
      <xdr:colOff>101600</xdr:colOff>
      <xdr:row>58</xdr:row>
      <xdr:rowOff>10729</xdr:rowOff>
    </xdr:to>
    <xdr:sp macro="" textlink="">
      <xdr:nvSpPr>
        <xdr:cNvPr id="377" name="楕円 376"/>
        <xdr:cNvSpPr/>
      </xdr:nvSpPr>
      <xdr:spPr>
        <a:xfrm>
          <a:off x="7810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1856</xdr:rowOff>
    </xdr:from>
    <xdr:ext cx="469744" cy="259045"/>
    <xdr:sp macro="" textlink="">
      <xdr:nvSpPr>
        <xdr:cNvPr id="378" name="テキスト ボックス 377"/>
        <xdr:cNvSpPr txBox="1"/>
      </xdr:nvSpPr>
      <xdr:spPr>
        <a:xfrm>
          <a:off x="7626428" y="994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69834</xdr:rowOff>
    </xdr:from>
    <xdr:to>
      <xdr:col>36</xdr:col>
      <xdr:colOff>165100</xdr:colOff>
      <xdr:row>57</xdr:row>
      <xdr:rowOff>171434</xdr:rowOff>
    </xdr:to>
    <xdr:sp macro="" textlink="">
      <xdr:nvSpPr>
        <xdr:cNvPr id="379" name="楕円 378"/>
        <xdr:cNvSpPr/>
      </xdr:nvSpPr>
      <xdr:spPr>
        <a:xfrm>
          <a:off x="6921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162561</xdr:rowOff>
    </xdr:from>
    <xdr:ext cx="469744" cy="259045"/>
    <xdr:sp macro="" textlink="">
      <xdr:nvSpPr>
        <xdr:cNvPr id="380" name="テキスト ボックス 379"/>
        <xdr:cNvSpPr txBox="1"/>
      </xdr:nvSpPr>
      <xdr:spPr>
        <a:xfrm>
          <a:off x="6737428" y="99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5" name="直線コネクタ 404"/>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6"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7" name="直線コネクタ 406"/>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8"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9" name="直線コネクタ 408"/>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137757</xdr:rowOff>
    </xdr:from>
    <xdr:to>
      <xdr:col>55</xdr:col>
      <xdr:colOff>0</xdr:colOff>
      <xdr:row>79</xdr:row>
      <xdr:rowOff>11113</xdr:rowOff>
    </xdr:to>
    <xdr:cxnSp macro="">
      <xdr:nvCxnSpPr>
        <xdr:cNvPr id="410" name="直線コネクタ 409"/>
        <xdr:cNvCxnSpPr/>
      </xdr:nvCxnSpPr>
      <xdr:spPr>
        <a:xfrm flipV="1">
          <a:off x="9639300" y="13510857"/>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20566</xdr:rowOff>
    </xdr:from>
    <xdr:ext cx="534377" cy="259045"/>
    <xdr:sp macro="" textlink="">
      <xdr:nvSpPr>
        <xdr:cNvPr id="411" name="商工費平均値テキスト"/>
        <xdr:cNvSpPr txBox="1"/>
      </xdr:nvSpPr>
      <xdr:spPr>
        <a:xfrm>
          <a:off x="10528300" y="1305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2" name="フローチャート: 判断 411"/>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11113</xdr:rowOff>
    </xdr:from>
    <xdr:to>
      <xdr:col>50</xdr:col>
      <xdr:colOff>114300</xdr:colOff>
      <xdr:row>79</xdr:row>
      <xdr:rowOff>82855</xdr:rowOff>
    </xdr:to>
    <xdr:cxnSp macro="">
      <xdr:nvCxnSpPr>
        <xdr:cNvPr id="413" name="直線コネクタ 412"/>
        <xdr:cNvCxnSpPr/>
      </xdr:nvCxnSpPr>
      <xdr:spPr>
        <a:xfrm flipV="1">
          <a:off x="8750300" y="13555663"/>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4" name="フローチャート: 判断 413"/>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131590</xdr:rowOff>
    </xdr:from>
    <xdr:ext cx="534377" cy="259045"/>
    <xdr:sp macro="" textlink="">
      <xdr:nvSpPr>
        <xdr:cNvPr id="415" name="テキスト ボックス 414"/>
        <xdr:cNvSpPr txBox="1"/>
      </xdr:nvSpPr>
      <xdr:spPr>
        <a:xfrm>
          <a:off x="9372111" y="131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81445</xdr:rowOff>
    </xdr:from>
    <xdr:to>
      <xdr:col>45</xdr:col>
      <xdr:colOff>177800</xdr:colOff>
      <xdr:row>79</xdr:row>
      <xdr:rowOff>82855</xdr:rowOff>
    </xdr:to>
    <xdr:cxnSp macro="">
      <xdr:nvCxnSpPr>
        <xdr:cNvPr id="416" name="直線コネクタ 415"/>
        <xdr:cNvCxnSpPr/>
      </xdr:nvCxnSpPr>
      <xdr:spPr>
        <a:xfrm>
          <a:off x="7861300" y="1362599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7" name="フローチャート: 判断 416"/>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157993</xdr:rowOff>
    </xdr:from>
    <xdr:ext cx="534377" cy="259045"/>
    <xdr:sp macro="" textlink="">
      <xdr:nvSpPr>
        <xdr:cNvPr id="418" name="テキスト ボックス 417"/>
        <xdr:cNvSpPr txBox="1"/>
      </xdr:nvSpPr>
      <xdr:spPr>
        <a:xfrm>
          <a:off x="8483111" y="131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75767</xdr:rowOff>
    </xdr:from>
    <xdr:to>
      <xdr:col>41</xdr:col>
      <xdr:colOff>50800</xdr:colOff>
      <xdr:row>79</xdr:row>
      <xdr:rowOff>81445</xdr:rowOff>
    </xdr:to>
    <xdr:cxnSp macro="">
      <xdr:nvCxnSpPr>
        <xdr:cNvPr id="419" name="直線コネクタ 418"/>
        <xdr:cNvCxnSpPr/>
      </xdr:nvCxnSpPr>
      <xdr:spPr>
        <a:xfrm>
          <a:off x="6972300" y="1362031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20" name="フローチャート: 判断 419"/>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162107</xdr:rowOff>
    </xdr:from>
    <xdr:ext cx="534377" cy="259045"/>
    <xdr:sp macro="" textlink="">
      <xdr:nvSpPr>
        <xdr:cNvPr id="421" name="テキスト ボックス 420"/>
        <xdr:cNvSpPr txBox="1"/>
      </xdr:nvSpPr>
      <xdr:spPr>
        <a:xfrm>
          <a:off x="7594111" y="131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2" name="フローチャート: 判断 421"/>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141876</xdr:rowOff>
    </xdr:from>
    <xdr:ext cx="534377" cy="259045"/>
    <xdr:sp macro="" textlink="">
      <xdr:nvSpPr>
        <xdr:cNvPr id="423" name="テキスト ボックス 422"/>
        <xdr:cNvSpPr txBox="1"/>
      </xdr:nvSpPr>
      <xdr:spPr>
        <a:xfrm>
          <a:off x="6705111" y="131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86957</xdr:rowOff>
    </xdr:from>
    <xdr:to>
      <xdr:col>55</xdr:col>
      <xdr:colOff>50800</xdr:colOff>
      <xdr:row>79</xdr:row>
      <xdr:rowOff>17107</xdr:rowOff>
    </xdr:to>
    <xdr:sp macro="" textlink="">
      <xdr:nvSpPr>
        <xdr:cNvPr id="429" name="楕円 428"/>
        <xdr:cNvSpPr/>
      </xdr:nvSpPr>
      <xdr:spPr>
        <a:xfrm>
          <a:off x="104267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65384</xdr:rowOff>
    </xdr:from>
    <xdr:ext cx="534377" cy="259045"/>
    <xdr:sp macro="" textlink="">
      <xdr:nvSpPr>
        <xdr:cNvPr id="430" name="商工費該当値テキスト"/>
        <xdr:cNvSpPr txBox="1"/>
      </xdr:nvSpPr>
      <xdr:spPr>
        <a:xfrm>
          <a:off x="10528300" y="134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131763</xdr:rowOff>
    </xdr:from>
    <xdr:to>
      <xdr:col>50</xdr:col>
      <xdr:colOff>165100</xdr:colOff>
      <xdr:row>79</xdr:row>
      <xdr:rowOff>61913</xdr:rowOff>
    </xdr:to>
    <xdr:sp macro="" textlink="">
      <xdr:nvSpPr>
        <xdr:cNvPr id="431" name="楕円 430"/>
        <xdr:cNvSpPr/>
      </xdr:nvSpPr>
      <xdr:spPr>
        <a:xfrm>
          <a:off x="9588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53040</xdr:rowOff>
    </xdr:from>
    <xdr:ext cx="534377" cy="259045"/>
    <xdr:sp macro="" textlink="">
      <xdr:nvSpPr>
        <xdr:cNvPr id="432" name="テキスト ボックス 431"/>
        <xdr:cNvSpPr txBox="1"/>
      </xdr:nvSpPr>
      <xdr:spPr>
        <a:xfrm>
          <a:off x="9372111" y="1359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32055</xdr:rowOff>
    </xdr:from>
    <xdr:to>
      <xdr:col>46</xdr:col>
      <xdr:colOff>38100</xdr:colOff>
      <xdr:row>79</xdr:row>
      <xdr:rowOff>133655</xdr:rowOff>
    </xdr:to>
    <xdr:sp macro="" textlink="">
      <xdr:nvSpPr>
        <xdr:cNvPr id="433" name="楕円 432"/>
        <xdr:cNvSpPr/>
      </xdr:nvSpPr>
      <xdr:spPr>
        <a:xfrm>
          <a:off x="8699500" y="135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124782</xdr:rowOff>
    </xdr:from>
    <xdr:ext cx="469744" cy="259045"/>
    <xdr:sp macro="" textlink="">
      <xdr:nvSpPr>
        <xdr:cNvPr id="434" name="テキスト ボックス 433"/>
        <xdr:cNvSpPr txBox="1"/>
      </xdr:nvSpPr>
      <xdr:spPr>
        <a:xfrm>
          <a:off x="8515428" y="1366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30645</xdr:rowOff>
    </xdr:from>
    <xdr:to>
      <xdr:col>41</xdr:col>
      <xdr:colOff>101600</xdr:colOff>
      <xdr:row>79</xdr:row>
      <xdr:rowOff>132245</xdr:rowOff>
    </xdr:to>
    <xdr:sp macro="" textlink="">
      <xdr:nvSpPr>
        <xdr:cNvPr id="435" name="楕円 434"/>
        <xdr:cNvSpPr/>
      </xdr:nvSpPr>
      <xdr:spPr>
        <a:xfrm>
          <a:off x="7810500" y="135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123372</xdr:rowOff>
    </xdr:from>
    <xdr:ext cx="469744" cy="259045"/>
    <xdr:sp macro="" textlink="">
      <xdr:nvSpPr>
        <xdr:cNvPr id="436" name="テキスト ボックス 435"/>
        <xdr:cNvSpPr txBox="1"/>
      </xdr:nvSpPr>
      <xdr:spPr>
        <a:xfrm>
          <a:off x="7626428" y="1366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24967</xdr:rowOff>
    </xdr:from>
    <xdr:to>
      <xdr:col>36</xdr:col>
      <xdr:colOff>165100</xdr:colOff>
      <xdr:row>79</xdr:row>
      <xdr:rowOff>126567</xdr:rowOff>
    </xdr:to>
    <xdr:sp macro="" textlink="">
      <xdr:nvSpPr>
        <xdr:cNvPr id="437" name="楕円 436"/>
        <xdr:cNvSpPr/>
      </xdr:nvSpPr>
      <xdr:spPr>
        <a:xfrm>
          <a:off x="6921500" y="1356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117694</xdr:rowOff>
    </xdr:from>
    <xdr:ext cx="469744" cy="259045"/>
    <xdr:sp macro="" textlink="">
      <xdr:nvSpPr>
        <xdr:cNvPr id="438" name="テキスト ボックス 437"/>
        <xdr:cNvSpPr txBox="1"/>
      </xdr:nvSpPr>
      <xdr:spPr>
        <a:xfrm>
          <a:off x="6737428" y="136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3" name="直線コネクタ 462"/>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4"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5" name="直線コネクタ 464"/>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6"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7" name="直線コネクタ 466"/>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93408</xdr:rowOff>
    </xdr:from>
    <xdr:to>
      <xdr:col>55</xdr:col>
      <xdr:colOff>0</xdr:colOff>
      <xdr:row>98</xdr:row>
      <xdr:rowOff>109029</xdr:rowOff>
    </xdr:to>
    <xdr:cxnSp macro="">
      <xdr:nvCxnSpPr>
        <xdr:cNvPr id="468" name="直線コネクタ 467"/>
        <xdr:cNvCxnSpPr/>
      </xdr:nvCxnSpPr>
      <xdr:spPr>
        <a:xfrm flipV="1">
          <a:off x="9639300" y="16895508"/>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9"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0" name="フローチャート: 判断 469"/>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109029</xdr:rowOff>
    </xdr:from>
    <xdr:to>
      <xdr:col>50</xdr:col>
      <xdr:colOff>114300</xdr:colOff>
      <xdr:row>98</xdr:row>
      <xdr:rowOff>138671</xdr:rowOff>
    </xdr:to>
    <xdr:cxnSp macro="">
      <xdr:nvCxnSpPr>
        <xdr:cNvPr id="471" name="直線コネクタ 470"/>
        <xdr:cNvCxnSpPr/>
      </xdr:nvCxnSpPr>
      <xdr:spPr>
        <a:xfrm flipV="1">
          <a:off x="8750300" y="16911129"/>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2" name="フローチャート: 判断 471"/>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3" name="テキスト ボックス 472"/>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138671</xdr:rowOff>
    </xdr:from>
    <xdr:to>
      <xdr:col>45</xdr:col>
      <xdr:colOff>177800</xdr:colOff>
      <xdr:row>99</xdr:row>
      <xdr:rowOff>66320</xdr:rowOff>
    </xdr:to>
    <xdr:cxnSp macro="">
      <xdr:nvCxnSpPr>
        <xdr:cNvPr id="474" name="直線コネクタ 473"/>
        <xdr:cNvCxnSpPr/>
      </xdr:nvCxnSpPr>
      <xdr:spPr>
        <a:xfrm flipV="1">
          <a:off x="7861300" y="16940771"/>
          <a:ext cx="889000" cy="9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5" name="フローチャート: 判断 474"/>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6" name="テキスト ボックス 475"/>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53975</xdr:rowOff>
    </xdr:from>
    <xdr:to>
      <xdr:col>41</xdr:col>
      <xdr:colOff>50800</xdr:colOff>
      <xdr:row>99</xdr:row>
      <xdr:rowOff>66320</xdr:rowOff>
    </xdr:to>
    <xdr:cxnSp macro="">
      <xdr:nvCxnSpPr>
        <xdr:cNvPr id="477" name="直線コネクタ 476"/>
        <xdr:cNvCxnSpPr/>
      </xdr:nvCxnSpPr>
      <xdr:spPr>
        <a:xfrm>
          <a:off x="6972300" y="1702752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8" name="フローチャート: 判断 477"/>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9" name="テキスト ボックス 478"/>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0" name="フローチャート: 判断 479"/>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1" name="テキスト ボックス 480"/>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42608</xdr:rowOff>
    </xdr:from>
    <xdr:to>
      <xdr:col>55</xdr:col>
      <xdr:colOff>50800</xdr:colOff>
      <xdr:row>98</xdr:row>
      <xdr:rowOff>144208</xdr:rowOff>
    </xdr:to>
    <xdr:sp macro="" textlink="">
      <xdr:nvSpPr>
        <xdr:cNvPr id="487" name="楕円 486"/>
        <xdr:cNvSpPr/>
      </xdr:nvSpPr>
      <xdr:spPr>
        <a:xfrm>
          <a:off x="10426700" y="168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21035</xdr:rowOff>
    </xdr:from>
    <xdr:ext cx="534377" cy="259045"/>
    <xdr:sp macro="" textlink="">
      <xdr:nvSpPr>
        <xdr:cNvPr id="488" name="土木費該当値テキスト"/>
        <xdr:cNvSpPr txBox="1"/>
      </xdr:nvSpPr>
      <xdr:spPr>
        <a:xfrm>
          <a:off x="10528300" y="168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58229</xdr:rowOff>
    </xdr:from>
    <xdr:to>
      <xdr:col>50</xdr:col>
      <xdr:colOff>165100</xdr:colOff>
      <xdr:row>98</xdr:row>
      <xdr:rowOff>159829</xdr:rowOff>
    </xdr:to>
    <xdr:sp macro="" textlink="">
      <xdr:nvSpPr>
        <xdr:cNvPr id="489" name="楕円 488"/>
        <xdr:cNvSpPr/>
      </xdr:nvSpPr>
      <xdr:spPr>
        <a:xfrm>
          <a:off x="9588500" y="168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150956</xdr:rowOff>
    </xdr:from>
    <xdr:ext cx="534377" cy="259045"/>
    <xdr:sp macro="" textlink="">
      <xdr:nvSpPr>
        <xdr:cNvPr id="490" name="テキスト ボックス 489"/>
        <xdr:cNvSpPr txBox="1"/>
      </xdr:nvSpPr>
      <xdr:spPr>
        <a:xfrm>
          <a:off x="9372111" y="169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87871</xdr:rowOff>
    </xdr:from>
    <xdr:to>
      <xdr:col>46</xdr:col>
      <xdr:colOff>38100</xdr:colOff>
      <xdr:row>99</xdr:row>
      <xdr:rowOff>18021</xdr:rowOff>
    </xdr:to>
    <xdr:sp macro="" textlink="">
      <xdr:nvSpPr>
        <xdr:cNvPr id="491" name="楕円 490"/>
        <xdr:cNvSpPr/>
      </xdr:nvSpPr>
      <xdr:spPr>
        <a:xfrm>
          <a:off x="8699500" y="168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92" name="テキスト ボックス 491"/>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15520</xdr:rowOff>
    </xdr:from>
    <xdr:to>
      <xdr:col>41</xdr:col>
      <xdr:colOff>101600</xdr:colOff>
      <xdr:row>99</xdr:row>
      <xdr:rowOff>117120</xdr:rowOff>
    </xdr:to>
    <xdr:sp macro="" textlink="">
      <xdr:nvSpPr>
        <xdr:cNvPr id="493" name="楕円 492"/>
        <xdr:cNvSpPr/>
      </xdr:nvSpPr>
      <xdr:spPr>
        <a:xfrm>
          <a:off x="78105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108247</xdr:rowOff>
    </xdr:from>
    <xdr:ext cx="534377" cy="259045"/>
    <xdr:sp macro="" textlink="">
      <xdr:nvSpPr>
        <xdr:cNvPr id="494" name="テキスト ボックス 493"/>
        <xdr:cNvSpPr txBox="1"/>
      </xdr:nvSpPr>
      <xdr:spPr>
        <a:xfrm>
          <a:off x="7594111" y="170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3175</xdr:rowOff>
    </xdr:from>
    <xdr:to>
      <xdr:col>36</xdr:col>
      <xdr:colOff>165100</xdr:colOff>
      <xdr:row>99</xdr:row>
      <xdr:rowOff>104775</xdr:rowOff>
    </xdr:to>
    <xdr:sp macro="" textlink="">
      <xdr:nvSpPr>
        <xdr:cNvPr id="495" name="楕円 494"/>
        <xdr:cNvSpPr/>
      </xdr:nvSpPr>
      <xdr:spPr>
        <a:xfrm>
          <a:off x="6921500" y="169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95902</xdr:rowOff>
    </xdr:from>
    <xdr:ext cx="534377" cy="259045"/>
    <xdr:sp macro="" textlink="">
      <xdr:nvSpPr>
        <xdr:cNvPr id="496" name="テキスト ボックス 495"/>
        <xdr:cNvSpPr txBox="1"/>
      </xdr:nvSpPr>
      <xdr:spPr>
        <a:xfrm>
          <a:off x="6705111" y="170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9" name="直線コネクタ 518"/>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0"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1" name="直線コネクタ 520"/>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2"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3" name="直線コネクタ 522"/>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133345</xdr:rowOff>
    </xdr:from>
    <xdr:to>
      <xdr:col>85</xdr:col>
      <xdr:colOff>127000</xdr:colOff>
      <xdr:row>37</xdr:row>
      <xdr:rowOff>50546</xdr:rowOff>
    </xdr:to>
    <xdr:cxnSp macro="">
      <xdr:nvCxnSpPr>
        <xdr:cNvPr id="524" name="直線コネクタ 523"/>
        <xdr:cNvCxnSpPr/>
      </xdr:nvCxnSpPr>
      <xdr:spPr>
        <a:xfrm>
          <a:off x="15481300" y="6305545"/>
          <a:ext cx="838200" cy="8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5" name="消防費平均値テキスト"/>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6" name="フローチャート: 判断 525"/>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133345</xdr:rowOff>
    </xdr:from>
    <xdr:to>
      <xdr:col>81</xdr:col>
      <xdr:colOff>50800</xdr:colOff>
      <xdr:row>37</xdr:row>
      <xdr:rowOff>78252</xdr:rowOff>
    </xdr:to>
    <xdr:cxnSp macro="">
      <xdr:nvCxnSpPr>
        <xdr:cNvPr id="527" name="直線コネクタ 526"/>
        <xdr:cNvCxnSpPr/>
      </xdr:nvCxnSpPr>
      <xdr:spPr>
        <a:xfrm flipV="1">
          <a:off x="14592300" y="6305545"/>
          <a:ext cx="8890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8" name="フローチャート: 判断 527"/>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9" name="テキスト ボックス 528"/>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78252</xdr:rowOff>
    </xdr:from>
    <xdr:to>
      <xdr:col>76</xdr:col>
      <xdr:colOff>114300</xdr:colOff>
      <xdr:row>37</xdr:row>
      <xdr:rowOff>164617</xdr:rowOff>
    </xdr:to>
    <xdr:cxnSp macro="">
      <xdr:nvCxnSpPr>
        <xdr:cNvPr id="530" name="直線コネクタ 529"/>
        <xdr:cNvCxnSpPr/>
      </xdr:nvCxnSpPr>
      <xdr:spPr>
        <a:xfrm flipV="1">
          <a:off x="13703300" y="6421902"/>
          <a:ext cx="8890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1" name="フローチャート: 判断 530"/>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2" name="テキスト ボックス 531"/>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121869</xdr:rowOff>
    </xdr:from>
    <xdr:to>
      <xdr:col>71</xdr:col>
      <xdr:colOff>177800</xdr:colOff>
      <xdr:row>37</xdr:row>
      <xdr:rowOff>164617</xdr:rowOff>
    </xdr:to>
    <xdr:cxnSp macro="">
      <xdr:nvCxnSpPr>
        <xdr:cNvPr id="533" name="直線コネクタ 532"/>
        <xdr:cNvCxnSpPr/>
      </xdr:nvCxnSpPr>
      <xdr:spPr>
        <a:xfrm>
          <a:off x="12814300" y="6465519"/>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4" name="フローチャート: 判断 533"/>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5" name="テキスト ボックス 534"/>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6" name="フローチャート: 判断 535"/>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7" name="テキスト ボックス 536"/>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171196</xdr:rowOff>
    </xdr:from>
    <xdr:to>
      <xdr:col>85</xdr:col>
      <xdr:colOff>177800</xdr:colOff>
      <xdr:row>37</xdr:row>
      <xdr:rowOff>101346</xdr:rowOff>
    </xdr:to>
    <xdr:sp macro="" textlink="">
      <xdr:nvSpPr>
        <xdr:cNvPr id="543" name="楕円 542"/>
        <xdr:cNvSpPr/>
      </xdr:nvSpPr>
      <xdr:spPr>
        <a:xfrm>
          <a:off x="16268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149623</xdr:rowOff>
    </xdr:from>
    <xdr:ext cx="534377" cy="259045"/>
    <xdr:sp macro="" textlink="">
      <xdr:nvSpPr>
        <xdr:cNvPr id="544" name="消防費該当値テキスト"/>
        <xdr:cNvSpPr txBox="1"/>
      </xdr:nvSpPr>
      <xdr:spPr>
        <a:xfrm>
          <a:off x="16370300" y="63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82545</xdr:rowOff>
    </xdr:from>
    <xdr:to>
      <xdr:col>81</xdr:col>
      <xdr:colOff>101600</xdr:colOff>
      <xdr:row>37</xdr:row>
      <xdr:rowOff>12695</xdr:rowOff>
    </xdr:to>
    <xdr:sp macro="" textlink="">
      <xdr:nvSpPr>
        <xdr:cNvPr id="545" name="楕円 544"/>
        <xdr:cNvSpPr/>
      </xdr:nvSpPr>
      <xdr:spPr>
        <a:xfrm>
          <a:off x="15430500" y="62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29222</xdr:rowOff>
    </xdr:from>
    <xdr:ext cx="534377" cy="259045"/>
    <xdr:sp macro="" textlink="">
      <xdr:nvSpPr>
        <xdr:cNvPr id="546" name="テキスト ボックス 545"/>
        <xdr:cNvSpPr txBox="1"/>
      </xdr:nvSpPr>
      <xdr:spPr>
        <a:xfrm>
          <a:off x="15214111" y="60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27452</xdr:rowOff>
    </xdr:from>
    <xdr:to>
      <xdr:col>76</xdr:col>
      <xdr:colOff>165100</xdr:colOff>
      <xdr:row>37</xdr:row>
      <xdr:rowOff>129052</xdr:rowOff>
    </xdr:to>
    <xdr:sp macro="" textlink="">
      <xdr:nvSpPr>
        <xdr:cNvPr id="547" name="楕円 546"/>
        <xdr:cNvSpPr/>
      </xdr:nvSpPr>
      <xdr:spPr>
        <a:xfrm>
          <a:off x="14541500" y="63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120179</xdr:rowOff>
    </xdr:from>
    <xdr:ext cx="534377" cy="259045"/>
    <xdr:sp macro="" textlink="">
      <xdr:nvSpPr>
        <xdr:cNvPr id="548" name="テキスト ボックス 547"/>
        <xdr:cNvSpPr txBox="1"/>
      </xdr:nvSpPr>
      <xdr:spPr>
        <a:xfrm>
          <a:off x="14325111" y="64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113817</xdr:rowOff>
    </xdr:from>
    <xdr:to>
      <xdr:col>72</xdr:col>
      <xdr:colOff>38100</xdr:colOff>
      <xdr:row>38</xdr:row>
      <xdr:rowOff>43968</xdr:rowOff>
    </xdr:to>
    <xdr:sp macro="" textlink="">
      <xdr:nvSpPr>
        <xdr:cNvPr id="549" name="楕円 548"/>
        <xdr:cNvSpPr/>
      </xdr:nvSpPr>
      <xdr:spPr>
        <a:xfrm>
          <a:off x="13652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35094</xdr:rowOff>
    </xdr:from>
    <xdr:ext cx="534377" cy="259045"/>
    <xdr:sp macro="" textlink="">
      <xdr:nvSpPr>
        <xdr:cNvPr id="550" name="テキスト ボックス 549"/>
        <xdr:cNvSpPr txBox="1"/>
      </xdr:nvSpPr>
      <xdr:spPr>
        <a:xfrm>
          <a:off x="13436111" y="65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71069</xdr:rowOff>
    </xdr:from>
    <xdr:to>
      <xdr:col>67</xdr:col>
      <xdr:colOff>101600</xdr:colOff>
      <xdr:row>38</xdr:row>
      <xdr:rowOff>1219</xdr:rowOff>
    </xdr:to>
    <xdr:sp macro="" textlink="">
      <xdr:nvSpPr>
        <xdr:cNvPr id="551" name="楕円 550"/>
        <xdr:cNvSpPr/>
      </xdr:nvSpPr>
      <xdr:spPr>
        <a:xfrm>
          <a:off x="12763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163796</xdr:rowOff>
    </xdr:from>
    <xdr:ext cx="534377" cy="259045"/>
    <xdr:sp macro="" textlink="">
      <xdr:nvSpPr>
        <xdr:cNvPr id="552" name="テキスト ボックス 551"/>
        <xdr:cNvSpPr txBox="1"/>
      </xdr:nvSpPr>
      <xdr:spPr>
        <a:xfrm>
          <a:off x="12547111" y="65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9" name="直線コネクタ 578"/>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0"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1" name="直線コネクタ 580"/>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2"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3" name="直線コネクタ 582"/>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121608</xdr:rowOff>
    </xdr:from>
    <xdr:to>
      <xdr:col>85</xdr:col>
      <xdr:colOff>127000</xdr:colOff>
      <xdr:row>57</xdr:row>
      <xdr:rowOff>83170</xdr:rowOff>
    </xdr:to>
    <xdr:cxnSp macro="">
      <xdr:nvCxnSpPr>
        <xdr:cNvPr id="584" name="直線コネクタ 583"/>
        <xdr:cNvCxnSpPr/>
      </xdr:nvCxnSpPr>
      <xdr:spPr>
        <a:xfrm>
          <a:off x="15481300" y="9722808"/>
          <a:ext cx="838200" cy="1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5"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6" name="フローチャート: 判断 585"/>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121608</xdr:rowOff>
    </xdr:from>
    <xdr:to>
      <xdr:col>81</xdr:col>
      <xdr:colOff>50800</xdr:colOff>
      <xdr:row>59</xdr:row>
      <xdr:rowOff>46725</xdr:rowOff>
    </xdr:to>
    <xdr:cxnSp macro="">
      <xdr:nvCxnSpPr>
        <xdr:cNvPr id="587" name="直線コネクタ 586"/>
        <xdr:cNvCxnSpPr/>
      </xdr:nvCxnSpPr>
      <xdr:spPr>
        <a:xfrm flipV="1">
          <a:off x="14592300" y="9722808"/>
          <a:ext cx="889000" cy="4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8" name="フローチャート: 判断 587"/>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9" name="テキスト ボックス 588"/>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40618</xdr:rowOff>
    </xdr:from>
    <xdr:to>
      <xdr:col>76</xdr:col>
      <xdr:colOff>114300</xdr:colOff>
      <xdr:row>59</xdr:row>
      <xdr:rowOff>46725</xdr:rowOff>
    </xdr:to>
    <xdr:cxnSp macro="">
      <xdr:nvCxnSpPr>
        <xdr:cNvPr id="590" name="直線コネクタ 589"/>
        <xdr:cNvCxnSpPr/>
      </xdr:nvCxnSpPr>
      <xdr:spPr>
        <a:xfrm>
          <a:off x="13703300" y="1015616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1" name="フローチャート: 判断 590"/>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2" name="テキスト ボックス 591"/>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40618</xdr:rowOff>
    </xdr:from>
    <xdr:to>
      <xdr:col>71</xdr:col>
      <xdr:colOff>177800</xdr:colOff>
      <xdr:row>59</xdr:row>
      <xdr:rowOff>80525</xdr:rowOff>
    </xdr:to>
    <xdr:cxnSp macro="">
      <xdr:nvCxnSpPr>
        <xdr:cNvPr id="593" name="直線コネクタ 592"/>
        <xdr:cNvCxnSpPr/>
      </xdr:nvCxnSpPr>
      <xdr:spPr>
        <a:xfrm flipV="1">
          <a:off x="12814300" y="10156168"/>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4" name="フローチャート: 判断 593"/>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5" name="テキスト ボックス 594"/>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6" name="フローチャート: 判断 595"/>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7" name="テキスト ボックス 596"/>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32370</xdr:rowOff>
    </xdr:from>
    <xdr:to>
      <xdr:col>85</xdr:col>
      <xdr:colOff>177800</xdr:colOff>
      <xdr:row>57</xdr:row>
      <xdr:rowOff>133970</xdr:rowOff>
    </xdr:to>
    <xdr:sp macro="" textlink="">
      <xdr:nvSpPr>
        <xdr:cNvPr id="603" name="楕円 602"/>
        <xdr:cNvSpPr/>
      </xdr:nvSpPr>
      <xdr:spPr>
        <a:xfrm>
          <a:off x="16268700" y="98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10797</xdr:rowOff>
    </xdr:from>
    <xdr:ext cx="534377" cy="259045"/>
    <xdr:sp macro="" textlink="">
      <xdr:nvSpPr>
        <xdr:cNvPr id="604" name="教育費該当値テキスト"/>
        <xdr:cNvSpPr txBox="1"/>
      </xdr:nvSpPr>
      <xdr:spPr>
        <a:xfrm>
          <a:off x="16370300" y="97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70808</xdr:rowOff>
    </xdr:from>
    <xdr:to>
      <xdr:col>81</xdr:col>
      <xdr:colOff>101600</xdr:colOff>
      <xdr:row>57</xdr:row>
      <xdr:rowOff>958</xdr:rowOff>
    </xdr:to>
    <xdr:sp macro="" textlink="">
      <xdr:nvSpPr>
        <xdr:cNvPr id="605" name="楕円 604"/>
        <xdr:cNvSpPr/>
      </xdr:nvSpPr>
      <xdr:spPr>
        <a:xfrm>
          <a:off x="15430500" y="9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163535</xdr:rowOff>
    </xdr:from>
    <xdr:ext cx="534377" cy="259045"/>
    <xdr:sp macro="" textlink="">
      <xdr:nvSpPr>
        <xdr:cNvPr id="606" name="テキスト ボックス 605"/>
        <xdr:cNvSpPr txBox="1"/>
      </xdr:nvSpPr>
      <xdr:spPr>
        <a:xfrm>
          <a:off x="15214111" y="976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167375</xdr:rowOff>
    </xdr:from>
    <xdr:to>
      <xdr:col>76</xdr:col>
      <xdr:colOff>165100</xdr:colOff>
      <xdr:row>59</xdr:row>
      <xdr:rowOff>97525</xdr:rowOff>
    </xdr:to>
    <xdr:sp macro="" textlink="">
      <xdr:nvSpPr>
        <xdr:cNvPr id="607" name="楕円 606"/>
        <xdr:cNvSpPr/>
      </xdr:nvSpPr>
      <xdr:spPr>
        <a:xfrm>
          <a:off x="14541500" y="101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88652</xdr:rowOff>
    </xdr:from>
    <xdr:ext cx="534377" cy="259045"/>
    <xdr:sp macro="" textlink="">
      <xdr:nvSpPr>
        <xdr:cNvPr id="608" name="テキスト ボックス 607"/>
        <xdr:cNvSpPr txBox="1"/>
      </xdr:nvSpPr>
      <xdr:spPr>
        <a:xfrm>
          <a:off x="14325111" y="102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161268</xdr:rowOff>
    </xdr:from>
    <xdr:to>
      <xdr:col>72</xdr:col>
      <xdr:colOff>38100</xdr:colOff>
      <xdr:row>59</xdr:row>
      <xdr:rowOff>91418</xdr:rowOff>
    </xdr:to>
    <xdr:sp macro="" textlink="">
      <xdr:nvSpPr>
        <xdr:cNvPr id="609" name="楕円 608"/>
        <xdr:cNvSpPr/>
      </xdr:nvSpPr>
      <xdr:spPr>
        <a:xfrm>
          <a:off x="13652500" y="101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82545</xdr:rowOff>
    </xdr:from>
    <xdr:ext cx="534377" cy="259045"/>
    <xdr:sp macro="" textlink="">
      <xdr:nvSpPr>
        <xdr:cNvPr id="610" name="テキスト ボックス 609"/>
        <xdr:cNvSpPr txBox="1"/>
      </xdr:nvSpPr>
      <xdr:spPr>
        <a:xfrm>
          <a:off x="13436111" y="101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29725</xdr:rowOff>
    </xdr:from>
    <xdr:to>
      <xdr:col>67</xdr:col>
      <xdr:colOff>101600</xdr:colOff>
      <xdr:row>59</xdr:row>
      <xdr:rowOff>131325</xdr:rowOff>
    </xdr:to>
    <xdr:sp macro="" textlink="">
      <xdr:nvSpPr>
        <xdr:cNvPr id="611" name="楕円 610"/>
        <xdr:cNvSpPr/>
      </xdr:nvSpPr>
      <xdr:spPr>
        <a:xfrm>
          <a:off x="12763500" y="10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122452</xdr:rowOff>
    </xdr:from>
    <xdr:ext cx="534377" cy="259045"/>
    <xdr:sp macro="" textlink="">
      <xdr:nvSpPr>
        <xdr:cNvPr id="612" name="テキスト ボックス 611"/>
        <xdr:cNvSpPr txBox="1"/>
      </xdr:nvSpPr>
      <xdr:spPr>
        <a:xfrm>
          <a:off x="12547111" y="102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4" name="直線コネクタ 633"/>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7"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8" name="直線コネクタ 637"/>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67233</xdr:rowOff>
    </xdr:from>
    <xdr:to>
      <xdr:col>85</xdr:col>
      <xdr:colOff>127000</xdr:colOff>
      <xdr:row>77</xdr:row>
      <xdr:rowOff>84471</xdr:rowOff>
    </xdr:to>
    <xdr:cxnSp macro="">
      <xdr:nvCxnSpPr>
        <xdr:cNvPr id="639" name="直線コネクタ 638"/>
        <xdr:cNvCxnSpPr/>
      </xdr:nvCxnSpPr>
      <xdr:spPr>
        <a:xfrm flipV="1">
          <a:off x="15481300" y="13268883"/>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26362</xdr:rowOff>
    </xdr:from>
    <xdr:ext cx="469744" cy="259045"/>
    <xdr:sp macro="" textlink="">
      <xdr:nvSpPr>
        <xdr:cNvPr id="640" name="災害復旧費平均値テキスト"/>
        <xdr:cNvSpPr txBox="1"/>
      </xdr:nvSpPr>
      <xdr:spPr>
        <a:xfrm>
          <a:off x="16370300" y="13228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1" name="フローチャート: 判断 640"/>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84471</xdr:rowOff>
    </xdr:from>
    <xdr:to>
      <xdr:col>81</xdr:col>
      <xdr:colOff>50800</xdr:colOff>
      <xdr:row>78</xdr:row>
      <xdr:rowOff>134260</xdr:rowOff>
    </xdr:to>
    <xdr:cxnSp macro="">
      <xdr:nvCxnSpPr>
        <xdr:cNvPr id="642" name="直線コネクタ 641"/>
        <xdr:cNvCxnSpPr/>
      </xdr:nvCxnSpPr>
      <xdr:spPr>
        <a:xfrm flipV="1">
          <a:off x="14592300" y="13286121"/>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3" name="フローチャート: 判断 642"/>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44" name="テキスト ボックス 643"/>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119035</xdr:rowOff>
    </xdr:from>
    <xdr:to>
      <xdr:col>76</xdr:col>
      <xdr:colOff>114300</xdr:colOff>
      <xdr:row>78</xdr:row>
      <xdr:rowOff>134260</xdr:rowOff>
    </xdr:to>
    <xdr:cxnSp macro="">
      <xdr:nvCxnSpPr>
        <xdr:cNvPr id="645" name="直線コネクタ 644"/>
        <xdr:cNvCxnSpPr/>
      </xdr:nvCxnSpPr>
      <xdr:spPr>
        <a:xfrm>
          <a:off x="13703300" y="1349213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6" name="フローチャート: 判断 645"/>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7" name="テキスト ボックス 646"/>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66914</xdr:rowOff>
    </xdr:from>
    <xdr:to>
      <xdr:col>71</xdr:col>
      <xdr:colOff>177800</xdr:colOff>
      <xdr:row>78</xdr:row>
      <xdr:rowOff>119035</xdr:rowOff>
    </xdr:to>
    <xdr:cxnSp macro="">
      <xdr:nvCxnSpPr>
        <xdr:cNvPr id="648" name="直線コネクタ 647"/>
        <xdr:cNvCxnSpPr/>
      </xdr:nvCxnSpPr>
      <xdr:spPr>
        <a:xfrm>
          <a:off x="12814300" y="1344001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9" name="フローチャート: 判断 648"/>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50" name="テキスト ボックス 649"/>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1" name="フローチャート: 判断 650"/>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2" name="テキスト ボックス 651"/>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16433</xdr:rowOff>
    </xdr:from>
    <xdr:to>
      <xdr:col>85</xdr:col>
      <xdr:colOff>177800</xdr:colOff>
      <xdr:row>77</xdr:row>
      <xdr:rowOff>118033</xdr:rowOff>
    </xdr:to>
    <xdr:sp macro="" textlink="">
      <xdr:nvSpPr>
        <xdr:cNvPr id="658" name="楕円 657"/>
        <xdr:cNvSpPr/>
      </xdr:nvSpPr>
      <xdr:spPr>
        <a:xfrm>
          <a:off x="16268700" y="132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39310</xdr:rowOff>
    </xdr:from>
    <xdr:ext cx="469744" cy="259045"/>
    <xdr:sp macro="" textlink="">
      <xdr:nvSpPr>
        <xdr:cNvPr id="659" name="災害復旧費該当値テキスト"/>
        <xdr:cNvSpPr txBox="1"/>
      </xdr:nvSpPr>
      <xdr:spPr>
        <a:xfrm>
          <a:off x="16370300" y="1306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33671</xdr:rowOff>
    </xdr:from>
    <xdr:to>
      <xdr:col>81</xdr:col>
      <xdr:colOff>101600</xdr:colOff>
      <xdr:row>77</xdr:row>
      <xdr:rowOff>135271</xdr:rowOff>
    </xdr:to>
    <xdr:sp macro="" textlink="">
      <xdr:nvSpPr>
        <xdr:cNvPr id="660" name="楕円 659"/>
        <xdr:cNvSpPr/>
      </xdr:nvSpPr>
      <xdr:spPr>
        <a:xfrm>
          <a:off x="15430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151798</xdr:rowOff>
    </xdr:from>
    <xdr:ext cx="469744" cy="259045"/>
    <xdr:sp macro="" textlink="">
      <xdr:nvSpPr>
        <xdr:cNvPr id="661" name="テキスト ボックス 660"/>
        <xdr:cNvSpPr txBox="1"/>
      </xdr:nvSpPr>
      <xdr:spPr>
        <a:xfrm>
          <a:off x="15246428" y="130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83460</xdr:rowOff>
    </xdr:from>
    <xdr:to>
      <xdr:col>76</xdr:col>
      <xdr:colOff>165100</xdr:colOff>
      <xdr:row>79</xdr:row>
      <xdr:rowOff>13610</xdr:rowOff>
    </xdr:to>
    <xdr:sp macro="" textlink="">
      <xdr:nvSpPr>
        <xdr:cNvPr id="662" name="楕円 661"/>
        <xdr:cNvSpPr/>
      </xdr:nvSpPr>
      <xdr:spPr>
        <a:xfrm>
          <a:off x="14541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4737</xdr:rowOff>
    </xdr:from>
    <xdr:ext cx="378565" cy="259045"/>
    <xdr:sp macro="" textlink="">
      <xdr:nvSpPr>
        <xdr:cNvPr id="663" name="テキスト ボックス 662"/>
        <xdr:cNvSpPr txBox="1"/>
      </xdr:nvSpPr>
      <xdr:spPr>
        <a:xfrm>
          <a:off x="14403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68235</xdr:rowOff>
    </xdr:from>
    <xdr:to>
      <xdr:col>72</xdr:col>
      <xdr:colOff>38100</xdr:colOff>
      <xdr:row>78</xdr:row>
      <xdr:rowOff>169835</xdr:rowOff>
    </xdr:to>
    <xdr:sp macro="" textlink="">
      <xdr:nvSpPr>
        <xdr:cNvPr id="664" name="楕円 663"/>
        <xdr:cNvSpPr/>
      </xdr:nvSpPr>
      <xdr:spPr>
        <a:xfrm>
          <a:off x="13652500" y="134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14912</xdr:rowOff>
    </xdr:from>
    <xdr:ext cx="378565" cy="259045"/>
    <xdr:sp macro="" textlink="">
      <xdr:nvSpPr>
        <xdr:cNvPr id="665" name="テキスト ボックス 664"/>
        <xdr:cNvSpPr txBox="1"/>
      </xdr:nvSpPr>
      <xdr:spPr>
        <a:xfrm>
          <a:off x="13514017" y="1321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16114</xdr:rowOff>
    </xdr:from>
    <xdr:to>
      <xdr:col>67</xdr:col>
      <xdr:colOff>101600</xdr:colOff>
      <xdr:row>78</xdr:row>
      <xdr:rowOff>117714</xdr:rowOff>
    </xdr:to>
    <xdr:sp macro="" textlink="">
      <xdr:nvSpPr>
        <xdr:cNvPr id="666" name="楕円 665"/>
        <xdr:cNvSpPr/>
      </xdr:nvSpPr>
      <xdr:spPr>
        <a:xfrm>
          <a:off x="12763500" y="13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134241</xdr:rowOff>
    </xdr:from>
    <xdr:ext cx="469744" cy="259045"/>
    <xdr:sp macro="" textlink="">
      <xdr:nvSpPr>
        <xdr:cNvPr id="667" name="テキスト ボックス 666"/>
        <xdr:cNvSpPr txBox="1"/>
      </xdr:nvSpPr>
      <xdr:spPr>
        <a:xfrm>
          <a:off x="12579428" y="131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1" name="直線コネクタ 690"/>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2"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3" name="直線コネクタ 692"/>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4"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5" name="直線コネクタ 694"/>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127908</xdr:rowOff>
    </xdr:from>
    <xdr:to>
      <xdr:col>85</xdr:col>
      <xdr:colOff>127000</xdr:colOff>
      <xdr:row>96</xdr:row>
      <xdr:rowOff>136709</xdr:rowOff>
    </xdr:to>
    <xdr:cxnSp macro="">
      <xdr:nvCxnSpPr>
        <xdr:cNvPr id="696" name="直線コネクタ 695"/>
        <xdr:cNvCxnSpPr/>
      </xdr:nvCxnSpPr>
      <xdr:spPr>
        <a:xfrm>
          <a:off x="15481300" y="16587108"/>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7" name="公債費平均値テキスト"/>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8" name="フローチャート: 判断 697"/>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124840</xdr:rowOff>
    </xdr:from>
    <xdr:to>
      <xdr:col>81</xdr:col>
      <xdr:colOff>50800</xdr:colOff>
      <xdr:row>96</xdr:row>
      <xdr:rowOff>127908</xdr:rowOff>
    </xdr:to>
    <xdr:cxnSp macro="">
      <xdr:nvCxnSpPr>
        <xdr:cNvPr id="699" name="直線コネクタ 698"/>
        <xdr:cNvCxnSpPr/>
      </xdr:nvCxnSpPr>
      <xdr:spPr>
        <a:xfrm>
          <a:off x="14592300" y="16584040"/>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0" name="フローチャート: 判断 699"/>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1" name="テキスト ボックス 700"/>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96799</xdr:rowOff>
    </xdr:from>
    <xdr:to>
      <xdr:col>76</xdr:col>
      <xdr:colOff>114300</xdr:colOff>
      <xdr:row>96</xdr:row>
      <xdr:rowOff>124840</xdr:rowOff>
    </xdr:to>
    <xdr:cxnSp macro="">
      <xdr:nvCxnSpPr>
        <xdr:cNvPr id="702" name="直線コネクタ 701"/>
        <xdr:cNvCxnSpPr/>
      </xdr:nvCxnSpPr>
      <xdr:spPr>
        <a:xfrm>
          <a:off x="13703300" y="16555999"/>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3" name="フローチャート: 判断 702"/>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4" name="テキスト ボックス 703"/>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91218</xdr:rowOff>
    </xdr:from>
    <xdr:to>
      <xdr:col>71</xdr:col>
      <xdr:colOff>177800</xdr:colOff>
      <xdr:row>96</xdr:row>
      <xdr:rowOff>96799</xdr:rowOff>
    </xdr:to>
    <xdr:cxnSp macro="">
      <xdr:nvCxnSpPr>
        <xdr:cNvPr id="705" name="直線コネクタ 704"/>
        <xdr:cNvCxnSpPr/>
      </xdr:nvCxnSpPr>
      <xdr:spPr>
        <a:xfrm>
          <a:off x="12814300" y="16550418"/>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6" name="フローチャート: 判断 705"/>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7" name="テキスト ボックス 706"/>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8" name="フローチャート: 判断 707"/>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9" name="テキスト ボックス 708"/>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85909</xdr:rowOff>
    </xdr:from>
    <xdr:to>
      <xdr:col>85</xdr:col>
      <xdr:colOff>177800</xdr:colOff>
      <xdr:row>97</xdr:row>
      <xdr:rowOff>16059</xdr:rowOff>
    </xdr:to>
    <xdr:sp macro="" textlink="">
      <xdr:nvSpPr>
        <xdr:cNvPr id="715" name="楕円 714"/>
        <xdr:cNvSpPr/>
      </xdr:nvSpPr>
      <xdr:spPr>
        <a:xfrm>
          <a:off x="16268700" y="165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64336</xdr:rowOff>
    </xdr:from>
    <xdr:ext cx="534377" cy="259045"/>
    <xdr:sp macro="" textlink="">
      <xdr:nvSpPr>
        <xdr:cNvPr id="716" name="公債費該当値テキスト"/>
        <xdr:cNvSpPr txBox="1"/>
      </xdr:nvSpPr>
      <xdr:spPr>
        <a:xfrm>
          <a:off x="16370300" y="165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77108</xdr:rowOff>
    </xdr:from>
    <xdr:to>
      <xdr:col>81</xdr:col>
      <xdr:colOff>101600</xdr:colOff>
      <xdr:row>97</xdr:row>
      <xdr:rowOff>7258</xdr:rowOff>
    </xdr:to>
    <xdr:sp macro="" textlink="">
      <xdr:nvSpPr>
        <xdr:cNvPr id="717" name="楕円 716"/>
        <xdr:cNvSpPr/>
      </xdr:nvSpPr>
      <xdr:spPr>
        <a:xfrm>
          <a:off x="15430500" y="165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169835</xdr:rowOff>
    </xdr:from>
    <xdr:ext cx="534377" cy="259045"/>
    <xdr:sp macro="" textlink="">
      <xdr:nvSpPr>
        <xdr:cNvPr id="718" name="テキスト ボックス 717"/>
        <xdr:cNvSpPr txBox="1"/>
      </xdr:nvSpPr>
      <xdr:spPr>
        <a:xfrm>
          <a:off x="15214111" y="1662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74040</xdr:rowOff>
    </xdr:from>
    <xdr:to>
      <xdr:col>76</xdr:col>
      <xdr:colOff>165100</xdr:colOff>
      <xdr:row>97</xdr:row>
      <xdr:rowOff>4190</xdr:rowOff>
    </xdr:to>
    <xdr:sp macro="" textlink="">
      <xdr:nvSpPr>
        <xdr:cNvPr id="719" name="楕円 718"/>
        <xdr:cNvSpPr/>
      </xdr:nvSpPr>
      <xdr:spPr>
        <a:xfrm>
          <a:off x="14541500" y="165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166767</xdr:rowOff>
    </xdr:from>
    <xdr:ext cx="534377" cy="259045"/>
    <xdr:sp macro="" textlink="">
      <xdr:nvSpPr>
        <xdr:cNvPr id="720" name="テキスト ボックス 719"/>
        <xdr:cNvSpPr txBox="1"/>
      </xdr:nvSpPr>
      <xdr:spPr>
        <a:xfrm>
          <a:off x="14325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45999</xdr:rowOff>
    </xdr:from>
    <xdr:to>
      <xdr:col>72</xdr:col>
      <xdr:colOff>38100</xdr:colOff>
      <xdr:row>96</xdr:row>
      <xdr:rowOff>147599</xdr:rowOff>
    </xdr:to>
    <xdr:sp macro="" textlink="">
      <xdr:nvSpPr>
        <xdr:cNvPr id="721" name="楕円 720"/>
        <xdr:cNvSpPr/>
      </xdr:nvSpPr>
      <xdr:spPr>
        <a:xfrm>
          <a:off x="13652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138726</xdr:rowOff>
    </xdr:from>
    <xdr:ext cx="534377" cy="259045"/>
    <xdr:sp macro="" textlink="">
      <xdr:nvSpPr>
        <xdr:cNvPr id="722" name="テキスト ボックス 721"/>
        <xdr:cNvSpPr txBox="1"/>
      </xdr:nvSpPr>
      <xdr:spPr>
        <a:xfrm>
          <a:off x="13436111"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40418</xdr:rowOff>
    </xdr:from>
    <xdr:to>
      <xdr:col>67</xdr:col>
      <xdr:colOff>101600</xdr:colOff>
      <xdr:row>96</xdr:row>
      <xdr:rowOff>142018</xdr:rowOff>
    </xdr:to>
    <xdr:sp macro="" textlink="">
      <xdr:nvSpPr>
        <xdr:cNvPr id="723" name="楕円 722"/>
        <xdr:cNvSpPr/>
      </xdr:nvSpPr>
      <xdr:spPr>
        <a:xfrm>
          <a:off x="12763500" y="16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133145</xdr:rowOff>
    </xdr:from>
    <xdr:ext cx="534377" cy="259045"/>
    <xdr:sp macro="" textlink="">
      <xdr:nvSpPr>
        <xdr:cNvPr id="724" name="テキスト ボックス 723"/>
        <xdr:cNvSpPr txBox="1"/>
      </xdr:nvSpPr>
      <xdr:spPr>
        <a:xfrm>
          <a:off x="12547111" y="165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6" name="直線コネクタ 745"/>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9"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0" name="直線コネクタ 749"/>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2"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3" name="フローチャート: 判断 752"/>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5" name="フローチャート: 判断 754"/>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6" name="テキスト ボックス 755"/>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8" name="フローチャート: 判断 757"/>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9" name="テキスト ボックス 758"/>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1" name="フローチャート: 判断 760"/>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2" name="テキスト ボックス 761"/>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3" name="フローチャート: 判断 762"/>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4" name="テキスト ボックス 763"/>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歳出決算総額は、住民一人当たり</a:t>
          </a:r>
          <a:r>
            <a:rPr lang="en-US" altLang="ja-JP" sz="1100" b="0" i="0" baseline="0">
              <a:solidFill>
                <a:schemeClr val="dk1"/>
              </a:solidFill>
              <a:effectLst/>
              <a:latin typeface="+mn-ea"/>
              <a:ea typeface="+mn-ea"/>
              <a:cs typeface="+mn-cs"/>
            </a:rPr>
            <a:t>455,709</a:t>
          </a:r>
          <a:r>
            <a:rPr lang="ja-JP" altLang="ja-JP" sz="1100" b="0" i="0" baseline="0">
              <a:solidFill>
                <a:schemeClr val="dk1"/>
              </a:solidFill>
              <a:effectLst/>
              <a:latin typeface="+mn-ea"/>
              <a:ea typeface="+mn-ea"/>
              <a:cs typeface="+mn-cs"/>
            </a:rPr>
            <a:t>円であるが、類似団体と比較して本市の人口</a:t>
          </a:r>
          <a:r>
            <a:rPr lang="ja-JP" altLang="en-US" sz="1100" b="0" i="0" baseline="0">
              <a:solidFill>
                <a:schemeClr val="dk1"/>
              </a:solidFill>
              <a:effectLst/>
              <a:latin typeface="+mn-ea"/>
              <a:ea typeface="+mn-ea"/>
              <a:cs typeface="+mn-cs"/>
            </a:rPr>
            <a:t>規模は大きく</a:t>
          </a:r>
          <a:r>
            <a:rPr lang="ja-JP" altLang="ja-JP" sz="1100" b="0" i="0" baseline="0">
              <a:solidFill>
                <a:schemeClr val="dk1"/>
              </a:solidFill>
              <a:effectLst/>
              <a:latin typeface="+mn-ea"/>
              <a:ea typeface="+mn-ea"/>
              <a:cs typeface="+mn-cs"/>
            </a:rPr>
            <a:t>、１人あたりコストは類似団体平均額よりも低くなる傾向にある。</a:t>
          </a:r>
          <a:r>
            <a:rPr kumimoji="1" lang="ja-JP" altLang="en-US" sz="1100">
              <a:latin typeface="+mn-ea"/>
              <a:ea typeface="+mn-ea"/>
            </a:rPr>
            <a:t>　</a:t>
          </a:r>
          <a:endParaRPr kumimoji="1" lang="en-US" altLang="ja-JP" sz="1100">
            <a:latin typeface="+mn-ea"/>
            <a:ea typeface="+mn-ea"/>
          </a:endParaRPr>
        </a:p>
        <a:p>
          <a:r>
            <a:rPr kumimoji="1" lang="ja-JP" altLang="en-US" sz="1100">
              <a:latin typeface="+mn-ea"/>
              <a:ea typeface="+mn-ea"/>
            </a:rPr>
            <a:t>　主な区分の特徴として総務費は、住民一人当たり</a:t>
          </a:r>
          <a:r>
            <a:rPr kumimoji="1" lang="en-US" altLang="ja-JP" sz="1100">
              <a:latin typeface="+mn-ea"/>
              <a:ea typeface="+mn-ea"/>
            </a:rPr>
            <a:t>135,479</a:t>
          </a:r>
          <a:r>
            <a:rPr kumimoji="1" lang="ja-JP" altLang="en-US" sz="1100">
              <a:latin typeface="+mn-ea"/>
              <a:ea typeface="+mn-ea"/>
            </a:rPr>
            <a:t>円と大幅に増加したが、特別定額給付金給付事業の実施によるものである。</a:t>
          </a:r>
        </a:p>
        <a:p>
          <a:r>
            <a:rPr kumimoji="1" lang="ja-JP" altLang="en-US" sz="1100">
              <a:latin typeface="+mn-ea"/>
              <a:ea typeface="+mn-ea"/>
            </a:rPr>
            <a:t>　民生費は、住民一人当たり</a:t>
          </a:r>
          <a:r>
            <a:rPr kumimoji="1" lang="en-US" altLang="ja-JP" sz="1100">
              <a:latin typeface="+mn-ea"/>
              <a:ea typeface="+mn-ea"/>
            </a:rPr>
            <a:t>151,711</a:t>
          </a:r>
          <a:r>
            <a:rPr kumimoji="1" lang="ja-JP" altLang="en-US" sz="1100">
              <a:latin typeface="+mn-ea"/>
              <a:ea typeface="+mn-ea"/>
            </a:rPr>
            <a:t>円に増加し、類似団体の平均を上回り続けている。生活保護費をはじめとして各扶助費等が右肩上がりに伸びていることによる。生活保護の自立助長への取り組みや市単独扶助費の見直しなどにより抑制を図る。</a:t>
          </a:r>
        </a:p>
        <a:p>
          <a:r>
            <a:rPr kumimoji="1" lang="ja-JP" altLang="en-US" sz="1100">
              <a:latin typeface="+mn-ea"/>
              <a:ea typeface="+mn-ea"/>
            </a:rPr>
            <a:t>　衛生費は、住民一人当たり</a:t>
          </a:r>
          <a:r>
            <a:rPr kumimoji="1" lang="en-US" altLang="ja-JP" sz="1100">
              <a:latin typeface="+mn-ea"/>
              <a:ea typeface="+mn-ea"/>
            </a:rPr>
            <a:t>31,454</a:t>
          </a:r>
          <a:r>
            <a:rPr kumimoji="1" lang="ja-JP" altLang="en-US" sz="1100">
              <a:latin typeface="+mn-ea"/>
              <a:ea typeface="+mn-ea"/>
            </a:rPr>
            <a:t>円に増加した。これはごみ収集費などの増加による。商工費は、住民一人当たり</a:t>
          </a:r>
          <a:r>
            <a:rPr kumimoji="1" lang="en-US" altLang="ja-JP" sz="1100">
              <a:latin typeface="+mn-ea"/>
              <a:ea typeface="+mn-ea"/>
            </a:rPr>
            <a:t>12,051</a:t>
          </a:r>
          <a:r>
            <a:rPr kumimoji="1" lang="ja-JP" altLang="en-US" sz="1100">
              <a:latin typeface="+mn-ea"/>
              <a:ea typeface="+mn-ea"/>
            </a:rPr>
            <a:t>円に増加した。これは中小企業等経営緊急支援事業などの増加による。</a:t>
          </a:r>
          <a:endParaRPr kumimoji="1" lang="en-US" altLang="ja-JP" sz="1100">
            <a:latin typeface="+mn-ea"/>
            <a:ea typeface="+mn-ea"/>
          </a:endParaRPr>
        </a:p>
        <a:p>
          <a:r>
            <a:rPr kumimoji="1" lang="ja-JP" altLang="en-US" sz="1100">
              <a:latin typeface="+mn-ea"/>
              <a:ea typeface="+mn-ea"/>
            </a:rPr>
            <a:t>　教育費は、住民一人当たり</a:t>
          </a:r>
          <a:r>
            <a:rPr kumimoji="1" lang="en-US" altLang="ja-JP" sz="1100">
              <a:latin typeface="+mn-ea"/>
              <a:ea typeface="+mn-ea"/>
            </a:rPr>
            <a:t>40,981</a:t>
          </a:r>
          <a:r>
            <a:rPr kumimoji="1" lang="ja-JP" altLang="en-US" sz="1100">
              <a:latin typeface="+mn-ea"/>
              <a:ea typeface="+mn-ea"/>
            </a:rPr>
            <a:t>円に減少したが、これは</a:t>
          </a:r>
          <a:r>
            <a:rPr lang="ja-JP" altLang="ja-JP" sz="1100" b="0" i="0" baseline="0">
              <a:solidFill>
                <a:schemeClr val="dk1"/>
              </a:solidFill>
              <a:effectLst/>
              <a:latin typeface="+mn-lt"/>
              <a:ea typeface="+mn-ea"/>
              <a:cs typeface="+mn-cs"/>
            </a:rPr>
            <a:t>小中学校空調設備整備事業により令和元年度一時的に増加したものの、令和２年度においては減少した</a:t>
          </a:r>
          <a:r>
            <a:rPr lang="ja-JP" altLang="en-US" sz="1100" b="0" i="0" baseline="0">
              <a:solidFill>
                <a:schemeClr val="dk1"/>
              </a:solidFill>
              <a:effectLst/>
              <a:latin typeface="+mn-lt"/>
              <a:ea typeface="+mn-ea"/>
              <a:cs typeface="+mn-cs"/>
            </a:rPr>
            <a:t>。</a:t>
          </a:r>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標準財政規模に対する実質収支比率の割合は、</a:t>
          </a:r>
          <a:r>
            <a:rPr kumimoji="1" lang="en-US" altLang="ja-JP" sz="1100">
              <a:latin typeface="+mn-ea"/>
              <a:ea typeface="+mn-ea"/>
            </a:rPr>
            <a:t>1.08</a:t>
          </a:r>
          <a:r>
            <a:rPr kumimoji="1" lang="ja-JP" altLang="en-US" sz="1100">
              <a:latin typeface="+mn-ea"/>
              <a:ea typeface="+mn-ea"/>
            </a:rPr>
            <a:t>ポイント増の</a:t>
          </a:r>
          <a:r>
            <a:rPr kumimoji="1" lang="en-US" altLang="ja-JP" sz="1100">
              <a:latin typeface="+mn-ea"/>
              <a:ea typeface="+mn-ea"/>
            </a:rPr>
            <a:t>8.85</a:t>
          </a:r>
          <a:r>
            <a:rPr kumimoji="1" lang="ja-JP" altLang="en-US" sz="1100">
              <a:latin typeface="+mn-ea"/>
              <a:ea typeface="+mn-ea"/>
            </a:rPr>
            <a:t>％、実質単年度収支の割合は</a:t>
          </a:r>
          <a:r>
            <a:rPr kumimoji="1" lang="en-US" altLang="ja-JP" sz="1100">
              <a:latin typeface="+mn-ea"/>
              <a:ea typeface="+mn-ea"/>
            </a:rPr>
            <a:t>6.89</a:t>
          </a:r>
          <a:r>
            <a:rPr kumimoji="1" lang="ja-JP" altLang="en-US" sz="1100">
              <a:latin typeface="+mn-ea"/>
              <a:ea typeface="+mn-ea"/>
            </a:rPr>
            <a:t>ポイント増の</a:t>
          </a:r>
          <a:r>
            <a:rPr kumimoji="1" lang="en-US" altLang="ja-JP" sz="1100">
              <a:latin typeface="+mn-ea"/>
              <a:ea typeface="+mn-ea"/>
            </a:rPr>
            <a:t>1.19</a:t>
          </a:r>
          <a:r>
            <a:rPr kumimoji="1" lang="ja-JP" altLang="en-US" sz="1100">
              <a:latin typeface="+mn-ea"/>
              <a:ea typeface="+mn-ea"/>
            </a:rPr>
            <a:t>％となり黒字に転換した。これは減収補填債特例分の活用などによって、財政調整基金の繰入を抑制したことによる。令和２年度の財政調整基金残高は、</a:t>
          </a:r>
          <a:r>
            <a:rPr kumimoji="1" lang="en-US" altLang="ja-JP" sz="1100">
              <a:latin typeface="+mn-ea"/>
              <a:ea typeface="+mn-ea"/>
            </a:rPr>
            <a:t>21.7</a:t>
          </a:r>
          <a:r>
            <a:rPr kumimoji="1" lang="ja-JP" altLang="en-US" sz="1100">
              <a:latin typeface="+mn-ea"/>
              <a:ea typeface="+mn-ea"/>
            </a:rPr>
            <a:t>億円増の</a:t>
          </a:r>
          <a:r>
            <a:rPr kumimoji="1" lang="en-US" altLang="ja-JP" sz="1100">
              <a:latin typeface="+mn-ea"/>
              <a:ea typeface="+mn-ea"/>
            </a:rPr>
            <a:t>87.3</a:t>
          </a:r>
          <a:r>
            <a:rPr kumimoji="1" lang="ja-JP" altLang="en-US" sz="1100">
              <a:latin typeface="+mn-ea"/>
              <a:ea typeface="+mn-ea"/>
            </a:rPr>
            <a:t>億円となった。後年度の財政需要を踏まえ可能な限り取崩しの抑制に努め、今後も健全な財政運営を目指していく。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ea"/>
              <a:ea typeface="+mn-ea"/>
              <a:cs typeface="+mn-cs"/>
            </a:rPr>
            <a:t>　令和２年度の黒字額は標準財政規模の</a:t>
          </a:r>
          <a:r>
            <a:rPr lang="en-US" altLang="ja-JP" sz="1100" b="0" i="0" u="none" strike="noStrike" baseline="0" smtClean="0">
              <a:solidFill>
                <a:schemeClr val="dk1"/>
              </a:solidFill>
              <a:latin typeface="+mn-ea"/>
              <a:ea typeface="+mn-ea"/>
              <a:cs typeface="+mn-cs"/>
            </a:rPr>
            <a:t>14.98</a:t>
          </a:r>
          <a:r>
            <a:rPr lang="ja-JP" altLang="en-US" sz="1100" b="0" i="0" u="none" strike="noStrike" baseline="0" smtClean="0">
              <a:solidFill>
                <a:schemeClr val="dk1"/>
              </a:solidFill>
              <a:latin typeface="+mn-ea"/>
              <a:ea typeface="+mn-ea"/>
              <a:cs typeface="+mn-cs"/>
            </a:rPr>
            <a:t>％であり、前年度と比較し</a:t>
          </a:r>
          <a:r>
            <a:rPr lang="en-US" altLang="ja-JP" sz="1100" b="0" i="0" u="none" strike="noStrike" baseline="0" smtClean="0">
              <a:solidFill>
                <a:schemeClr val="dk1"/>
              </a:solidFill>
              <a:latin typeface="+mn-ea"/>
              <a:ea typeface="+mn-ea"/>
              <a:cs typeface="+mn-cs"/>
            </a:rPr>
            <a:t>1.09</a:t>
          </a:r>
          <a:r>
            <a:rPr lang="ja-JP" altLang="en-US" sz="1100" b="0" i="0" u="none" strike="noStrike" baseline="0" smtClean="0">
              <a:solidFill>
                <a:schemeClr val="dk1"/>
              </a:solidFill>
              <a:latin typeface="+mn-ea"/>
              <a:ea typeface="+mn-ea"/>
              <a:cs typeface="+mn-cs"/>
            </a:rPr>
            <a:t>ポイントの増加となっている。</a:t>
          </a:r>
        </a:p>
        <a:p>
          <a:pPr rtl="0"/>
          <a:r>
            <a:rPr lang="ja-JP" altLang="en-US" sz="1100" b="0" i="0" u="none" strike="noStrike" baseline="0" smtClean="0">
              <a:solidFill>
                <a:schemeClr val="dk1"/>
              </a:solidFill>
              <a:latin typeface="+mn-ea"/>
              <a:ea typeface="+mn-ea"/>
              <a:cs typeface="+mn-cs"/>
            </a:rPr>
            <a:t>　すべての特別・企業会計は一般会計からの繰入により黒字を保っている。財政状況を維持すべく、市税収入等の財源確保を図るとともに、一般会計の歳出抑制、特別・企業会計の歳入歳出面からの経営改善、自立化への取り組みを強化し、一般会計からの繰出額の縮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1"/>
      <c r="DK1" s="181"/>
      <c r="DL1" s="181"/>
      <c r="DM1" s="181"/>
      <c r="DN1" s="181"/>
      <c r="DO1" s="181"/>
    </row>
    <row r="2" spans="1:119" ht="24.75" thickBot="1" x14ac:dyDescent="0.2">
      <c r="A2" s="180"/>
      <c r="B2" s="183" t="s">
        <v>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0"/>
      <c r="DK3" s="180"/>
      <c r="DL3" s="180"/>
      <c r="DM3" s="180"/>
      <c r="DN3" s="180"/>
      <c r="DO3" s="180"/>
    </row>
    <row r="4" spans="1:119" ht="18.75" customHeight="1" x14ac:dyDescent="0.15">
      <c r="A4" s="181"/>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131043246</v>
      </c>
      <c r="BO4" s="426"/>
      <c r="BP4" s="426"/>
      <c r="BQ4" s="426"/>
      <c r="BR4" s="426"/>
      <c r="BS4" s="426"/>
      <c r="BT4" s="426"/>
      <c r="BU4" s="427"/>
      <c r="BV4" s="425">
        <v>103671960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8.9</v>
      </c>
      <c r="CU4" s="610"/>
      <c r="CV4" s="610"/>
      <c r="CW4" s="610"/>
      <c r="CX4" s="610"/>
      <c r="CY4" s="610"/>
      <c r="CZ4" s="610"/>
      <c r="DA4" s="611"/>
      <c r="DB4" s="609">
        <v>7.8</v>
      </c>
      <c r="DC4" s="610"/>
      <c r="DD4" s="610"/>
      <c r="DE4" s="610"/>
      <c r="DF4" s="610"/>
      <c r="DG4" s="610"/>
      <c r="DH4" s="610"/>
      <c r="DI4" s="611"/>
      <c r="DJ4" s="180"/>
      <c r="DK4" s="180"/>
      <c r="DL4" s="180"/>
      <c r="DM4" s="180"/>
      <c r="DN4" s="180"/>
      <c r="DO4" s="180"/>
    </row>
    <row r="5" spans="1:119" ht="18.75" customHeight="1" x14ac:dyDescent="0.15">
      <c r="A5" s="181"/>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124759886</v>
      </c>
      <c r="BO5" s="431"/>
      <c r="BP5" s="431"/>
      <c r="BQ5" s="431"/>
      <c r="BR5" s="431"/>
      <c r="BS5" s="431"/>
      <c r="BT5" s="431"/>
      <c r="BU5" s="432"/>
      <c r="BV5" s="430">
        <v>97057103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91.5</v>
      </c>
      <c r="CU5" s="401"/>
      <c r="CV5" s="401"/>
      <c r="CW5" s="401"/>
      <c r="CX5" s="401"/>
      <c r="CY5" s="401"/>
      <c r="CZ5" s="401"/>
      <c r="DA5" s="402"/>
      <c r="DB5" s="400">
        <v>90.2</v>
      </c>
      <c r="DC5" s="401"/>
      <c r="DD5" s="401"/>
      <c r="DE5" s="401"/>
      <c r="DF5" s="401"/>
      <c r="DG5" s="401"/>
      <c r="DH5" s="401"/>
      <c r="DI5" s="402"/>
      <c r="DJ5" s="180"/>
      <c r="DK5" s="180"/>
      <c r="DL5" s="180"/>
      <c r="DM5" s="180"/>
      <c r="DN5" s="180"/>
      <c r="DO5" s="180"/>
    </row>
    <row r="6" spans="1:119" ht="18.75" customHeight="1" x14ac:dyDescent="0.15">
      <c r="A6" s="181"/>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6283360</v>
      </c>
      <c r="BO6" s="431"/>
      <c r="BP6" s="431"/>
      <c r="BQ6" s="431"/>
      <c r="BR6" s="431"/>
      <c r="BS6" s="431"/>
      <c r="BT6" s="431"/>
      <c r="BU6" s="432"/>
      <c r="BV6" s="430">
        <v>6614857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91.9</v>
      </c>
      <c r="CU6" s="584"/>
      <c r="CV6" s="584"/>
      <c r="CW6" s="584"/>
      <c r="CX6" s="584"/>
      <c r="CY6" s="584"/>
      <c r="CZ6" s="584"/>
      <c r="DA6" s="585"/>
      <c r="DB6" s="583">
        <v>90.2</v>
      </c>
      <c r="DC6" s="584"/>
      <c r="DD6" s="584"/>
      <c r="DE6" s="584"/>
      <c r="DF6" s="584"/>
      <c r="DG6" s="584"/>
      <c r="DH6" s="584"/>
      <c r="DI6" s="585"/>
      <c r="DJ6" s="180"/>
      <c r="DK6" s="180"/>
      <c r="DL6" s="180"/>
      <c r="DM6" s="180"/>
      <c r="DN6" s="180"/>
      <c r="DO6" s="180"/>
    </row>
    <row r="7" spans="1:119" ht="18.75" customHeight="1" x14ac:dyDescent="0.15">
      <c r="A7" s="181"/>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1406360</v>
      </c>
      <c r="BO7" s="431"/>
      <c r="BP7" s="431"/>
      <c r="BQ7" s="431"/>
      <c r="BR7" s="431"/>
      <c r="BS7" s="431"/>
      <c r="BT7" s="431"/>
      <c r="BU7" s="432"/>
      <c r="BV7" s="430">
        <v>2424242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55103259</v>
      </c>
      <c r="CU7" s="431"/>
      <c r="CV7" s="431"/>
      <c r="CW7" s="431"/>
      <c r="CX7" s="431"/>
      <c r="CY7" s="431"/>
      <c r="CZ7" s="431"/>
      <c r="DA7" s="432"/>
      <c r="DB7" s="430">
        <v>53965119</v>
      </c>
      <c r="DC7" s="431"/>
      <c r="DD7" s="431"/>
      <c r="DE7" s="431"/>
      <c r="DF7" s="431"/>
      <c r="DG7" s="431"/>
      <c r="DH7" s="431"/>
      <c r="DI7" s="432"/>
      <c r="DJ7" s="180"/>
      <c r="DK7" s="180"/>
      <c r="DL7" s="180"/>
      <c r="DM7" s="180"/>
      <c r="DN7" s="180"/>
      <c r="DO7" s="180"/>
    </row>
    <row r="8" spans="1:119" ht="18.75" customHeight="1" thickBot="1" x14ac:dyDescent="0.2">
      <c r="A8" s="181"/>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4877000</v>
      </c>
      <c r="BO8" s="431"/>
      <c r="BP8" s="431"/>
      <c r="BQ8" s="431"/>
      <c r="BR8" s="431"/>
      <c r="BS8" s="431"/>
      <c r="BT8" s="431"/>
      <c r="BU8" s="432"/>
      <c r="BV8" s="430">
        <v>4190615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1.07</v>
      </c>
      <c r="CU8" s="544"/>
      <c r="CV8" s="544"/>
      <c r="CW8" s="544"/>
      <c r="CX8" s="544"/>
      <c r="CY8" s="544"/>
      <c r="CZ8" s="544"/>
      <c r="DA8" s="545"/>
      <c r="DB8" s="543">
        <v>1.05</v>
      </c>
      <c r="DC8" s="544"/>
      <c r="DD8" s="544"/>
      <c r="DE8" s="544"/>
      <c r="DF8" s="544"/>
      <c r="DG8" s="544"/>
      <c r="DH8" s="544"/>
      <c r="DI8" s="545"/>
      <c r="DJ8" s="180"/>
      <c r="DK8" s="180"/>
      <c r="DL8" s="180"/>
      <c r="DM8" s="180"/>
      <c r="DN8" s="180"/>
      <c r="DO8" s="180"/>
    </row>
    <row r="9" spans="1:119" ht="18.75" customHeight="1" thickBot="1" x14ac:dyDescent="0.2">
      <c r="A9" s="181"/>
      <c r="B9" s="572" t="s">
        <v>112</v>
      </c>
      <c r="C9" s="573"/>
      <c r="D9" s="573"/>
      <c r="E9" s="573"/>
      <c r="F9" s="573"/>
      <c r="G9" s="573"/>
      <c r="H9" s="573"/>
      <c r="I9" s="573"/>
      <c r="J9" s="573"/>
      <c r="K9" s="493"/>
      <c r="L9" s="574" t="s">
        <v>113</v>
      </c>
      <c r="M9" s="575"/>
      <c r="N9" s="575"/>
      <c r="O9" s="575"/>
      <c r="P9" s="575"/>
      <c r="Q9" s="576"/>
      <c r="R9" s="577">
        <v>269524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93</v>
      </c>
      <c r="AV9" s="488"/>
      <c r="AW9" s="488"/>
      <c r="AX9" s="488"/>
      <c r="AY9" s="410" t="s">
        <v>116</v>
      </c>
      <c r="AZ9" s="411"/>
      <c r="BA9" s="411"/>
      <c r="BB9" s="411"/>
      <c r="BC9" s="411"/>
      <c r="BD9" s="411"/>
      <c r="BE9" s="411"/>
      <c r="BF9" s="411"/>
      <c r="BG9" s="411"/>
      <c r="BH9" s="411"/>
      <c r="BI9" s="411"/>
      <c r="BJ9" s="411"/>
      <c r="BK9" s="411"/>
      <c r="BL9" s="411"/>
      <c r="BM9" s="412"/>
      <c r="BN9" s="430">
        <v>686385</v>
      </c>
      <c r="BO9" s="431"/>
      <c r="BP9" s="431"/>
      <c r="BQ9" s="431"/>
      <c r="BR9" s="431"/>
      <c r="BS9" s="431"/>
      <c r="BT9" s="431"/>
      <c r="BU9" s="432"/>
      <c r="BV9" s="430">
        <v>1029076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9.1999999999999993</v>
      </c>
      <c r="CU9" s="401"/>
      <c r="CV9" s="401"/>
      <c r="CW9" s="401"/>
      <c r="CX9" s="401"/>
      <c r="CY9" s="401"/>
      <c r="CZ9" s="401"/>
      <c r="DA9" s="402"/>
      <c r="DB9" s="400">
        <v>9.3000000000000007</v>
      </c>
      <c r="DC9" s="401"/>
      <c r="DD9" s="401"/>
      <c r="DE9" s="401"/>
      <c r="DF9" s="401"/>
      <c r="DG9" s="401"/>
      <c r="DH9" s="401"/>
      <c r="DI9" s="402"/>
      <c r="DJ9" s="180"/>
      <c r="DK9" s="180"/>
      <c r="DL9" s="180"/>
      <c r="DM9" s="180"/>
      <c r="DN9" s="180"/>
      <c r="DO9" s="180"/>
    </row>
    <row r="10" spans="1:119" ht="18.75" customHeight="1" thickBot="1" x14ac:dyDescent="0.2">
      <c r="A10" s="181"/>
      <c r="B10" s="572"/>
      <c r="C10" s="573"/>
      <c r="D10" s="573"/>
      <c r="E10" s="573"/>
      <c r="F10" s="573"/>
      <c r="G10" s="573"/>
      <c r="H10" s="573"/>
      <c r="I10" s="573"/>
      <c r="J10" s="573"/>
      <c r="K10" s="493"/>
      <c r="L10" s="403" t="s">
        <v>118</v>
      </c>
      <c r="M10" s="404"/>
      <c r="N10" s="404"/>
      <c r="O10" s="404"/>
      <c r="P10" s="404"/>
      <c r="Q10" s="405"/>
      <c r="R10" s="406">
        <v>274656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93</v>
      </c>
      <c r="AV10" s="488"/>
      <c r="AW10" s="488"/>
      <c r="AX10" s="488"/>
      <c r="AY10" s="410" t="s">
        <v>120</v>
      </c>
      <c r="AZ10" s="411"/>
      <c r="BA10" s="411"/>
      <c r="BB10" s="411"/>
      <c r="BC10" s="411"/>
      <c r="BD10" s="411"/>
      <c r="BE10" s="411"/>
      <c r="BF10" s="411"/>
      <c r="BG10" s="411"/>
      <c r="BH10" s="411"/>
      <c r="BI10" s="411"/>
      <c r="BJ10" s="411"/>
      <c r="BK10" s="411"/>
      <c r="BL10" s="411"/>
      <c r="BM10" s="412"/>
      <c r="BN10" s="430">
        <v>48618</v>
      </c>
      <c r="BO10" s="431"/>
      <c r="BP10" s="431"/>
      <c r="BQ10" s="431"/>
      <c r="BR10" s="431"/>
      <c r="BS10" s="431"/>
      <c r="BT10" s="431"/>
      <c r="BU10" s="432"/>
      <c r="BV10" s="430">
        <v>38477</v>
      </c>
      <c r="BW10" s="431"/>
      <c r="BX10" s="431"/>
      <c r="BY10" s="431"/>
      <c r="BZ10" s="431"/>
      <c r="CA10" s="431"/>
      <c r="CB10" s="431"/>
      <c r="CC10" s="432"/>
      <c r="CD10" s="185" t="s">
        <v>121</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3000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0"/>
      <c r="DK11" s="180"/>
      <c r="DL11" s="180"/>
      <c r="DM11" s="180"/>
      <c r="DN11" s="180"/>
      <c r="DO11" s="180"/>
    </row>
    <row r="12" spans="1:119" ht="18.75" customHeight="1" x14ac:dyDescent="0.15">
      <c r="A12" s="181"/>
      <c r="B12" s="546" t="s">
        <v>129</v>
      </c>
      <c r="C12" s="547"/>
      <c r="D12" s="547"/>
      <c r="E12" s="547"/>
      <c r="F12" s="547"/>
      <c r="G12" s="547"/>
      <c r="H12" s="547"/>
      <c r="I12" s="547"/>
      <c r="J12" s="547"/>
      <c r="K12" s="548"/>
      <c r="L12" s="555" t="s">
        <v>130</v>
      </c>
      <c r="M12" s="556"/>
      <c r="N12" s="556"/>
      <c r="O12" s="556"/>
      <c r="P12" s="556"/>
      <c r="Q12" s="557"/>
      <c r="R12" s="558">
        <v>273771</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77573</v>
      </c>
      <c r="BO12" s="431"/>
      <c r="BP12" s="431"/>
      <c r="BQ12" s="431"/>
      <c r="BR12" s="431"/>
      <c r="BS12" s="431"/>
      <c r="BT12" s="431"/>
      <c r="BU12" s="432"/>
      <c r="BV12" s="430">
        <v>4147801</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127</v>
      </c>
      <c r="DC12" s="544"/>
      <c r="DD12" s="544"/>
      <c r="DE12" s="544"/>
      <c r="DF12" s="544"/>
      <c r="DG12" s="544"/>
      <c r="DH12" s="544"/>
      <c r="DI12" s="545"/>
      <c r="DJ12" s="180"/>
      <c r="DK12" s="180"/>
      <c r="DL12" s="180"/>
      <c r="DM12" s="180"/>
      <c r="DN12" s="180"/>
      <c r="DO12" s="180"/>
    </row>
    <row r="13" spans="1:119" ht="18.75" customHeight="1" x14ac:dyDescent="0.15">
      <c r="A13" s="181"/>
      <c r="B13" s="549"/>
      <c r="C13" s="550"/>
      <c r="D13" s="550"/>
      <c r="E13" s="550"/>
      <c r="F13" s="550"/>
      <c r="G13" s="550"/>
      <c r="H13" s="550"/>
      <c r="I13" s="550"/>
      <c r="J13" s="550"/>
      <c r="K13" s="551"/>
      <c r="L13" s="191"/>
      <c r="M13" s="530" t="s">
        <v>138</v>
      </c>
      <c r="N13" s="531"/>
      <c r="O13" s="531"/>
      <c r="P13" s="531"/>
      <c r="Q13" s="532"/>
      <c r="R13" s="533">
        <v>267572</v>
      </c>
      <c r="S13" s="534"/>
      <c r="T13" s="534"/>
      <c r="U13" s="534"/>
      <c r="V13" s="535"/>
      <c r="W13" s="521" t="s">
        <v>139</v>
      </c>
      <c r="X13" s="443"/>
      <c r="Y13" s="443"/>
      <c r="Z13" s="443"/>
      <c r="AA13" s="443"/>
      <c r="AB13" s="444"/>
      <c r="AC13" s="406">
        <v>2196</v>
      </c>
      <c r="AD13" s="407"/>
      <c r="AE13" s="407"/>
      <c r="AF13" s="407"/>
      <c r="AG13" s="408"/>
      <c r="AH13" s="406">
        <v>2229</v>
      </c>
      <c r="AI13" s="407"/>
      <c r="AJ13" s="407"/>
      <c r="AK13" s="407"/>
      <c r="AL13" s="409"/>
      <c r="AM13" s="499" t="s">
        <v>140</v>
      </c>
      <c r="AN13" s="404"/>
      <c r="AO13" s="404"/>
      <c r="AP13" s="404"/>
      <c r="AQ13" s="404"/>
      <c r="AR13" s="404"/>
      <c r="AS13" s="404"/>
      <c r="AT13" s="405"/>
      <c r="AU13" s="487" t="s">
        <v>105</v>
      </c>
      <c r="AV13" s="488"/>
      <c r="AW13" s="488"/>
      <c r="AX13" s="488"/>
      <c r="AY13" s="410" t="s">
        <v>141</v>
      </c>
      <c r="AZ13" s="411"/>
      <c r="BA13" s="411"/>
      <c r="BB13" s="411"/>
      <c r="BC13" s="411"/>
      <c r="BD13" s="411"/>
      <c r="BE13" s="411"/>
      <c r="BF13" s="411"/>
      <c r="BG13" s="411"/>
      <c r="BH13" s="411"/>
      <c r="BI13" s="411"/>
      <c r="BJ13" s="411"/>
      <c r="BK13" s="411"/>
      <c r="BL13" s="411"/>
      <c r="BM13" s="412"/>
      <c r="BN13" s="430">
        <v>657430</v>
      </c>
      <c r="BO13" s="431"/>
      <c r="BP13" s="431"/>
      <c r="BQ13" s="431"/>
      <c r="BR13" s="431"/>
      <c r="BS13" s="431"/>
      <c r="BT13" s="431"/>
      <c r="BU13" s="432"/>
      <c r="BV13" s="430">
        <v>-3077248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5.9</v>
      </c>
      <c r="DC13" s="401"/>
      <c r="DD13" s="401"/>
      <c r="DE13" s="401"/>
      <c r="DF13" s="401"/>
      <c r="DG13" s="401"/>
      <c r="DH13" s="401"/>
      <c r="DI13" s="402"/>
      <c r="DJ13" s="180"/>
      <c r="DK13" s="180"/>
      <c r="DL13" s="180"/>
      <c r="DM13" s="180"/>
      <c r="DN13" s="180"/>
      <c r="DO13" s="180"/>
    </row>
    <row r="14" spans="1:119" ht="18.75" customHeight="1" thickBot="1" x14ac:dyDescent="0.2">
      <c r="A14" s="181"/>
      <c r="B14" s="549"/>
      <c r="C14" s="550"/>
      <c r="D14" s="550"/>
      <c r="E14" s="550"/>
      <c r="F14" s="550"/>
      <c r="G14" s="550"/>
      <c r="H14" s="550"/>
      <c r="I14" s="550"/>
      <c r="J14" s="550"/>
      <c r="K14" s="551"/>
      <c r="L14" s="523" t="s">
        <v>143</v>
      </c>
      <c r="M14" s="567"/>
      <c r="N14" s="567"/>
      <c r="O14" s="567"/>
      <c r="P14" s="567"/>
      <c r="Q14" s="568"/>
      <c r="R14" s="533">
        <v>275385</v>
      </c>
      <c r="S14" s="534"/>
      <c r="T14" s="534"/>
      <c r="U14" s="534"/>
      <c r="V14" s="535"/>
      <c r="W14" s="536"/>
      <c r="X14" s="446"/>
      <c r="Y14" s="446"/>
      <c r="Z14" s="446"/>
      <c r="AA14" s="446"/>
      <c r="AB14" s="447"/>
      <c r="AC14" s="526">
        <v>1.9</v>
      </c>
      <c r="AD14" s="527"/>
      <c r="AE14" s="527"/>
      <c r="AF14" s="527"/>
      <c r="AG14" s="528"/>
      <c r="AH14" s="526">
        <v>1.9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25</v>
      </c>
      <c r="CU14" s="538"/>
      <c r="CV14" s="538"/>
      <c r="CW14" s="538"/>
      <c r="CX14" s="538"/>
      <c r="CY14" s="538"/>
      <c r="CZ14" s="538"/>
      <c r="DA14" s="539"/>
      <c r="DB14" s="537">
        <v>35.200000000000003</v>
      </c>
      <c r="DC14" s="538"/>
      <c r="DD14" s="538"/>
      <c r="DE14" s="538"/>
      <c r="DF14" s="538"/>
      <c r="DG14" s="538"/>
      <c r="DH14" s="538"/>
      <c r="DI14" s="539"/>
      <c r="DJ14" s="180"/>
      <c r="DK14" s="180"/>
      <c r="DL14" s="180"/>
      <c r="DM14" s="180"/>
      <c r="DN14" s="180"/>
      <c r="DO14" s="180"/>
    </row>
    <row r="15" spans="1:119" ht="18.75" customHeight="1" x14ac:dyDescent="0.15">
      <c r="A15" s="181"/>
      <c r="B15" s="549"/>
      <c r="C15" s="550"/>
      <c r="D15" s="550"/>
      <c r="E15" s="550"/>
      <c r="F15" s="550"/>
      <c r="G15" s="550"/>
      <c r="H15" s="550"/>
      <c r="I15" s="550"/>
      <c r="J15" s="550"/>
      <c r="K15" s="551"/>
      <c r="L15" s="191"/>
      <c r="M15" s="530" t="s">
        <v>145</v>
      </c>
      <c r="N15" s="531"/>
      <c r="O15" s="531"/>
      <c r="P15" s="531"/>
      <c r="Q15" s="532"/>
      <c r="R15" s="533">
        <v>269285</v>
      </c>
      <c r="S15" s="534"/>
      <c r="T15" s="534"/>
      <c r="U15" s="534"/>
      <c r="V15" s="535"/>
      <c r="W15" s="521" t="s">
        <v>146</v>
      </c>
      <c r="X15" s="443"/>
      <c r="Y15" s="443"/>
      <c r="Z15" s="443"/>
      <c r="AA15" s="443"/>
      <c r="AB15" s="444"/>
      <c r="AC15" s="406">
        <v>35789</v>
      </c>
      <c r="AD15" s="407"/>
      <c r="AE15" s="407"/>
      <c r="AF15" s="407"/>
      <c r="AG15" s="408"/>
      <c r="AH15" s="406">
        <v>34730</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43073567</v>
      </c>
      <c r="BO15" s="426"/>
      <c r="BP15" s="426"/>
      <c r="BQ15" s="426"/>
      <c r="BR15" s="426"/>
      <c r="BS15" s="426"/>
      <c r="BT15" s="426"/>
      <c r="BU15" s="427"/>
      <c r="BV15" s="425">
        <v>41992059</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30.3</v>
      </c>
      <c r="AD16" s="527"/>
      <c r="AE16" s="527"/>
      <c r="AF16" s="527"/>
      <c r="AG16" s="528"/>
      <c r="AH16" s="526">
        <v>30.3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40371225</v>
      </c>
      <c r="BO16" s="431"/>
      <c r="BP16" s="431"/>
      <c r="BQ16" s="431"/>
      <c r="BR16" s="431"/>
      <c r="BS16" s="431"/>
      <c r="BT16" s="431"/>
      <c r="BU16" s="432"/>
      <c r="BV16" s="430">
        <v>39155463</v>
      </c>
      <c r="BW16" s="431"/>
      <c r="BX16" s="431"/>
      <c r="BY16" s="431"/>
      <c r="BZ16" s="431"/>
      <c r="CA16" s="431"/>
      <c r="CB16" s="431"/>
      <c r="CC16" s="432"/>
      <c r="CD16" s="195"/>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0"/>
      <c r="DK16" s="180"/>
      <c r="DL16" s="180"/>
      <c r="DM16" s="180"/>
      <c r="DN16" s="180"/>
      <c r="DO16" s="180"/>
    </row>
    <row r="17" spans="1:119" ht="18.75" customHeight="1" thickBot="1" x14ac:dyDescent="0.2">
      <c r="A17" s="181"/>
      <c r="B17" s="552"/>
      <c r="C17" s="553"/>
      <c r="D17" s="553"/>
      <c r="E17" s="553"/>
      <c r="F17" s="553"/>
      <c r="G17" s="553"/>
      <c r="H17" s="553"/>
      <c r="I17" s="553"/>
      <c r="J17" s="553"/>
      <c r="K17" s="554"/>
      <c r="L17" s="196"/>
      <c r="M17" s="515" t="s">
        <v>152</v>
      </c>
      <c r="N17" s="516"/>
      <c r="O17" s="516"/>
      <c r="P17" s="516"/>
      <c r="Q17" s="517"/>
      <c r="R17" s="518" t="s">
        <v>150</v>
      </c>
      <c r="S17" s="519"/>
      <c r="T17" s="519"/>
      <c r="U17" s="519"/>
      <c r="V17" s="520"/>
      <c r="W17" s="521" t="s">
        <v>153</v>
      </c>
      <c r="X17" s="443"/>
      <c r="Y17" s="443"/>
      <c r="Z17" s="443"/>
      <c r="AA17" s="443"/>
      <c r="AB17" s="444"/>
      <c r="AC17" s="406">
        <v>80097</v>
      </c>
      <c r="AD17" s="407"/>
      <c r="AE17" s="407"/>
      <c r="AF17" s="407"/>
      <c r="AG17" s="408"/>
      <c r="AH17" s="406">
        <v>77566</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55103259</v>
      </c>
      <c r="BO17" s="431"/>
      <c r="BP17" s="431"/>
      <c r="BQ17" s="431"/>
      <c r="BR17" s="431"/>
      <c r="BS17" s="431"/>
      <c r="BT17" s="431"/>
      <c r="BU17" s="432"/>
      <c r="BV17" s="430">
        <v>53965119</v>
      </c>
      <c r="BW17" s="431"/>
      <c r="BX17" s="431"/>
      <c r="BY17" s="431"/>
      <c r="BZ17" s="431"/>
      <c r="CA17" s="431"/>
      <c r="CB17" s="431"/>
      <c r="CC17" s="432"/>
      <c r="CD17" s="195"/>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0"/>
      <c r="DK17" s="180"/>
      <c r="DL17" s="180"/>
      <c r="DM17" s="180"/>
      <c r="DN17" s="180"/>
      <c r="DO17" s="180"/>
    </row>
    <row r="18" spans="1:119" ht="18.75" customHeight="1" thickBot="1" x14ac:dyDescent="0.2">
      <c r="A18" s="181"/>
      <c r="B18" s="492" t="s">
        <v>155</v>
      </c>
      <c r="C18" s="493"/>
      <c r="D18" s="493"/>
      <c r="E18" s="494"/>
      <c r="F18" s="494"/>
      <c r="G18" s="494"/>
      <c r="H18" s="494"/>
      <c r="I18" s="494"/>
      <c r="J18" s="494"/>
      <c r="K18" s="494"/>
      <c r="L18" s="495">
        <v>368.17</v>
      </c>
      <c r="M18" s="495"/>
      <c r="N18" s="495"/>
      <c r="O18" s="495"/>
      <c r="P18" s="495"/>
      <c r="Q18" s="495"/>
      <c r="R18" s="496"/>
      <c r="S18" s="496"/>
      <c r="T18" s="496"/>
      <c r="U18" s="496"/>
      <c r="V18" s="497"/>
      <c r="W18" s="511"/>
      <c r="X18" s="512"/>
      <c r="Y18" s="512"/>
      <c r="Z18" s="512"/>
      <c r="AA18" s="512"/>
      <c r="AB18" s="522"/>
      <c r="AC18" s="394">
        <v>67.8</v>
      </c>
      <c r="AD18" s="395"/>
      <c r="AE18" s="395"/>
      <c r="AF18" s="395"/>
      <c r="AG18" s="498"/>
      <c r="AH18" s="394">
        <v>67.7</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51116653</v>
      </c>
      <c r="BO18" s="431"/>
      <c r="BP18" s="431"/>
      <c r="BQ18" s="431"/>
      <c r="BR18" s="431"/>
      <c r="BS18" s="431"/>
      <c r="BT18" s="431"/>
      <c r="BU18" s="432"/>
      <c r="BV18" s="430">
        <v>49947158</v>
      </c>
      <c r="BW18" s="431"/>
      <c r="BX18" s="431"/>
      <c r="BY18" s="431"/>
      <c r="BZ18" s="431"/>
      <c r="CA18" s="431"/>
      <c r="CB18" s="431"/>
      <c r="CC18" s="432"/>
      <c r="CD18" s="195"/>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0"/>
      <c r="DK18" s="180"/>
      <c r="DL18" s="180"/>
      <c r="DM18" s="180"/>
      <c r="DN18" s="180"/>
      <c r="DO18" s="180"/>
    </row>
    <row r="19" spans="1:119" ht="18.75" customHeight="1" thickBot="1" x14ac:dyDescent="0.2">
      <c r="A19" s="181"/>
      <c r="B19" s="492" t="s">
        <v>157</v>
      </c>
      <c r="C19" s="493"/>
      <c r="D19" s="493"/>
      <c r="E19" s="494"/>
      <c r="F19" s="494"/>
      <c r="G19" s="494"/>
      <c r="H19" s="494"/>
      <c r="I19" s="494"/>
      <c r="J19" s="494"/>
      <c r="K19" s="494"/>
      <c r="L19" s="500">
        <v>732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65333654</v>
      </c>
      <c r="BO19" s="431"/>
      <c r="BP19" s="431"/>
      <c r="BQ19" s="431"/>
      <c r="BR19" s="431"/>
      <c r="BS19" s="431"/>
      <c r="BT19" s="431"/>
      <c r="BU19" s="432"/>
      <c r="BV19" s="430">
        <v>66760299</v>
      </c>
      <c r="BW19" s="431"/>
      <c r="BX19" s="431"/>
      <c r="BY19" s="431"/>
      <c r="BZ19" s="431"/>
      <c r="CA19" s="431"/>
      <c r="CB19" s="431"/>
      <c r="CC19" s="432"/>
      <c r="CD19" s="195"/>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0"/>
      <c r="DK19" s="180"/>
      <c r="DL19" s="180"/>
      <c r="DM19" s="180"/>
      <c r="DN19" s="180"/>
      <c r="DO19" s="180"/>
    </row>
    <row r="20" spans="1:119" ht="18.75" customHeight="1" thickBot="1" x14ac:dyDescent="0.2">
      <c r="A20" s="181"/>
      <c r="B20" s="492" t="s">
        <v>159</v>
      </c>
      <c r="C20" s="493"/>
      <c r="D20" s="493"/>
      <c r="E20" s="494"/>
      <c r="F20" s="494"/>
      <c r="G20" s="494"/>
      <c r="H20" s="494"/>
      <c r="I20" s="494"/>
      <c r="J20" s="494"/>
      <c r="K20" s="494"/>
      <c r="L20" s="500">
        <v>117997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195"/>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0"/>
      <c r="DK20" s="180"/>
      <c r="DL20" s="180"/>
      <c r="DM20" s="180"/>
      <c r="DN20" s="180"/>
      <c r="DO20" s="180"/>
    </row>
    <row r="21" spans="1:119" ht="18.75" customHeight="1" x14ac:dyDescent="0.15">
      <c r="A21" s="181"/>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195"/>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0"/>
      <c r="DK21" s="180"/>
      <c r="DL21" s="180"/>
      <c r="DM21" s="180"/>
      <c r="DN21" s="180"/>
      <c r="DO21" s="180"/>
    </row>
    <row r="22" spans="1:119" ht="18.75" customHeight="1" thickBot="1" x14ac:dyDescent="0.2">
      <c r="A22" s="181"/>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195"/>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0"/>
      <c r="DK22" s="180"/>
      <c r="DL22" s="180"/>
      <c r="DM22" s="180"/>
      <c r="DN22" s="180"/>
      <c r="DO22" s="180"/>
    </row>
    <row r="23" spans="1:119" ht="18.75" customHeight="1" x14ac:dyDescent="0.15">
      <c r="A23" s="181"/>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45980088</v>
      </c>
      <c r="BO23" s="431"/>
      <c r="BP23" s="431"/>
      <c r="BQ23" s="431"/>
      <c r="BR23" s="431"/>
      <c r="BS23" s="431"/>
      <c r="BT23" s="431"/>
      <c r="BU23" s="432"/>
      <c r="BV23" s="430">
        <v>46040777</v>
      </c>
      <c r="BW23" s="431"/>
      <c r="BX23" s="431"/>
      <c r="BY23" s="431"/>
      <c r="BZ23" s="431"/>
      <c r="CA23" s="431"/>
      <c r="CB23" s="431"/>
      <c r="CC23" s="432"/>
      <c r="CD23" s="195"/>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0"/>
      <c r="DK23" s="180"/>
      <c r="DL23" s="180"/>
      <c r="DM23" s="180"/>
      <c r="DN23" s="180"/>
      <c r="DO23" s="180"/>
    </row>
    <row r="24" spans="1:119" ht="18.75" customHeight="1" thickBot="1" x14ac:dyDescent="0.2">
      <c r="A24" s="181"/>
      <c r="B24" s="462"/>
      <c r="C24" s="463"/>
      <c r="D24" s="464"/>
      <c r="E24" s="403" t="s">
        <v>168</v>
      </c>
      <c r="F24" s="404"/>
      <c r="G24" s="404"/>
      <c r="H24" s="404"/>
      <c r="I24" s="404"/>
      <c r="J24" s="404"/>
      <c r="K24" s="405"/>
      <c r="L24" s="406">
        <v>1</v>
      </c>
      <c r="M24" s="407"/>
      <c r="N24" s="407"/>
      <c r="O24" s="407"/>
      <c r="P24" s="408"/>
      <c r="Q24" s="406">
        <v>9980</v>
      </c>
      <c r="R24" s="407"/>
      <c r="S24" s="407"/>
      <c r="T24" s="407"/>
      <c r="U24" s="407"/>
      <c r="V24" s="408"/>
      <c r="W24" s="472"/>
      <c r="X24" s="463"/>
      <c r="Y24" s="464"/>
      <c r="Z24" s="403" t="s">
        <v>169</v>
      </c>
      <c r="AA24" s="404"/>
      <c r="AB24" s="404"/>
      <c r="AC24" s="404"/>
      <c r="AD24" s="404"/>
      <c r="AE24" s="404"/>
      <c r="AF24" s="404"/>
      <c r="AG24" s="405"/>
      <c r="AH24" s="406">
        <v>1842</v>
      </c>
      <c r="AI24" s="407"/>
      <c r="AJ24" s="407"/>
      <c r="AK24" s="407"/>
      <c r="AL24" s="408"/>
      <c r="AM24" s="406">
        <v>5763618</v>
      </c>
      <c r="AN24" s="407"/>
      <c r="AO24" s="407"/>
      <c r="AP24" s="407"/>
      <c r="AQ24" s="407"/>
      <c r="AR24" s="408"/>
      <c r="AS24" s="406">
        <v>3129</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33583431</v>
      </c>
      <c r="BO24" s="431"/>
      <c r="BP24" s="431"/>
      <c r="BQ24" s="431"/>
      <c r="BR24" s="431"/>
      <c r="BS24" s="431"/>
      <c r="BT24" s="431"/>
      <c r="BU24" s="432"/>
      <c r="BV24" s="430">
        <v>34955716</v>
      </c>
      <c r="BW24" s="431"/>
      <c r="BX24" s="431"/>
      <c r="BY24" s="431"/>
      <c r="BZ24" s="431"/>
      <c r="CA24" s="431"/>
      <c r="CB24" s="431"/>
      <c r="CC24" s="432"/>
      <c r="CD24" s="195"/>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0"/>
      <c r="DK24" s="180"/>
      <c r="DL24" s="180"/>
      <c r="DM24" s="180"/>
      <c r="DN24" s="180"/>
      <c r="DO24" s="180"/>
    </row>
    <row r="25" spans="1:119" s="180" customFormat="1" ht="18.75" customHeight="1" x14ac:dyDescent="0.15">
      <c r="A25" s="181"/>
      <c r="B25" s="462"/>
      <c r="C25" s="463"/>
      <c r="D25" s="464"/>
      <c r="E25" s="403" t="s">
        <v>171</v>
      </c>
      <c r="F25" s="404"/>
      <c r="G25" s="404"/>
      <c r="H25" s="404"/>
      <c r="I25" s="404"/>
      <c r="J25" s="404"/>
      <c r="K25" s="405"/>
      <c r="L25" s="406">
        <v>2</v>
      </c>
      <c r="M25" s="407"/>
      <c r="N25" s="407"/>
      <c r="O25" s="407"/>
      <c r="P25" s="408"/>
      <c r="Q25" s="406">
        <v>8210</v>
      </c>
      <c r="R25" s="407"/>
      <c r="S25" s="407"/>
      <c r="T25" s="407"/>
      <c r="U25" s="407"/>
      <c r="V25" s="408"/>
      <c r="W25" s="472"/>
      <c r="X25" s="463"/>
      <c r="Y25" s="464"/>
      <c r="Z25" s="403" t="s">
        <v>172</v>
      </c>
      <c r="AA25" s="404"/>
      <c r="AB25" s="404"/>
      <c r="AC25" s="404"/>
      <c r="AD25" s="404"/>
      <c r="AE25" s="404"/>
      <c r="AF25" s="404"/>
      <c r="AG25" s="405"/>
      <c r="AH25" s="406">
        <v>370</v>
      </c>
      <c r="AI25" s="407"/>
      <c r="AJ25" s="407"/>
      <c r="AK25" s="407"/>
      <c r="AL25" s="408"/>
      <c r="AM25" s="406">
        <v>1100010</v>
      </c>
      <c r="AN25" s="407"/>
      <c r="AO25" s="407"/>
      <c r="AP25" s="407"/>
      <c r="AQ25" s="407"/>
      <c r="AR25" s="408"/>
      <c r="AS25" s="406">
        <v>2973</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17666977</v>
      </c>
      <c r="BO25" s="426"/>
      <c r="BP25" s="426"/>
      <c r="BQ25" s="426"/>
      <c r="BR25" s="426"/>
      <c r="BS25" s="426"/>
      <c r="BT25" s="426"/>
      <c r="BU25" s="427"/>
      <c r="BV25" s="425">
        <v>4758114</v>
      </c>
      <c r="BW25" s="426"/>
      <c r="BX25" s="426"/>
      <c r="BY25" s="426"/>
      <c r="BZ25" s="426"/>
      <c r="CA25" s="426"/>
      <c r="CB25" s="426"/>
      <c r="CC25" s="427"/>
      <c r="CD25" s="195"/>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0" customFormat="1" ht="18.75" customHeight="1" x14ac:dyDescent="0.15">
      <c r="A26" s="181"/>
      <c r="B26" s="462"/>
      <c r="C26" s="463"/>
      <c r="D26" s="464"/>
      <c r="E26" s="403" t="s">
        <v>174</v>
      </c>
      <c r="F26" s="404"/>
      <c r="G26" s="404"/>
      <c r="H26" s="404"/>
      <c r="I26" s="404"/>
      <c r="J26" s="404"/>
      <c r="K26" s="405"/>
      <c r="L26" s="406">
        <v>1</v>
      </c>
      <c r="M26" s="407"/>
      <c r="N26" s="407"/>
      <c r="O26" s="407"/>
      <c r="P26" s="408"/>
      <c r="Q26" s="406">
        <v>7200</v>
      </c>
      <c r="R26" s="407"/>
      <c r="S26" s="407"/>
      <c r="T26" s="407"/>
      <c r="U26" s="407"/>
      <c r="V26" s="408"/>
      <c r="W26" s="472"/>
      <c r="X26" s="463"/>
      <c r="Y26" s="464"/>
      <c r="Z26" s="403" t="s">
        <v>175</v>
      </c>
      <c r="AA26" s="485"/>
      <c r="AB26" s="485"/>
      <c r="AC26" s="485"/>
      <c r="AD26" s="485"/>
      <c r="AE26" s="485"/>
      <c r="AF26" s="485"/>
      <c r="AG26" s="486"/>
      <c r="AH26" s="406">
        <v>67</v>
      </c>
      <c r="AI26" s="407"/>
      <c r="AJ26" s="407"/>
      <c r="AK26" s="407"/>
      <c r="AL26" s="408"/>
      <c r="AM26" s="406">
        <v>230882</v>
      </c>
      <c r="AN26" s="407"/>
      <c r="AO26" s="407"/>
      <c r="AP26" s="407"/>
      <c r="AQ26" s="407"/>
      <c r="AR26" s="408"/>
      <c r="AS26" s="406">
        <v>3446</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195"/>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1"/>
      <c r="B27" s="462"/>
      <c r="C27" s="463"/>
      <c r="D27" s="464"/>
      <c r="E27" s="403" t="s">
        <v>177</v>
      </c>
      <c r="F27" s="404"/>
      <c r="G27" s="404"/>
      <c r="H27" s="404"/>
      <c r="I27" s="404"/>
      <c r="J27" s="404"/>
      <c r="K27" s="405"/>
      <c r="L27" s="406">
        <v>1</v>
      </c>
      <c r="M27" s="407"/>
      <c r="N27" s="407"/>
      <c r="O27" s="407"/>
      <c r="P27" s="408"/>
      <c r="Q27" s="406">
        <v>6480</v>
      </c>
      <c r="R27" s="407"/>
      <c r="S27" s="407"/>
      <c r="T27" s="407"/>
      <c r="U27" s="407"/>
      <c r="V27" s="408"/>
      <c r="W27" s="472"/>
      <c r="X27" s="463"/>
      <c r="Y27" s="464"/>
      <c r="Z27" s="403" t="s">
        <v>178</v>
      </c>
      <c r="AA27" s="404"/>
      <c r="AB27" s="404"/>
      <c r="AC27" s="404"/>
      <c r="AD27" s="404"/>
      <c r="AE27" s="404"/>
      <c r="AF27" s="404"/>
      <c r="AG27" s="405"/>
      <c r="AH27" s="406">
        <v>24</v>
      </c>
      <c r="AI27" s="407"/>
      <c r="AJ27" s="407"/>
      <c r="AK27" s="407"/>
      <c r="AL27" s="408"/>
      <c r="AM27" s="406">
        <v>93192</v>
      </c>
      <c r="AN27" s="407"/>
      <c r="AO27" s="407"/>
      <c r="AP27" s="407"/>
      <c r="AQ27" s="407"/>
      <c r="AR27" s="408"/>
      <c r="AS27" s="406">
        <v>3883</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500000</v>
      </c>
      <c r="BO27" s="434"/>
      <c r="BP27" s="434"/>
      <c r="BQ27" s="434"/>
      <c r="BR27" s="434"/>
      <c r="BS27" s="434"/>
      <c r="BT27" s="434"/>
      <c r="BU27" s="435"/>
      <c r="BV27" s="433">
        <v>500000</v>
      </c>
      <c r="BW27" s="434"/>
      <c r="BX27" s="434"/>
      <c r="BY27" s="434"/>
      <c r="BZ27" s="434"/>
      <c r="CA27" s="434"/>
      <c r="CB27" s="434"/>
      <c r="CC27" s="435"/>
      <c r="CD27" s="197"/>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0"/>
      <c r="DK27" s="180"/>
      <c r="DL27" s="180"/>
      <c r="DM27" s="180"/>
      <c r="DN27" s="180"/>
      <c r="DO27" s="180"/>
    </row>
    <row r="28" spans="1:119" ht="18.75" customHeight="1" x14ac:dyDescent="0.15">
      <c r="A28" s="181"/>
      <c r="B28" s="462"/>
      <c r="C28" s="463"/>
      <c r="D28" s="464"/>
      <c r="E28" s="403" t="s">
        <v>180</v>
      </c>
      <c r="F28" s="404"/>
      <c r="G28" s="404"/>
      <c r="H28" s="404"/>
      <c r="I28" s="404"/>
      <c r="J28" s="404"/>
      <c r="K28" s="405"/>
      <c r="L28" s="406">
        <v>1</v>
      </c>
      <c r="M28" s="407"/>
      <c r="N28" s="407"/>
      <c r="O28" s="407"/>
      <c r="P28" s="408"/>
      <c r="Q28" s="406">
        <v>5810</v>
      </c>
      <c r="R28" s="407"/>
      <c r="S28" s="407"/>
      <c r="T28" s="407"/>
      <c r="U28" s="407"/>
      <c r="V28" s="408"/>
      <c r="W28" s="472"/>
      <c r="X28" s="463"/>
      <c r="Y28" s="464"/>
      <c r="Z28" s="403" t="s">
        <v>181</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8730497</v>
      </c>
      <c r="BO28" s="426"/>
      <c r="BP28" s="426"/>
      <c r="BQ28" s="426"/>
      <c r="BR28" s="426"/>
      <c r="BS28" s="426"/>
      <c r="BT28" s="426"/>
      <c r="BU28" s="427"/>
      <c r="BV28" s="425">
        <v>6559452</v>
      </c>
      <c r="BW28" s="426"/>
      <c r="BX28" s="426"/>
      <c r="BY28" s="426"/>
      <c r="BZ28" s="426"/>
      <c r="CA28" s="426"/>
      <c r="CB28" s="426"/>
      <c r="CC28" s="427"/>
      <c r="CD28" s="195"/>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0"/>
      <c r="DK28" s="180"/>
      <c r="DL28" s="180"/>
      <c r="DM28" s="180"/>
      <c r="DN28" s="180"/>
      <c r="DO28" s="180"/>
    </row>
    <row r="29" spans="1:119" ht="18.75" customHeight="1" x14ac:dyDescent="0.15">
      <c r="A29" s="181"/>
      <c r="B29" s="462"/>
      <c r="C29" s="463"/>
      <c r="D29" s="464"/>
      <c r="E29" s="403" t="s">
        <v>183</v>
      </c>
      <c r="F29" s="404"/>
      <c r="G29" s="404"/>
      <c r="H29" s="404"/>
      <c r="I29" s="404"/>
      <c r="J29" s="404"/>
      <c r="K29" s="405"/>
      <c r="L29" s="406">
        <v>30</v>
      </c>
      <c r="M29" s="407"/>
      <c r="N29" s="407"/>
      <c r="O29" s="407"/>
      <c r="P29" s="408"/>
      <c r="Q29" s="406">
        <v>5620</v>
      </c>
      <c r="R29" s="407"/>
      <c r="S29" s="407"/>
      <c r="T29" s="407"/>
      <c r="U29" s="407"/>
      <c r="V29" s="408"/>
      <c r="W29" s="473"/>
      <c r="X29" s="474"/>
      <c r="Y29" s="475"/>
      <c r="Z29" s="403" t="s">
        <v>184</v>
      </c>
      <c r="AA29" s="404"/>
      <c r="AB29" s="404"/>
      <c r="AC29" s="404"/>
      <c r="AD29" s="404"/>
      <c r="AE29" s="404"/>
      <c r="AF29" s="404"/>
      <c r="AG29" s="405"/>
      <c r="AH29" s="406">
        <v>1866</v>
      </c>
      <c r="AI29" s="407"/>
      <c r="AJ29" s="407"/>
      <c r="AK29" s="407"/>
      <c r="AL29" s="408"/>
      <c r="AM29" s="406">
        <v>5856810</v>
      </c>
      <c r="AN29" s="407"/>
      <c r="AO29" s="407"/>
      <c r="AP29" s="407"/>
      <c r="AQ29" s="407"/>
      <c r="AR29" s="408"/>
      <c r="AS29" s="406">
        <v>3139</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8292</v>
      </c>
      <c r="BO29" s="431"/>
      <c r="BP29" s="431"/>
      <c r="BQ29" s="431"/>
      <c r="BR29" s="431"/>
      <c r="BS29" s="431"/>
      <c r="BT29" s="431"/>
      <c r="BU29" s="432"/>
      <c r="BV29" s="430">
        <v>8292</v>
      </c>
      <c r="BW29" s="431"/>
      <c r="BX29" s="431"/>
      <c r="BY29" s="431"/>
      <c r="BZ29" s="431"/>
      <c r="CA29" s="431"/>
      <c r="CB29" s="431"/>
      <c r="CC29" s="432"/>
      <c r="CD29" s="197"/>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0"/>
      <c r="DK29" s="180"/>
      <c r="DL29" s="180"/>
      <c r="DM29" s="180"/>
      <c r="DN29" s="180"/>
      <c r="DO29" s="180"/>
    </row>
    <row r="30" spans="1:119" ht="18.75" customHeight="1" thickBot="1" x14ac:dyDescent="0.2">
      <c r="A30" s="181"/>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6004669</v>
      </c>
      <c r="BO30" s="434"/>
      <c r="BP30" s="434"/>
      <c r="BQ30" s="434"/>
      <c r="BR30" s="434"/>
      <c r="BS30" s="434"/>
      <c r="BT30" s="434"/>
      <c r="BU30" s="435"/>
      <c r="BV30" s="433">
        <v>5950813</v>
      </c>
      <c r="BW30" s="434"/>
      <c r="BX30" s="434"/>
      <c r="BY30" s="434"/>
      <c r="BZ30" s="434"/>
      <c r="CA30" s="434"/>
      <c r="CB30" s="434"/>
      <c r="CC30" s="43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187</v>
      </c>
      <c r="D32" s="208"/>
      <c r="E32" s="208"/>
      <c r="F32" s="205"/>
      <c r="G32" s="205"/>
      <c r="H32" s="205"/>
      <c r="I32" s="205"/>
      <c r="J32" s="205"/>
      <c r="K32" s="205"/>
      <c r="L32" s="205"/>
      <c r="M32" s="205"/>
      <c r="N32" s="205"/>
      <c r="O32" s="205"/>
      <c r="P32" s="205"/>
      <c r="Q32" s="205"/>
      <c r="R32" s="205"/>
      <c r="S32" s="205"/>
      <c r="T32" s="205"/>
      <c r="U32" s="205" t="s">
        <v>188</v>
      </c>
      <c r="V32" s="205"/>
      <c r="W32" s="205"/>
      <c r="X32" s="205"/>
      <c r="Y32" s="205"/>
      <c r="Z32" s="205"/>
      <c r="AA32" s="205"/>
      <c r="AB32" s="205"/>
      <c r="AC32" s="205"/>
      <c r="AD32" s="205"/>
      <c r="AE32" s="205"/>
      <c r="AF32" s="205"/>
      <c r="AG32" s="205"/>
      <c r="AH32" s="205"/>
      <c r="AI32" s="205"/>
      <c r="AJ32" s="205"/>
      <c r="AK32" s="205"/>
      <c r="AL32" s="205"/>
      <c r="AM32" s="209" t="s">
        <v>189</v>
      </c>
      <c r="AN32" s="205"/>
      <c r="AO32" s="205"/>
      <c r="AP32" s="205"/>
      <c r="AQ32" s="205"/>
      <c r="AR32" s="205"/>
      <c r="AS32" s="209"/>
      <c r="AT32" s="209"/>
      <c r="AU32" s="209"/>
      <c r="AV32" s="209"/>
      <c r="AW32" s="209"/>
      <c r="AX32" s="209"/>
      <c r="AY32" s="209"/>
      <c r="AZ32" s="209"/>
      <c r="BA32" s="209"/>
      <c r="BB32" s="205"/>
      <c r="BC32" s="209"/>
      <c r="BD32" s="205"/>
      <c r="BE32" s="209" t="s">
        <v>190</v>
      </c>
      <c r="BF32" s="205"/>
      <c r="BG32" s="205"/>
      <c r="BH32" s="205"/>
      <c r="BI32" s="205"/>
      <c r="BJ32" s="209"/>
      <c r="BK32" s="209"/>
      <c r="BL32" s="209"/>
      <c r="BM32" s="209"/>
      <c r="BN32" s="209"/>
      <c r="BO32" s="209"/>
      <c r="BP32" s="209"/>
      <c r="BQ32" s="209"/>
      <c r="BR32" s="205"/>
      <c r="BS32" s="205"/>
      <c r="BT32" s="205"/>
      <c r="BU32" s="205"/>
      <c r="BV32" s="205"/>
      <c r="BW32" s="205" t="s">
        <v>191</v>
      </c>
      <c r="BX32" s="205"/>
      <c r="BY32" s="205"/>
      <c r="BZ32" s="205"/>
      <c r="CA32" s="205"/>
      <c r="CB32" s="209"/>
      <c r="CC32" s="209"/>
      <c r="CD32" s="209"/>
      <c r="CE32" s="209"/>
      <c r="CF32" s="209"/>
      <c r="CG32" s="209"/>
      <c r="CH32" s="209"/>
      <c r="CI32" s="209"/>
      <c r="CJ32" s="209"/>
      <c r="CK32" s="209"/>
      <c r="CL32" s="209"/>
      <c r="CM32" s="209"/>
      <c r="CN32" s="209"/>
      <c r="CO32" s="209" t="s">
        <v>192</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393" t="s">
        <v>193</v>
      </c>
      <c r="D33" s="393"/>
      <c r="E33" s="392" t="s">
        <v>194</v>
      </c>
      <c r="F33" s="392"/>
      <c r="G33" s="392"/>
      <c r="H33" s="392"/>
      <c r="I33" s="392"/>
      <c r="J33" s="392"/>
      <c r="K33" s="392"/>
      <c r="L33" s="392"/>
      <c r="M33" s="392"/>
      <c r="N33" s="392"/>
      <c r="O33" s="392"/>
      <c r="P33" s="392"/>
      <c r="Q33" s="392"/>
      <c r="R33" s="392"/>
      <c r="S33" s="392"/>
      <c r="T33" s="210"/>
      <c r="U33" s="393" t="s">
        <v>193</v>
      </c>
      <c r="V33" s="393"/>
      <c r="W33" s="392" t="s">
        <v>194</v>
      </c>
      <c r="X33" s="392"/>
      <c r="Y33" s="392"/>
      <c r="Z33" s="392"/>
      <c r="AA33" s="392"/>
      <c r="AB33" s="392"/>
      <c r="AC33" s="392"/>
      <c r="AD33" s="392"/>
      <c r="AE33" s="392"/>
      <c r="AF33" s="392"/>
      <c r="AG33" s="392"/>
      <c r="AH33" s="392"/>
      <c r="AI33" s="392"/>
      <c r="AJ33" s="392"/>
      <c r="AK33" s="392"/>
      <c r="AL33" s="210"/>
      <c r="AM33" s="393" t="s">
        <v>193</v>
      </c>
      <c r="AN33" s="393"/>
      <c r="AO33" s="392" t="s">
        <v>194</v>
      </c>
      <c r="AP33" s="392"/>
      <c r="AQ33" s="392"/>
      <c r="AR33" s="392"/>
      <c r="AS33" s="392"/>
      <c r="AT33" s="392"/>
      <c r="AU33" s="392"/>
      <c r="AV33" s="392"/>
      <c r="AW33" s="392"/>
      <c r="AX33" s="392"/>
      <c r="AY33" s="392"/>
      <c r="AZ33" s="392"/>
      <c r="BA33" s="392"/>
      <c r="BB33" s="392"/>
      <c r="BC33" s="392"/>
      <c r="BD33" s="211"/>
      <c r="BE33" s="392" t="s">
        <v>195</v>
      </c>
      <c r="BF33" s="392"/>
      <c r="BG33" s="392" t="s">
        <v>196</v>
      </c>
      <c r="BH33" s="392"/>
      <c r="BI33" s="392"/>
      <c r="BJ33" s="392"/>
      <c r="BK33" s="392"/>
      <c r="BL33" s="392"/>
      <c r="BM33" s="392"/>
      <c r="BN33" s="392"/>
      <c r="BO33" s="392"/>
      <c r="BP33" s="392"/>
      <c r="BQ33" s="392"/>
      <c r="BR33" s="392"/>
      <c r="BS33" s="392"/>
      <c r="BT33" s="392"/>
      <c r="BU33" s="392"/>
      <c r="BV33" s="211"/>
      <c r="BW33" s="393" t="s">
        <v>195</v>
      </c>
      <c r="BX33" s="393"/>
      <c r="BY33" s="392" t="s">
        <v>197</v>
      </c>
      <c r="BZ33" s="392"/>
      <c r="CA33" s="392"/>
      <c r="CB33" s="392"/>
      <c r="CC33" s="392"/>
      <c r="CD33" s="392"/>
      <c r="CE33" s="392"/>
      <c r="CF33" s="392"/>
      <c r="CG33" s="392"/>
      <c r="CH33" s="392"/>
      <c r="CI33" s="392"/>
      <c r="CJ33" s="392"/>
      <c r="CK33" s="392"/>
      <c r="CL33" s="392"/>
      <c r="CM33" s="392"/>
      <c r="CN33" s="210"/>
      <c r="CO33" s="393" t="s">
        <v>193</v>
      </c>
      <c r="CP33" s="393"/>
      <c r="CQ33" s="392" t="s">
        <v>198</v>
      </c>
      <c r="CR33" s="392"/>
      <c r="CS33" s="392"/>
      <c r="CT33" s="392"/>
      <c r="CU33" s="392"/>
      <c r="CV33" s="392"/>
      <c r="CW33" s="392"/>
      <c r="CX33" s="392"/>
      <c r="CY33" s="392"/>
      <c r="CZ33" s="392"/>
      <c r="DA33" s="392"/>
      <c r="DB33" s="392"/>
      <c r="DC33" s="392"/>
      <c r="DD33" s="392"/>
      <c r="DE33" s="392"/>
      <c r="DF33" s="210"/>
      <c r="DG33" s="391" t="s">
        <v>199</v>
      </c>
      <c r="DH33" s="391"/>
      <c r="DI33" s="212"/>
      <c r="DJ33" s="180"/>
      <c r="DK33" s="180"/>
      <c r="DL33" s="180"/>
      <c r="DM33" s="180"/>
      <c r="DN33" s="180"/>
      <c r="DO33" s="180"/>
    </row>
    <row r="34" spans="1:119" ht="32.25" customHeight="1" x14ac:dyDescent="0.15">
      <c r="A34" s="181"/>
      <c r="B34" s="207"/>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08"/>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08"/>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08"/>
      <c r="BE34" s="389">
        <f>IF(BG34="","",MAX(C34:D43,U34:V43,AM34:AN43)+1)</f>
        <v>7</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08"/>
      <c r="BW34" s="389">
        <f>IF(BY34="","",MAX(C34:D43,U34:V43,AM34:AN43,BE34:BF43)+1)</f>
        <v>8</v>
      </c>
      <c r="BX34" s="389"/>
      <c r="BY34" s="388" t="str">
        <f>IF('各会計、関係団体の財政状況及び健全化判断比率'!B68="","",'各会計、関係団体の財政状況及び健全化判断比率'!B68)</f>
        <v>市町村総合（一般）</v>
      </c>
      <c r="BZ34" s="388"/>
      <c r="CA34" s="388"/>
      <c r="CB34" s="388"/>
      <c r="CC34" s="388"/>
      <c r="CD34" s="388"/>
      <c r="CE34" s="388"/>
      <c r="CF34" s="388"/>
      <c r="CG34" s="388"/>
      <c r="CH34" s="388"/>
      <c r="CI34" s="388"/>
      <c r="CJ34" s="388"/>
      <c r="CK34" s="388"/>
      <c r="CL34" s="388"/>
      <c r="CM34" s="388"/>
      <c r="CN34" s="208"/>
      <c r="CO34" s="389">
        <f>IF(CQ34="","",MAX(C34:D43,U34:V43,AM34:AN43,BE34:BF43,BW34:BX43)+1)</f>
        <v>14</v>
      </c>
      <c r="CP34" s="389"/>
      <c r="CQ34" s="388" t="str">
        <f>IF('各会計、関係団体の財政状況及び健全化判断比率'!BS7="","",'各会計、関係団体の財政状況及び健全化判断比率'!BS7)</f>
        <v>観光協会</v>
      </c>
      <c r="CR34" s="388"/>
      <c r="CS34" s="388"/>
      <c r="CT34" s="388"/>
      <c r="CU34" s="388"/>
      <c r="CV34" s="388"/>
      <c r="CW34" s="388"/>
      <c r="CX34" s="388"/>
      <c r="CY34" s="388"/>
      <c r="CZ34" s="388"/>
      <c r="DA34" s="388"/>
      <c r="DB34" s="388"/>
      <c r="DC34" s="388"/>
      <c r="DD34" s="388"/>
      <c r="DE34" s="388"/>
      <c r="DF34" s="205"/>
      <c r="DG34" s="390" t="str">
        <f>IF('各会計、関係団体の財政状況及び健全化判断比率'!BR7="","",'各会計、関係団体の財政状況及び健全化判断比率'!BR7)</f>
        <v/>
      </c>
      <c r="DH34" s="390"/>
      <c r="DI34" s="212"/>
      <c r="DJ34" s="180"/>
      <c r="DK34" s="180"/>
      <c r="DL34" s="180"/>
      <c r="DM34" s="180"/>
      <c r="DN34" s="180"/>
      <c r="DO34" s="180"/>
    </row>
    <row r="35" spans="1:119" ht="32.25" customHeight="1" x14ac:dyDescent="0.15">
      <c r="A35" s="181"/>
      <c r="B35" s="207"/>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08"/>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08"/>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08"/>
      <c r="BE35" s="389" t="str">
        <f t="shared" ref="BE35:BE43" si="1">IF(BG35="","",BE34+1)</f>
        <v/>
      </c>
      <c r="BF35" s="389"/>
      <c r="BG35" s="388"/>
      <c r="BH35" s="388"/>
      <c r="BI35" s="388"/>
      <c r="BJ35" s="388"/>
      <c r="BK35" s="388"/>
      <c r="BL35" s="388"/>
      <c r="BM35" s="388"/>
      <c r="BN35" s="388"/>
      <c r="BO35" s="388"/>
      <c r="BP35" s="388"/>
      <c r="BQ35" s="388"/>
      <c r="BR35" s="388"/>
      <c r="BS35" s="388"/>
      <c r="BT35" s="388"/>
      <c r="BU35" s="388"/>
      <c r="BV35" s="208"/>
      <c r="BW35" s="389">
        <f t="shared" ref="BW35:BW43" si="2">IF(BY35="","",BW34+1)</f>
        <v>9</v>
      </c>
      <c r="BX35" s="389"/>
      <c r="BY35" s="388" t="str">
        <f>IF('各会計、関係団体の財政状況及び健全化判断比率'!B69="","",'各会計、関係団体の財政状況及び健全化判断比率'!B69)</f>
        <v>市町村総合（自治会館）</v>
      </c>
      <c r="BZ35" s="388"/>
      <c r="CA35" s="388"/>
      <c r="CB35" s="388"/>
      <c r="CC35" s="388"/>
      <c r="CD35" s="388"/>
      <c r="CE35" s="388"/>
      <c r="CF35" s="388"/>
      <c r="CG35" s="388"/>
      <c r="CH35" s="388"/>
      <c r="CI35" s="388"/>
      <c r="CJ35" s="388"/>
      <c r="CK35" s="388"/>
      <c r="CL35" s="388"/>
      <c r="CM35" s="388"/>
      <c r="CN35" s="208"/>
      <c r="CO35" s="389">
        <f t="shared" ref="CO35:CO43" si="3">IF(CQ35="","",CO34+1)</f>
        <v>15</v>
      </c>
      <c r="CP35" s="389"/>
      <c r="CQ35" s="388" t="str">
        <f>IF('各会計、関係団体の財政状況及び健全化判断比率'!BS8="","",'各会計、関係団体の財政状況及び健全化判断比率'!BS8)</f>
        <v>文化振興財団</v>
      </c>
      <c r="CR35" s="388"/>
      <c r="CS35" s="388"/>
      <c r="CT35" s="388"/>
      <c r="CU35" s="388"/>
      <c r="CV35" s="388"/>
      <c r="CW35" s="388"/>
      <c r="CX35" s="388"/>
      <c r="CY35" s="388"/>
      <c r="CZ35" s="388"/>
      <c r="DA35" s="388"/>
      <c r="DB35" s="388"/>
      <c r="DC35" s="388"/>
      <c r="DD35" s="388"/>
      <c r="DE35" s="388"/>
      <c r="DF35" s="205"/>
      <c r="DG35" s="390" t="str">
        <f>IF('各会計、関係団体の財政状況及び健全化判断比率'!BR8="","",'各会計、関係団体の財政状況及び健全化判断比率'!BR8)</f>
        <v/>
      </c>
      <c r="DH35" s="390"/>
      <c r="DI35" s="212"/>
      <c r="DJ35" s="180"/>
      <c r="DK35" s="180"/>
      <c r="DL35" s="180"/>
      <c r="DM35" s="180"/>
      <c r="DN35" s="180"/>
      <c r="DO35" s="180"/>
    </row>
    <row r="36" spans="1:119" ht="32.25" customHeight="1" x14ac:dyDescent="0.15">
      <c r="A36" s="181"/>
      <c r="B36" s="207"/>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08"/>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08"/>
      <c r="AM36" s="389" t="str">
        <f t="shared" si="0"/>
        <v/>
      </c>
      <c r="AN36" s="389"/>
      <c r="AO36" s="388"/>
      <c r="AP36" s="388"/>
      <c r="AQ36" s="388"/>
      <c r="AR36" s="388"/>
      <c r="AS36" s="388"/>
      <c r="AT36" s="388"/>
      <c r="AU36" s="388"/>
      <c r="AV36" s="388"/>
      <c r="AW36" s="388"/>
      <c r="AX36" s="388"/>
      <c r="AY36" s="388"/>
      <c r="AZ36" s="388"/>
      <c r="BA36" s="388"/>
      <c r="BB36" s="388"/>
      <c r="BC36" s="388"/>
      <c r="BD36" s="208"/>
      <c r="BE36" s="389" t="str">
        <f t="shared" si="1"/>
        <v/>
      </c>
      <c r="BF36" s="389"/>
      <c r="BG36" s="388"/>
      <c r="BH36" s="388"/>
      <c r="BI36" s="388"/>
      <c r="BJ36" s="388"/>
      <c r="BK36" s="388"/>
      <c r="BL36" s="388"/>
      <c r="BM36" s="388"/>
      <c r="BN36" s="388"/>
      <c r="BO36" s="388"/>
      <c r="BP36" s="388"/>
      <c r="BQ36" s="388"/>
      <c r="BR36" s="388"/>
      <c r="BS36" s="388"/>
      <c r="BT36" s="388"/>
      <c r="BU36" s="388"/>
      <c r="BV36" s="208"/>
      <c r="BW36" s="389">
        <f t="shared" si="2"/>
        <v>10</v>
      </c>
      <c r="BX36" s="389"/>
      <c r="BY36" s="388" t="str">
        <f>IF('各会計、関係団体の財政状況及び健全化判断比率'!B70="","",'各会計、関係団体の財政状況及び健全化判断比率'!B70)</f>
        <v>市町村総合（研修センター）</v>
      </c>
      <c r="BZ36" s="388"/>
      <c r="CA36" s="388"/>
      <c r="CB36" s="388"/>
      <c r="CC36" s="388"/>
      <c r="CD36" s="388"/>
      <c r="CE36" s="388"/>
      <c r="CF36" s="388"/>
      <c r="CG36" s="388"/>
      <c r="CH36" s="388"/>
      <c r="CI36" s="388"/>
      <c r="CJ36" s="388"/>
      <c r="CK36" s="388"/>
      <c r="CL36" s="388"/>
      <c r="CM36" s="388"/>
      <c r="CN36" s="208"/>
      <c r="CO36" s="389">
        <f t="shared" si="3"/>
        <v>16</v>
      </c>
      <c r="CP36" s="389"/>
      <c r="CQ36" s="388" t="str">
        <f>IF('各会計、関係団体の財政状況及び健全化判断比率'!BS9="","",'各会計、関係団体の財政状況及び健全化判断比率'!BS9)</f>
        <v>スポーツ協会</v>
      </c>
      <c r="CR36" s="388"/>
      <c r="CS36" s="388"/>
      <c r="CT36" s="388"/>
      <c r="CU36" s="388"/>
      <c r="CV36" s="388"/>
      <c r="CW36" s="388"/>
      <c r="CX36" s="388"/>
      <c r="CY36" s="388"/>
      <c r="CZ36" s="388"/>
      <c r="DA36" s="388"/>
      <c r="DB36" s="388"/>
      <c r="DC36" s="388"/>
      <c r="DD36" s="388"/>
      <c r="DE36" s="388"/>
      <c r="DF36" s="205"/>
      <c r="DG36" s="390" t="str">
        <f>IF('各会計、関係団体の財政状況及び健全化判断比率'!BR9="","",'各会計、関係団体の財政状況及び健全化判断比率'!BR9)</f>
        <v/>
      </c>
      <c r="DH36" s="390"/>
      <c r="DI36" s="212"/>
      <c r="DJ36" s="180"/>
      <c r="DK36" s="180"/>
      <c r="DL36" s="180"/>
      <c r="DM36" s="180"/>
      <c r="DN36" s="180"/>
      <c r="DO36" s="180"/>
    </row>
    <row r="37" spans="1:119" ht="32.25" customHeight="1" x14ac:dyDescent="0.15">
      <c r="A37" s="181"/>
      <c r="B37" s="207"/>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08"/>
      <c r="U37" s="389" t="str">
        <f t="shared" si="4"/>
        <v/>
      </c>
      <c r="V37" s="389"/>
      <c r="W37" s="388"/>
      <c r="X37" s="388"/>
      <c r="Y37" s="388"/>
      <c r="Z37" s="388"/>
      <c r="AA37" s="388"/>
      <c r="AB37" s="388"/>
      <c r="AC37" s="388"/>
      <c r="AD37" s="388"/>
      <c r="AE37" s="388"/>
      <c r="AF37" s="388"/>
      <c r="AG37" s="388"/>
      <c r="AH37" s="388"/>
      <c r="AI37" s="388"/>
      <c r="AJ37" s="388"/>
      <c r="AK37" s="388"/>
      <c r="AL37" s="208"/>
      <c r="AM37" s="389" t="str">
        <f t="shared" si="0"/>
        <v/>
      </c>
      <c r="AN37" s="389"/>
      <c r="AO37" s="388"/>
      <c r="AP37" s="388"/>
      <c r="AQ37" s="388"/>
      <c r="AR37" s="388"/>
      <c r="AS37" s="388"/>
      <c r="AT37" s="388"/>
      <c r="AU37" s="388"/>
      <c r="AV37" s="388"/>
      <c r="AW37" s="388"/>
      <c r="AX37" s="388"/>
      <c r="AY37" s="388"/>
      <c r="AZ37" s="388"/>
      <c r="BA37" s="388"/>
      <c r="BB37" s="388"/>
      <c r="BC37" s="388"/>
      <c r="BD37" s="208"/>
      <c r="BE37" s="389" t="str">
        <f t="shared" si="1"/>
        <v/>
      </c>
      <c r="BF37" s="389"/>
      <c r="BG37" s="388"/>
      <c r="BH37" s="388"/>
      <c r="BI37" s="388"/>
      <c r="BJ37" s="388"/>
      <c r="BK37" s="388"/>
      <c r="BL37" s="388"/>
      <c r="BM37" s="388"/>
      <c r="BN37" s="388"/>
      <c r="BO37" s="388"/>
      <c r="BP37" s="388"/>
      <c r="BQ37" s="388"/>
      <c r="BR37" s="388"/>
      <c r="BS37" s="388"/>
      <c r="BT37" s="388"/>
      <c r="BU37" s="388"/>
      <c r="BV37" s="208"/>
      <c r="BW37" s="389">
        <f t="shared" si="2"/>
        <v>11</v>
      </c>
      <c r="BX37" s="389"/>
      <c r="BY37" s="388" t="str">
        <f>IF('各会計、関係団体の財政状況及び健全化判断比率'!B71="","",'各会計、関係団体の財政状況及び健全化判断比率'!B71)</f>
        <v>市町村総合（交通災害）</v>
      </c>
      <c r="BZ37" s="388"/>
      <c r="CA37" s="388"/>
      <c r="CB37" s="388"/>
      <c r="CC37" s="388"/>
      <c r="CD37" s="388"/>
      <c r="CE37" s="388"/>
      <c r="CF37" s="388"/>
      <c r="CG37" s="388"/>
      <c r="CH37" s="388"/>
      <c r="CI37" s="388"/>
      <c r="CJ37" s="388"/>
      <c r="CK37" s="388"/>
      <c r="CL37" s="388"/>
      <c r="CM37" s="388"/>
      <c r="CN37" s="208"/>
      <c r="CO37" s="389">
        <f t="shared" si="3"/>
        <v>17</v>
      </c>
      <c r="CP37" s="389"/>
      <c r="CQ37" s="388" t="str">
        <f>IF('各会計、関係団体の財政状況及び健全化判断比率'!BS10="","",'各会計、関係団体の財政状況及び健全化判断比率'!BS10)</f>
        <v>地域振興財団</v>
      </c>
      <c r="CR37" s="388"/>
      <c r="CS37" s="388"/>
      <c r="CT37" s="388"/>
      <c r="CU37" s="388"/>
      <c r="CV37" s="388"/>
      <c r="CW37" s="388"/>
      <c r="CX37" s="388"/>
      <c r="CY37" s="388"/>
      <c r="CZ37" s="388"/>
      <c r="DA37" s="388"/>
      <c r="DB37" s="388"/>
      <c r="DC37" s="388"/>
      <c r="DD37" s="388"/>
      <c r="DE37" s="388"/>
      <c r="DF37" s="205"/>
      <c r="DG37" s="390" t="str">
        <f>IF('各会計、関係団体の財政状況及び健全化判断比率'!BR10="","",'各会計、関係団体の財政状況及び健全化判断比率'!BR10)</f>
        <v/>
      </c>
      <c r="DH37" s="390"/>
      <c r="DI37" s="212"/>
      <c r="DJ37" s="180"/>
      <c r="DK37" s="180"/>
      <c r="DL37" s="180"/>
      <c r="DM37" s="180"/>
      <c r="DN37" s="180"/>
      <c r="DO37" s="180"/>
    </row>
    <row r="38" spans="1:119" ht="32.25" customHeight="1" x14ac:dyDescent="0.15">
      <c r="A38" s="181"/>
      <c r="B38" s="207"/>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08"/>
      <c r="U38" s="389" t="str">
        <f t="shared" si="4"/>
        <v/>
      </c>
      <c r="V38" s="389"/>
      <c r="W38" s="388"/>
      <c r="X38" s="388"/>
      <c r="Y38" s="388"/>
      <c r="Z38" s="388"/>
      <c r="AA38" s="388"/>
      <c r="AB38" s="388"/>
      <c r="AC38" s="388"/>
      <c r="AD38" s="388"/>
      <c r="AE38" s="388"/>
      <c r="AF38" s="388"/>
      <c r="AG38" s="388"/>
      <c r="AH38" s="388"/>
      <c r="AI38" s="388"/>
      <c r="AJ38" s="388"/>
      <c r="AK38" s="388"/>
      <c r="AL38" s="208"/>
      <c r="AM38" s="389" t="str">
        <f t="shared" si="0"/>
        <v/>
      </c>
      <c r="AN38" s="389"/>
      <c r="AO38" s="388"/>
      <c r="AP38" s="388"/>
      <c r="AQ38" s="388"/>
      <c r="AR38" s="388"/>
      <c r="AS38" s="388"/>
      <c r="AT38" s="388"/>
      <c r="AU38" s="388"/>
      <c r="AV38" s="388"/>
      <c r="AW38" s="388"/>
      <c r="AX38" s="388"/>
      <c r="AY38" s="388"/>
      <c r="AZ38" s="388"/>
      <c r="BA38" s="388"/>
      <c r="BB38" s="388"/>
      <c r="BC38" s="388"/>
      <c r="BD38" s="208"/>
      <c r="BE38" s="389" t="str">
        <f t="shared" si="1"/>
        <v/>
      </c>
      <c r="BF38" s="389"/>
      <c r="BG38" s="388"/>
      <c r="BH38" s="388"/>
      <c r="BI38" s="388"/>
      <c r="BJ38" s="388"/>
      <c r="BK38" s="388"/>
      <c r="BL38" s="388"/>
      <c r="BM38" s="388"/>
      <c r="BN38" s="388"/>
      <c r="BO38" s="388"/>
      <c r="BP38" s="388"/>
      <c r="BQ38" s="388"/>
      <c r="BR38" s="388"/>
      <c r="BS38" s="388"/>
      <c r="BT38" s="388"/>
      <c r="BU38" s="388"/>
      <c r="BV38" s="208"/>
      <c r="BW38" s="389">
        <f t="shared" si="2"/>
        <v>12</v>
      </c>
      <c r="BX38" s="389"/>
      <c r="BY38" s="388" t="str">
        <f>IF('各会計、関係団体の財政状況及び健全化判断比率'!B72="","",'各会計、関係団体の財政状況及び健全化判断比率'!B72)</f>
        <v>高齢者医療連合（一般）</v>
      </c>
      <c r="BZ38" s="388"/>
      <c r="CA38" s="388"/>
      <c r="CB38" s="388"/>
      <c r="CC38" s="388"/>
      <c r="CD38" s="388"/>
      <c r="CE38" s="388"/>
      <c r="CF38" s="388"/>
      <c r="CG38" s="388"/>
      <c r="CH38" s="388"/>
      <c r="CI38" s="388"/>
      <c r="CJ38" s="388"/>
      <c r="CK38" s="388"/>
      <c r="CL38" s="388"/>
      <c r="CM38" s="388"/>
      <c r="CN38" s="208"/>
      <c r="CO38" s="389">
        <f t="shared" si="3"/>
        <v>18</v>
      </c>
      <c r="CP38" s="389"/>
      <c r="CQ38" s="388" t="str">
        <f>IF('各会計、関係団体の財政状況及び健全化判断比率'!BS11="","",'各会計、関係団体の財政状況及び健全化判断比率'!BS11)</f>
        <v>いちはらコミュニティー・ネットワーク・テレビ</v>
      </c>
      <c r="CR38" s="388"/>
      <c r="CS38" s="388"/>
      <c r="CT38" s="388"/>
      <c r="CU38" s="388"/>
      <c r="CV38" s="388"/>
      <c r="CW38" s="388"/>
      <c r="CX38" s="388"/>
      <c r="CY38" s="388"/>
      <c r="CZ38" s="388"/>
      <c r="DA38" s="388"/>
      <c r="DB38" s="388"/>
      <c r="DC38" s="388"/>
      <c r="DD38" s="388"/>
      <c r="DE38" s="388"/>
      <c r="DF38" s="205"/>
      <c r="DG38" s="390" t="str">
        <f>IF('各会計、関係団体の財政状況及び健全化判断比率'!BR11="","",'各会計、関係団体の財政状況及び健全化判断比率'!BR11)</f>
        <v/>
      </c>
      <c r="DH38" s="390"/>
      <c r="DI38" s="212"/>
      <c r="DJ38" s="180"/>
      <c r="DK38" s="180"/>
      <c r="DL38" s="180"/>
      <c r="DM38" s="180"/>
      <c r="DN38" s="180"/>
      <c r="DO38" s="180"/>
    </row>
    <row r="39" spans="1:119" ht="32.25" customHeight="1" x14ac:dyDescent="0.15">
      <c r="A39" s="181"/>
      <c r="B39" s="207"/>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08"/>
      <c r="U39" s="389" t="str">
        <f t="shared" si="4"/>
        <v/>
      </c>
      <c r="V39" s="389"/>
      <c r="W39" s="388"/>
      <c r="X39" s="388"/>
      <c r="Y39" s="388"/>
      <c r="Z39" s="388"/>
      <c r="AA39" s="388"/>
      <c r="AB39" s="388"/>
      <c r="AC39" s="388"/>
      <c r="AD39" s="388"/>
      <c r="AE39" s="388"/>
      <c r="AF39" s="388"/>
      <c r="AG39" s="388"/>
      <c r="AH39" s="388"/>
      <c r="AI39" s="388"/>
      <c r="AJ39" s="388"/>
      <c r="AK39" s="388"/>
      <c r="AL39" s="208"/>
      <c r="AM39" s="389" t="str">
        <f t="shared" si="0"/>
        <v/>
      </c>
      <c r="AN39" s="389"/>
      <c r="AO39" s="388"/>
      <c r="AP39" s="388"/>
      <c r="AQ39" s="388"/>
      <c r="AR39" s="388"/>
      <c r="AS39" s="388"/>
      <c r="AT39" s="388"/>
      <c r="AU39" s="388"/>
      <c r="AV39" s="388"/>
      <c r="AW39" s="388"/>
      <c r="AX39" s="388"/>
      <c r="AY39" s="388"/>
      <c r="AZ39" s="388"/>
      <c r="BA39" s="388"/>
      <c r="BB39" s="388"/>
      <c r="BC39" s="388"/>
      <c r="BD39" s="208"/>
      <c r="BE39" s="389" t="str">
        <f t="shared" si="1"/>
        <v/>
      </c>
      <c r="BF39" s="389"/>
      <c r="BG39" s="388"/>
      <c r="BH39" s="388"/>
      <c r="BI39" s="388"/>
      <c r="BJ39" s="388"/>
      <c r="BK39" s="388"/>
      <c r="BL39" s="388"/>
      <c r="BM39" s="388"/>
      <c r="BN39" s="388"/>
      <c r="BO39" s="388"/>
      <c r="BP39" s="388"/>
      <c r="BQ39" s="388"/>
      <c r="BR39" s="388"/>
      <c r="BS39" s="388"/>
      <c r="BT39" s="388"/>
      <c r="BU39" s="388"/>
      <c r="BV39" s="208"/>
      <c r="BW39" s="389">
        <f t="shared" si="2"/>
        <v>13</v>
      </c>
      <c r="BX39" s="389"/>
      <c r="BY39" s="388" t="str">
        <f>IF('各会計、関係団体の財政状況及び健全化判断比率'!B73="","",'各会計、関係団体の財政状況及び健全化判断比率'!B73)</f>
        <v>高齢者医療連合（特会）</v>
      </c>
      <c r="BZ39" s="388"/>
      <c r="CA39" s="388"/>
      <c r="CB39" s="388"/>
      <c r="CC39" s="388"/>
      <c r="CD39" s="388"/>
      <c r="CE39" s="388"/>
      <c r="CF39" s="388"/>
      <c r="CG39" s="388"/>
      <c r="CH39" s="388"/>
      <c r="CI39" s="388"/>
      <c r="CJ39" s="388"/>
      <c r="CK39" s="388"/>
      <c r="CL39" s="388"/>
      <c r="CM39" s="388"/>
      <c r="CN39" s="208"/>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05"/>
      <c r="DG39" s="390" t="str">
        <f>IF('各会計、関係団体の財政状況及び健全化判断比率'!BR12="","",'各会計、関係団体の財政状況及び健全化判断比率'!BR12)</f>
        <v/>
      </c>
      <c r="DH39" s="390"/>
      <c r="DI39" s="212"/>
      <c r="DJ39" s="180"/>
      <c r="DK39" s="180"/>
      <c r="DL39" s="180"/>
      <c r="DM39" s="180"/>
      <c r="DN39" s="180"/>
      <c r="DO39" s="180"/>
    </row>
    <row r="40" spans="1:119" ht="32.25" customHeight="1" x14ac:dyDescent="0.15">
      <c r="A40" s="181"/>
      <c r="B40" s="207"/>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08"/>
      <c r="U40" s="389" t="str">
        <f t="shared" si="4"/>
        <v/>
      </c>
      <c r="V40" s="389"/>
      <c r="W40" s="388"/>
      <c r="X40" s="388"/>
      <c r="Y40" s="388"/>
      <c r="Z40" s="388"/>
      <c r="AA40" s="388"/>
      <c r="AB40" s="388"/>
      <c r="AC40" s="388"/>
      <c r="AD40" s="388"/>
      <c r="AE40" s="388"/>
      <c r="AF40" s="388"/>
      <c r="AG40" s="388"/>
      <c r="AH40" s="388"/>
      <c r="AI40" s="388"/>
      <c r="AJ40" s="388"/>
      <c r="AK40" s="388"/>
      <c r="AL40" s="208"/>
      <c r="AM40" s="389" t="str">
        <f t="shared" si="0"/>
        <v/>
      </c>
      <c r="AN40" s="389"/>
      <c r="AO40" s="388"/>
      <c r="AP40" s="388"/>
      <c r="AQ40" s="388"/>
      <c r="AR40" s="388"/>
      <c r="AS40" s="388"/>
      <c r="AT40" s="388"/>
      <c r="AU40" s="388"/>
      <c r="AV40" s="388"/>
      <c r="AW40" s="388"/>
      <c r="AX40" s="388"/>
      <c r="AY40" s="388"/>
      <c r="AZ40" s="388"/>
      <c r="BA40" s="388"/>
      <c r="BB40" s="388"/>
      <c r="BC40" s="388"/>
      <c r="BD40" s="208"/>
      <c r="BE40" s="389" t="str">
        <f t="shared" si="1"/>
        <v/>
      </c>
      <c r="BF40" s="389"/>
      <c r="BG40" s="388"/>
      <c r="BH40" s="388"/>
      <c r="BI40" s="388"/>
      <c r="BJ40" s="388"/>
      <c r="BK40" s="388"/>
      <c r="BL40" s="388"/>
      <c r="BM40" s="388"/>
      <c r="BN40" s="388"/>
      <c r="BO40" s="388"/>
      <c r="BP40" s="388"/>
      <c r="BQ40" s="388"/>
      <c r="BR40" s="388"/>
      <c r="BS40" s="388"/>
      <c r="BT40" s="388"/>
      <c r="BU40" s="388"/>
      <c r="BV40" s="208"/>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08"/>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05"/>
      <c r="DG40" s="390" t="str">
        <f>IF('各会計、関係団体の財政状況及び健全化判断比率'!BR13="","",'各会計、関係団体の財政状況及び健全化判断比率'!BR13)</f>
        <v/>
      </c>
      <c r="DH40" s="390"/>
      <c r="DI40" s="212"/>
      <c r="DJ40" s="180"/>
      <c r="DK40" s="180"/>
      <c r="DL40" s="180"/>
      <c r="DM40" s="180"/>
      <c r="DN40" s="180"/>
      <c r="DO40" s="180"/>
    </row>
    <row r="41" spans="1:119" ht="32.25" customHeight="1" x14ac:dyDescent="0.15">
      <c r="A41" s="181"/>
      <c r="B41" s="207"/>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08"/>
      <c r="U41" s="389" t="str">
        <f t="shared" si="4"/>
        <v/>
      </c>
      <c r="V41" s="389"/>
      <c r="W41" s="388"/>
      <c r="X41" s="388"/>
      <c r="Y41" s="388"/>
      <c r="Z41" s="388"/>
      <c r="AA41" s="388"/>
      <c r="AB41" s="388"/>
      <c r="AC41" s="388"/>
      <c r="AD41" s="388"/>
      <c r="AE41" s="388"/>
      <c r="AF41" s="388"/>
      <c r="AG41" s="388"/>
      <c r="AH41" s="388"/>
      <c r="AI41" s="388"/>
      <c r="AJ41" s="388"/>
      <c r="AK41" s="388"/>
      <c r="AL41" s="208"/>
      <c r="AM41" s="389" t="str">
        <f t="shared" si="0"/>
        <v/>
      </c>
      <c r="AN41" s="389"/>
      <c r="AO41" s="388"/>
      <c r="AP41" s="388"/>
      <c r="AQ41" s="388"/>
      <c r="AR41" s="388"/>
      <c r="AS41" s="388"/>
      <c r="AT41" s="388"/>
      <c r="AU41" s="388"/>
      <c r="AV41" s="388"/>
      <c r="AW41" s="388"/>
      <c r="AX41" s="388"/>
      <c r="AY41" s="388"/>
      <c r="AZ41" s="388"/>
      <c r="BA41" s="388"/>
      <c r="BB41" s="388"/>
      <c r="BC41" s="388"/>
      <c r="BD41" s="208"/>
      <c r="BE41" s="389" t="str">
        <f t="shared" si="1"/>
        <v/>
      </c>
      <c r="BF41" s="389"/>
      <c r="BG41" s="388"/>
      <c r="BH41" s="388"/>
      <c r="BI41" s="388"/>
      <c r="BJ41" s="388"/>
      <c r="BK41" s="388"/>
      <c r="BL41" s="388"/>
      <c r="BM41" s="388"/>
      <c r="BN41" s="388"/>
      <c r="BO41" s="388"/>
      <c r="BP41" s="388"/>
      <c r="BQ41" s="388"/>
      <c r="BR41" s="388"/>
      <c r="BS41" s="388"/>
      <c r="BT41" s="388"/>
      <c r="BU41" s="388"/>
      <c r="BV41" s="208"/>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08"/>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05"/>
      <c r="DG41" s="390" t="str">
        <f>IF('各会計、関係団体の財政状況及び健全化判断比率'!BR14="","",'各会計、関係団体の財政状況及び健全化判断比率'!BR14)</f>
        <v/>
      </c>
      <c r="DH41" s="390"/>
      <c r="DI41" s="212"/>
      <c r="DJ41" s="180"/>
      <c r="DK41" s="180"/>
      <c r="DL41" s="180"/>
      <c r="DM41" s="180"/>
      <c r="DN41" s="180"/>
      <c r="DO41" s="180"/>
    </row>
    <row r="42" spans="1:119" ht="32.25" customHeight="1" x14ac:dyDescent="0.15">
      <c r="A42" s="180"/>
      <c r="B42" s="207"/>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08"/>
      <c r="U42" s="389" t="str">
        <f t="shared" si="4"/>
        <v/>
      </c>
      <c r="V42" s="389"/>
      <c r="W42" s="388"/>
      <c r="X42" s="388"/>
      <c r="Y42" s="388"/>
      <c r="Z42" s="388"/>
      <c r="AA42" s="388"/>
      <c r="AB42" s="388"/>
      <c r="AC42" s="388"/>
      <c r="AD42" s="388"/>
      <c r="AE42" s="388"/>
      <c r="AF42" s="388"/>
      <c r="AG42" s="388"/>
      <c r="AH42" s="388"/>
      <c r="AI42" s="388"/>
      <c r="AJ42" s="388"/>
      <c r="AK42" s="388"/>
      <c r="AL42" s="208"/>
      <c r="AM42" s="389" t="str">
        <f t="shared" si="0"/>
        <v/>
      </c>
      <c r="AN42" s="389"/>
      <c r="AO42" s="388"/>
      <c r="AP42" s="388"/>
      <c r="AQ42" s="388"/>
      <c r="AR42" s="388"/>
      <c r="AS42" s="388"/>
      <c r="AT42" s="388"/>
      <c r="AU42" s="388"/>
      <c r="AV42" s="388"/>
      <c r="AW42" s="388"/>
      <c r="AX42" s="388"/>
      <c r="AY42" s="388"/>
      <c r="AZ42" s="388"/>
      <c r="BA42" s="388"/>
      <c r="BB42" s="388"/>
      <c r="BC42" s="388"/>
      <c r="BD42" s="208"/>
      <c r="BE42" s="389" t="str">
        <f t="shared" si="1"/>
        <v/>
      </c>
      <c r="BF42" s="389"/>
      <c r="BG42" s="388"/>
      <c r="BH42" s="388"/>
      <c r="BI42" s="388"/>
      <c r="BJ42" s="388"/>
      <c r="BK42" s="388"/>
      <c r="BL42" s="388"/>
      <c r="BM42" s="388"/>
      <c r="BN42" s="388"/>
      <c r="BO42" s="388"/>
      <c r="BP42" s="388"/>
      <c r="BQ42" s="388"/>
      <c r="BR42" s="388"/>
      <c r="BS42" s="388"/>
      <c r="BT42" s="388"/>
      <c r="BU42" s="388"/>
      <c r="BV42" s="208"/>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08"/>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05"/>
      <c r="DG42" s="390" t="str">
        <f>IF('各会計、関係団体の財政状況及び健全化判断比率'!BR15="","",'各会計、関係団体の財政状況及び健全化判断比率'!BR15)</f>
        <v/>
      </c>
      <c r="DH42" s="390"/>
      <c r="DI42" s="212"/>
      <c r="DJ42" s="180"/>
      <c r="DK42" s="180"/>
      <c r="DL42" s="180"/>
      <c r="DM42" s="180"/>
      <c r="DN42" s="180"/>
      <c r="DO42" s="180"/>
    </row>
    <row r="43" spans="1:119" ht="32.25" customHeight="1" x14ac:dyDescent="0.15">
      <c r="A43" s="180"/>
      <c r="B43" s="207"/>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08"/>
      <c r="U43" s="389" t="str">
        <f t="shared" si="4"/>
        <v/>
      </c>
      <c r="V43" s="389"/>
      <c r="W43" s="388"/>
      <c r="X43" s="388"/>
      <c r="Y43" s="388"/>
      <c r="Z43" s="388"/>
      <c r="AA43" s="388"/>
      <c r="AB43" s="388"/>
      <c r="AC43" s="388"/>
      <c r="AD43" s="388"/>
      <c r="AE43" s="388"/>
      <c r="AF43" s="388"/>
      <c r="AG43" s="388"/>
      <c r="AH43" s="388"/>
      <c r="AI43" s="388"/>
      <c r="AJ43" s="388"/>
      <c r="AK43" s="388"/>
      <c r="AL43" s="208"/>
      <c r="AM43" s="389" t="str">
        <f t="shared" si="0"/>
        <v/>
      </c>
      <c r="AN43" s="389"/>
      <c r="AO43" s="388"/>
      <c r="AP43" s="388"/>
      <c r="AQ43" s="388"/>
      <c r="AR43" s="388"/>
      <c r="AS43" s="388"/>
      <c r="AT43" s="388"/>
      <c r="AU43" s="388"/>
      <c r="AV43" s="388"/>
      <c r="AW43" s="388"/>
      <c r="AX43" s="388"/>
      <c r="AY43" s="388"/>
      <c r="AZ43" s="388"/>
      <c r="BA43" s="388"/>
      <c r="BB43" s="388"/>
      <c r="BC43" s="388"/>
      <c r="BD43" s="208"/>
      <c r="BE43" s="389" t="str">
        <f t="shared" si="1"/>
        <v/>
      </c>
      <c r="BF43" s="389"/>
      <c r="BG43" s="388"/>
      <c r="BH43" s="388"/>
      <c r="BI43" s="388"/>
      <c r="BJ43" s="388"/>
      <c r="BK43" s="388"/>
      <c r="BL43" s="388"/>
      <c r="BM43" s="388"/>
      <c r="BN43" s="388"/>
      <c r="BO43" s="388"/>
      <c r="BP43" s="388"/>
      <c r="BQ43" s="388"/>
      <c r="BR43" s="388"/>
      <c r="BS43" s="388"/>
      <c r="BT43" s="388"/>
      <c r="BU43" s="388"/>
      <c r="BV43" s="208"/>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08"/>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05"/>
      <c r="DG43" s="390" t="str">
        <f>IF('各会計、関係団体の財政状況及び健全化判断比率'!BR16="","",'各会計、関係団体の財政状況及び健全化判断比率'!BR16)</f>
        <v/>
      </c>
      <c r="DH43" s="390"/>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200</v>
      </c>
      <c r="C46" s="180"/>
      <c r="D46" s="180"/>
      <c r="E46" s="180" t="s">
        <v>201</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202</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203</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204</v>
      </c>
    </row>
    <row r="50" spans="5:5" x14ac:dyDescent="0.15">
      <c r="E50" s="182" t="s">
        <v>205</v>
      </c>
    </row>
    <row r="51" spans="5:5" x14ac:dyDescent="0.15">
      <c r="E51" s="182" t="s">
        <v>206</v>
      </c>
    </row>
    <row r="52" spans="5:5" x14ac:dyDescent="0.15">
      <c r="E52" s="182" t="s">
        <v>207</v>
      </c>
    </row>
    <row r="53" spans="5:5" x14ac:dyDescent="0.15"/>
    <row r="54" spans="5:5" x14ac:dyDescent="0.15"/>
    <row r="55" spans="5:5" x14ac:dyDescent="0.15"/>
    <row r="56" spans="5:5" x14ac:dyDescent="0.15"/>
  </sheetData>
  <sheetProtection algorithmName="SHA-512" hashValue="EfmsX2NADJtSoleNLVQB0xSeYCt+s+keV06LyXEu1GOSxoWJSBW4cA2UkIHCq/fM6QsfMj/it7Dkdms2xSr4Hg==" saltValue="7BaI46ANLB8wFye/FNDr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562</v>
      </c>
      <c r="D34" s="1212"/>
      <c r="E34" s="1213"/>
      <c r="F34" s="32">
        <v>5.89</v>
      </c>
      <c r="G34" s="33">
        <v>8.2799999999999994</v>
      </c>
      <c r="H34" s="33">
        <v>5.86</v>
      </c>
      <c r="I34" s="33">
        <v>7.76</v>
      </c>
      <c r="J34" s="34">
        <v>8.85</v>
      </c>
      <c r="K34" s="22"/>
      <c r="L34" s="22"/>
      <c r="M34" s="22"/>
      <c r="N34" s="22"/>
      <c r="O34" s="22"/>
      <c r="P34" s="22"/>
    </row>
    <row r="35" spans="1:16" ht="39" customHeight="1" x14ac:dyDescent="0.15">
      <c r="A35" s="22"/>
      <c r="B35" s="35"/>
      <c r="C35" s="1206" t="s">
        <v>563</v>
      </c>
      <c r="D35" s="1207"/>
      <c r="E35" s="1208"/>
      <c r="F35" s="36">
        <v>5.64</v>
      </c>
      <c r="G35" s="37">
        <v>5.12</v>
      </c>
      <c r="H35" s="37">
        <v>4.4800000000000004</v>
      </c>
      <c r="I35" s="37">
        <v>4.24</v>
      </c>
      <c r="J35" s="38">
        <v>3.79</v>
      </c>
      <c r="K35" s="22"/>
      <c r="L35" s="22"/>
      <c r="M35" s="22"/>
      <c r="N35" s="22"/>
      <c r="O35" s="22"/>
      <c r="P35" s="22"/>
    </row>
    <row r="36" spans="1:16" ht="39" customHeight="1" x14ac:dyDescent="0.15">
      <c r="A36" s="22"/>
      <c r="B36" s="35"/>
      <c r="C36" s="1206" t="s">
        <v>564</v>
      </c>
      <c r="D36" s="1207"/>
      <c r="E36" s="1208"/>
      <c r="F36" s="36">
        <v>0.61</v>
      </c>
      <c r="G36" s="37">
        <v>0.99</v>
      </c>
      <c r="H36" s="37">
        <v>0.81</v>
      </c>
      <c r="I36" s="37">
        <v>0.24</v>
      </c>
      <c r="J36" s="38">
        <v>1.01</v>
      </c>
      <c r="K36" s="22"/>
      <c r="L36" s="22"/>
      <c r="M36" s="22"/>
      <c r="N36" s="22"/>
      <c r="O36" s="22"/>
      <c r="P36" s="22"/>
    </row>
    <row r="37" spans="1:16" ht="39" customHeight="1" x14ac:dyDescent="0.15">
      <c r="A37" s="22"/>
      <c r="B37" s="35"/>
      <c r="C37" s="1206" t="s">
        <v>565</v>
      </c>
      <c r="D37" s="1207"/>
      <c r="E37" s="1208"/>
      <c r="F37" s="36">
        <v>0.04</v>
      </c>
      <c r="G37" s="37">
        <v>0.04</v>
      </c>
      <c r="H37" s="37">
        <v>0.4</v>
      </c>
      <c r="I37" s="37">
        <v>0.79</v>
      </c>
      <c r="J37" s="38">
        <v>0.91</v>
      </c>
      <c r="K37" s="22"/>
      <c r="L37" s="22"/>
      <c r="M37" s="22"/>
      <c r="N37" s="22"/>
      <c r="O37" s="22"/>
      <c r="P37" s="22"/>
    </row>
    <row r="38" spans="1:16" ht="39" customHeight="1" x14ac:dyDescent="0.15">
      <c r="A38" s="22"/>
      <c r="B38" s="35"/>
      <c r="C38" s="1206" t="s">
        <v>566</v>
      </c>
      <c r="D38" s="1207"/>
      <c r="E38" s="1208"/>
      <c r="F38" s="36">
        <v>0.12</v>
      </c>
      <c r="G38" s="37">
        <v>0.12</v>
      </c>
      <c r="H38" s="37">
        <v>0.21</v>
      </c>
      <c r="I38" s="37">
        <v>0.86</v>
      </c>
      <c r="J38" s="38">
        <v>0.42</v>
      </c>
      <c r="K38" s="22"/>
      <c r="L38" s="22"/>
      <c r="M38" s="22"/>
      <c r="N38" s="22"/>
      <c r="O38" s="22"/>
      <c r="P38" s="22"/>
    </row>
    <row r="39" spans="1:16" ht="39" customHeight="1" x14ac:dyDescent="0.15">
      <c r="A39" s="22"/>
      <c r="B39" s="35"/>
      <c r="C39" s="1206" t="s">
        <v>567</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568</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570</v>
      </c>
      <c r="D43" s="1210"/>
      <c r="E43" s="1211"/>
      <c r="F43" s="41" t="s">
        <v>527</v>
      </c>
      <c r="G43" s="42" t="s">
        <v>527</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PTQV71kYKx7Sl3exY2U8cwSsOz14pRuXbAZUZ/Xe0a/GgAksm1/iB3ddmqy9+VhIzzsJxBSgeNpfj+ZxFSzA==" saltValue="oHK61qj1QtsVx6BMp861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6550</v>
      </c>
      <c r="L45" s="60">
        <v>6524</v>
      </c>
      <c r="M45" s="60">
        <v>6304</v>
      </c>
      <c r="N45" s="60">
        <v>6226</v>
      </c>
      <c r="O45" s="61">
        <v>6066</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x14ac:dyDescent="0.15">
      <c r="A47" s="48"/>
      <c r="B47" s="1234"/>
      <c r="C47" s="1235"/>
      <c r="D47" s="62"/>
      <c r="E47" s="1216" t="s">
        <v>13</v>
      </c>
      <c r="F47" s="1216"/>
      <c r="G47" s="1216"/>
      <c r="H47" s="1216"/>
      <c r="I47" s="1216"/>
      <c r="J47" s="1217"/>
      <c r="K47" s="63">
        <v>30</v>
      </c>
      <c r="L47" s="64">
        <v>30</v>
      </c>
      <c r="M47" s="64">
        <v>30</v>
      </c>
      <c r="N47" s="64">
        <v>30</v>
      </c>
      <c r="O47" s="65">
        <v>30</v>
      </c>
      <c r="P47" s="48"/>
      <c r="Q47" s="48"/>
      <c r="R47" s="48"/>
      <c r="S47" s="48"/>
      <c r="T47" s="48"/>
      <c r="U47" s="48"/>
    </row>
    <row r="48" spans="1:21" ht="30.75" customHeight="1" x14ac:dyDescent="0.15">
      <c r="A48" s="48"/>
      <c r="B48" s="1234"/>
      <c r="C48" s="1235"/>
      <c r="D48" s="62"/>
      <c r="E48" s="1216" t="s">
        <v>14</v>
      </c>
      <c r="F48" s="1216"/>
      <c r="G48" s="1216"/>
      <c r="H48" s="1216"/>
      <c r="I48" s="1216"/>
      <c r="J48" s="1217"/>
      <c r="K48" s="63">
        <v>1992</v>
      </c>
      <c r="L48" s="64">
        <v>1865</v>
      </c>
      <c r="M48" s="64">
        <v>2124</v>
      </c>
      <c r="N48" s="64">
        <v>1421</v>
      </c>
      <c r="O48" s="65">
        <v>1303</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527</v>
      </c>
      <c r="L49" s="64" t="s">
        <v>527</v>
      </c>
      <c r="M49" s="64" t="s">
        <v>527</v>
      </c>
      <c r="N49" s="64" t="s">
        <v>527</v>
      </c>
      <c r="O49" s="65" t="s">
        <v>527</v>
      </c>
      <c r="P49" s="48"/>
      <c r="Q49" s="48"/>
      <c r="R49" s="48"/>
      <c r="S49" s="48"/>
      <c r="T49" s="48"/>
      <c r="U49" s="48"/>
    </row>
    <row r="50" spans="1:21" ht="30.75" customHeight="1" x14ac:dyDescent="0.15">
      <c r="A50" s="48"/>
      <c r="B50" s="1234"/>
      <c r="C50" s="1235"/>
      <c r="D50" s="62"/>
      <c r="E50" s="1216" t="s">
        <v>16</v>
      </c>
      <c r="F50" s="1216"/>
      <c r="G50" s="1216"/>
      <c r="H50" s="1216"/>
      <c r="I50" s="1216"/>
      <c r="J50" s="1217"/>
      <c r="K50" s="63">
        <v>240</v>
      </c>
      <c r="L50" s="64">
        <v>213</v>
      </c>
      <c r="M50" s="64">
        <v>187</v>
      </c>
      <c r="N50" s="64">
        <v>146</v>
      </c>
      <c r="O50" s="65">
        <v>127</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5987</v>
      </c>
      <c r="L52" s="64">
        <v>5752</v>
      </c>
      <c r="M52" s="64">
        <v>5508</v>
      </c>
      <c r="N52" s="64">
        <v>5023</v>
      </c>
      <c r="O52" s="65">
        <v>4570</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2825</v>
      </c>
      <c r="L53" s="69">
        <v>2880</v>
      </c>
      <c r="M53" s="69">
        <v>3137</v>
      </c>
      <c r="N53" s="69">
        <v>2800</v>
      </c>
      <c r="O53" s="70">
        <v>2956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24</v>
      </c>
      <c r="C57" s="1223"/>
      <c r="D57" s="1226" t="s">
        <v>25</v>
      </c>
      <c r="E57" s="1227"/>
      <c r="F57" s="1227"/>
      <c r="G57" s="1227"/>
      <c r="H57" s="1227"/>
      <c r="I57" s="1227"/>
      <c r="J57" s="1228"/>
      <c r="K57" s="384">
        <v>908</v>
      </c>
      <c r="L57" s="385">
        <v>208</v>
      </c>
      <c r="M57" s="385">
        <v>308</v>
      </c>
      <c r="N57" s="385" t="s">
        <v>527</v>
      </c>
      <c r="O57" s="83" t="s">
        <v>595</v>
      </c>
    </row>
    <row r="58" spans="1:21" ht="31.5" customHeight="1" thickBot="1" x14ac:dyDescent="0.2">
      <c r="B58" s="1224"/>
      <c r="C58" s="1225"/>
      <c r="D58" s="1229" t="s">
        <v>26</v>
      </c>
      <c r="E58" s="1230"/>
      <c r="F58" s="1230"/>
      <c r="G58" s="1230"/>
      <c r="H58" s="1230"/>
      <c r="I58" s="1230"/>
      <c r="J58" s="1231"/>
      <c r="K58" s="386">
        <v>90</v>
      </c>
      <c r="L58" s="387">
        <v>120</v>
      </c>
      <c r="M58" s="387">
        <v>150</v>
      </c>
      <c r="N58" s="387">
        <v>180</v>
      </c>
      <c r="O58" s="84">
        <v>210</v>
      </c>
    </row>
    <row r="59" spans="1:21" ht="24" customHeight="1" x14ac:dyDescent="0.15">
      <c r="B59" s="85"/>
      <c r="C59" s="85"/>
      <c r="D59" s="86" t="s">
        <v>27</v>
      </c>
      <c r="E59" s="87"/>
      <c r="F59" s="87"/>
      <c r="G59" s="87"/>
      <c r="H59" s="87"/>
      <c r="I59" s="87"/>
      <c r="J59" s="87"/>
      <c r="K59" s="87"/>
      <c r="L59" s="87"/>
      <c r="M59" s="87"/>
      <c r="N59" s="87"/>
      <c r="O59" s="87"/>
    </row>
    <row r="60" spans="1:21" ht="24" customHeight="1" x14ac:dyDescent="0.15">
      <c r="B60" s="88"/>
      <c r="C60" s="88"/>
      <c r="D60" s="86" t="s">
        <v>28</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k4+MNcHGVgSaC7t22bl0QnT0xJU5k1wqMsNWevQIC7j7+JOxdt0V/E/3hmB+pAH3xctl47/JSTGJOtYLHNRw==" saltValue="IvHWaRsii/n8uucg9hQU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8</v>
      </c>
    </row>
    <row r="40" spans="2:13" ht="27.75" customHeight="1" thickBot="1" x14ac:dyDescent="0.2">
      <c r="B40" s="91" t="s">
        <v>9</v>
      </c>
      <c r="C40" s="92"/>
      <c r="D40" s="92"/>
      <c r="E40" s="93"/>
      <c r="F40" s="93"/>
      <c r="G40" s="93"/>
      <c r="H40" s="94" t="s">
        <v>2</v>
      </c>
      <c r="I40" s="95" t="s">
        <v>554</v>
      </c>
      <c r="J40" s="96" t="s">
        <v>555</v>
      </c>
      <c r="K40" s="96" t="s">
        <v>556</v>
      </c>
      <c r="L40" s="96" t="s">
        <v>557</v>
      </c>
      <c r="M40" s="97" t="s">
        <v>558</v>
      </c>
    </row>
    <row r="41" spans="2:13" ht="27.75" customHeight="1" x14ac:dyDescent="0.15">
      <c r="B41" s="1252" t="s">
        <v>29</v>
      </c>
      <c r="C41" s="1253"/>
      <c r="D41" s="98"/>
      <c r="E41" s="1254" t="s">
        <v>30</v>
      </c>
      <c r="F41" s="1254"/>
      <c r="G41" s="1254"/>
      <c r="H41" s="1255"/>
      <c r="I41" s="99">
        <v>50462</v>
      </c>
      <c r="J41" s="100">
        <v>49084</v>
      </c>
      <c r="K41" s="100">
        <v>45805</v>
      </c>
      <c r="L41" s="100">
        <v>46041</v>
      </c>
      <c r="M41" s="101">
        <v>45980</v>
      </c>
    </row>
    <row r="42" spans="2:13" ht="27.75" customHeight="1" x14ac:dyDescent="0.15">
      <c r="B42" s="1242"/>
      <c r="C42" s="1243"/>
      <c r="D42" s="102"/>
      <c r="E42" s="1246" t="s">
        <v>31</v>
      </c>
      <c r="F42" s="1246"/>
      <c r="G42" s="1246"/>
      <c r="H42" s="1247"/>
      <c r="I42" s="103" t="s">
        <v>527</v>
      </c>
      <c r="J42" s="104" t="s">
        <v>527</v>
      </c>
      <c r="K42" s="104" t="s">
        <v>527</v>
      </c>
      <c r="L42" s="104" t="s">
        <v>527</v>
      </c>
      <c r="M42" s="105" t="s">
        <v>527</v>
      </c>
    </row>
    <row r="43" spans="2:13" ht="27.75" customHeight="1" x14ac:dyDescent="0.15">
      <c r="B43" s="1242"/>
      <c r="C43" s="1243"/>
      <c r="D43" s="102"/>
      <c r="E43" s="1246" t="s">
        <v>32</v>
      </c>
      <c r="F43" s="1246"/>
      <c r="G43" s="1246"/>
      <c r="H43" s="1247"/>
      <c r="I43" s="103">
        <v>21324</v>
      </c>
      <c r="J43" s="104">
        <v>19332</v>
      </c>
      <c r="K43" s="104">
        <v>19124</v>
      </c>
      <c r="L43" s="104">
        <v>16595</v>
      </c>
      <c r="M43" s="105">
        <v>14781</v>
      </c>
    </row>
    <row r="44" spans="2:13" ht="27.75" customHeight="1" x14ac:dyDescent="0.15">
      <c r="B44" s="1242"/>
      <c r="C44" s="1243"/>
      <c r="D44" s="102"/>
      <c r="E44" s="1246" t="s">
        <v>33</v>
      </c>
      <c r="F44" s="1246"/>
      <c r="G44" s="1246"/>
      <c r="H44" s="1247"/>
      <c r="I44" s="103" t="s">
        <v>527</v>
      </c>
      <c r="J44" s="104" t="s">
        <v>527</v>
      </c>
      <c r="K44" s="104" t="s">
        <v>527</v>
      </c>
      <c r="L44" s="104" t="s">
        <v>527</v>
      </c>
      <c r="M44" s="105" t="s">
        <v>527</v>
      </c>
    </row>
    <row r="45" spans="2:13" ht="27.75" customHeight="1" x14ac:dyDescent="0.15">
      <c r="B45" s="1242"/>
      <c r="C45" s="1243"/>
      <c r="D45" s="102"/>
      <c r="E45" s="1246" t="s">
        <v>34</v>
      </c>
      <c r="F45" s="1246"/>
      <c r="G45" s="1246"/>
      <c r="H45" s="1247"/>
      <c r="I45" s="103">
        <v>14983</v>
      </c>
      <c r="J45" s="104">
        <v>14453</v>
      </c>
      <c r="K45" s="104">
        <v>13158</v>
      </c>
      <c r="L45" s="104">
        <v>12445</v>
      </c>
      <c r="M45" s="105">
        <v>11397</v>
      </c>
    </row>
    <row r="46" spans="2:13" ht="27.75" customHeight="1" x14ac:dyDescent="0.15">
      <c r="B46" s="1242"/>
      <c r="C46" s="1243"/>
      <c r="D46" s="106"/>
      <c r="E46" s="1246" t="s">
        <v>35</v>
      </c>
      <c r="F46" s="1246"/>
      <c r="G46" s="1246"/>
      <c r="H46" s="1247"/>
      <c r="I46" s="103">
        <v>8</v>
      </c>
      <c r="J46" s="104">
        <v>53</v>
      </c>
      <c r="K46" s="104">
        <v>56</v>
      </c>
      <c r="L46" s="104">
        <v>27</v>
      </c>
      <c r="M46" s="105">
        <v>35</v>
      </c>
    </row>
    <row r="47" spans="2:13" ht="27.75" customHeight="1" x14ac:dyDescent="0.15">
      <c r="B47" s="1242"/>
      <c r="C47" s="1243"/>
      <c r="D47" s="107"/>
      <c r="E47" s="1256" t="s">
        <v>36</v>
      </c>
      <c r="F47" s="1257"/>
      <c r="G47" s="1257"/>
      <c r="H47" s="1258"/>
      <c r="I47" s="103" t="s">
        <v>527</v>
      </c>
      <c r="J47" s="104" t="s">
        <v>527</v>
      </c>
      <c r="K47" s="104" t="s">
        <v>527</v>
      </c>
      <c r="L47" s="104" t="s">
        <v>527</v>
      </c>
      <c r="M47" s="105" t="s">
        <v>527</v>
      </c>
    </row>
    <row r="48" spans="2:13" ht="27.75" customHeight="1" x14ac:dyDescent="0.15">
      <c r="B48" s="1242"/>
      <c r="C48" s="1243"/>
      <c r="D48" s="102"/>
      <c r="E48" s="1246" t="s">
        <v>37</v>
      </c>
      <c r="F48" s="1246"/>
      <c r="G48" s="1246"/>
      <c r="H48" s="1247"/>
      <c r="I48" s="103" t="s">
        <v>527</v>
      </c>
      <c r="J48" s="104" t="s">
        <v>527</v>
      </c>
      <c r="K48" s="104" t="s">
        <v>527</v>
      </c>
      <c r="L48" s="104" t="s">
        <v>527</v>
      </c>
      <c r="M48" s="105" t="s">
        <v>527</v>
      </c>
    </row>
    <row r="49" spans="2:13" ht="27.75" customHeight="1" x14ac:dyDescent="0.15">
      <c r="B49" s="1244"/>
      <c r="C49" s="1245"/>
      <c r="D49" s="102"/>
      <c r="E49" s="1246" t="s">
        <v>38</v>
      </c>
      <c r="F49" s="1246"/>
      <c r="G49" s="1246"/>
      <c r="H49" s="1247"/>
      <c r="I49" s="103" t="s">
        <v>527</v>
      </c>
      <c r="J49" s="104" t="s">
        <v>527</v>
      </c>
      <c r="K49" s="104" t="s">
        <v>527</v>
      </c>
      <c r="L49" s="104" t="s">
        <v>527</v>
      </c>
      <c r="M49" s="105" t="s">
        <v>527</v>
      </c>
    </row>
    <row r="50" spans="2:13" ht="27.75" customHeight="1" x14ac:dyDescent="0.15">
      <c r="B50" s="1240" t="s">
        <v>39</v>
      </c>
      <c r="C50" s="1241"/>
      <c r="D50" s="108"/>
      <c r="E50" s="1246" t="s">
        <v>40</v>
      </c>
      <c r="F50" s="1246"/>
      <c r="G50" s="1246"/>
      <c r="H50" s="1247"/>
      <c r="I50" s="103">
        <v>8398</v>
      </c>
      <c r="J50" s="104">
        <v>10752</v>
      </c>
      <c r="K50" s="104">
        <v>13273</v>
      </c>
      <c r="L50" s="104">
        <v>14961</v>
      </c>
      <c r="M50" s="105">
        <v>17497</v>
      </c>
    </row>
    <row r="51" spans="2:13" ht="27.75" customHeight="1" x14ac:dyDescent="0.15">
      <c r="B51" s="1242"/>
      <c r="C51" s="1243"/>
      <c r="D51" s="102"/>
      <c r="E51" s="1246" t="s">
        <v>41</v>
      </c>
      <c r="F51" s="1246"/>
      <c r="G51" s="1246"/>
      <c r="H51" s="1247"/>
      <c r="I51" s="103">
        <v>12719</v>
      </c>
      <c r="J51" s="104">
        <v>9544</v>
      </c>
      <c r="K51" s="104">
        <v>8467</v>
      </c>
      <c r="L51" s="104">
        <v>7820</v>
      </c>
      <c r="M51" s="105">
        <v>7811</v>
      </c>
    </row>
    <row r="52" spans="2:13" ht="27.75" customHeight="1" x14ac:dyDescent="0.15">
      <c r="B52" s="1244"/>
      <c r="C52" s="1245"/>
      <c r="D52" s="102"/>
      <c r="E52" s="1246" t="s">
        <v>42</v>
      </c>
      <c r="F52" s="1246"/>
      <c r="G52" s="1246"/>
      <c r="H52" s="1247"/>
      <c r="I52" s="103">
        <v>39419</v>
      </c>
      <c r="J52" s="104">
        <v>38850</v>
      </c>
      <c r="K52" s="104">
        <v>36783</v>
      </c>
      <c r="L52" s="104">
        <v>34622</v>
      </c>
      <c r="M52" s="105">
        <v>34008</v>
      </c>
    </row>
    <row r="53" spans="2:13" ht="27.75" customHeight="1" thickBot="1" x14ac:dyDescent="0.2">
      <c r="B53" s="1248" t="s">
        <v>43</v>
      </c>
      <c r="C53" s="1249"/>
      <c r="D53" s="109"/>
      <c r="E53" s="1250" t="s">
        <v>44</v>
      </c>
      <c r="F53" s="1250"/>
      <c r="G53" s="1250"/>
      <c r="H53" s="1251"/>
      <c r="I53" s="110">
        <v>26241</v>
      </c>
      <c r="J53" s="111">
        <v>23775</v>
      </c>
      <c r="K53" s="111">
        <v>19621</v>
      </c>
      <c r="L53" s="111">
        <v>17705</v>
      </c>
      <c r="M53" s="112">
        <v>12876</v>
      </c>
    </row>
    <row r="54" spans="2:13" ht="27.75" customHeight="1" x14ac:dyDescent="0.15">
      <c r="B54" s="113" t="s">
        <v>45</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npwg3Oo4lOv/RIyaGakdFqc24QjINwY8WuhVvAITwk0L2nvSOh3SMy3ZJiYVqkpTexDgVPsGZXofGmUovWFlw==" saltValue="bhbg5xk1vPI8y+PQkaE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9" sqref="H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46</v>
      </c>
    </row>
    <row r="54" spans="2:8" ht="29.25" customHeight="1" thickBot="1" x14ac:dyDescent="0.25">
      <c r="B54" s="118" t="s">
        <v>1</v>
      </c>
      <c r="C54" s="119"/>
      <c r="D54" s="119"/>
      <c r="E54" s="120" t="s">
        <v>2</v>
      </c>
      <c r="F54" s="121" t="s">
        <v>556</v>
      </c>
      <c r="G54" s="121" t="s">
        <v>557</v>
      </c>
      <c r="H54" s="122" t="s">
        <v>558</v>
      </c>
    </row>
    <row r="55" spans="2:8" ht="52.5" customHeight="1" x14ac:dyDescent="0.15">
      <c r="B55" s="123"/>
      <c r="C55" s="1261" t="s">
        <v>47</v>
      </c>
      <c r="D55" s="1261"/>
      <c r="E55" s="1262"/>
      <c r="F55" s="124">
        <v>9069</v>
      </c>
      <c r="G55" s="124">
        <v>6559</v>
      </c>
      <c r="H55" s="125">
        <v>8730</v>
      </c>
    </row>
    <row r="56" spans="2:8" ht="52.5" customHeight="1" x14ac:dyDescent="0.15">
      <c r="B56" s="126"/>
      <c r="C56" s="1263" t="s">
        <v>48</v>
      </c>
      <c r="D56" s="1263"/>
      <c r="E56" s="1264"/>
      <c r="F56" s="127">
        <v>8</v>
      </c>
      <c r="G56" s="127">
        <v>8</v>
      </c>
      <c r="H56" s="128">
        <v>8</v>
      </c>
    </row>
    <row r="57" spans="2:8" ht="53.25" customHeight="1" x14ac:dyDescent="0.15">
      <c r="B57" s="126"/>
      <c r="C57" s="1265" t="s">
        <v>49</v>
      </c>
      <c r="D57" s="1265"/>
      <c r="E57" s="1266"/>
      <c r="F57" s="129">
        <v>3790</v>
      </c>
      <c r="G57" s="129">
        <v>5951</v>
      </c>
      <c r="H57" s="130">
        <v>6005</v>
      </c>
    </row>
    <row r="58" spans="2:8" ht="45.75" customHeight="1" x14ac:dyDescent="0.15">
      <c r="B58" s="131"/>
      <c r="C58" s="1267" t="s">
        <v>577</v>
      </c>
      <c r="D58" s="1268"/>
      <c r="E58" s="1269"/>
      <c r="F58" s="382">
        <v>2064</v>
      </c>
      <c r="G58" s="382">
        <v>4274</v>
      </c>
      <c r="H58" s="132">
        <v>4273</v>
      </c>
    </row>
    <row r="59" spans="2:8" ht="45.75" customHeight="1" x14ac:dyDescent="0.15">
      <c r="B59" s="131"/>
      <c r="C59" s="1267" t="s">
        <v>578</v>
      </c>
      <c r="D59" s="1268"/>
      <c r="E59" s="1269"/>
      <c r="F59" s="382">
        <v>746</v>
      </c>
      <c r="G59" s="382">
        <v>701</v>
      </c>
      <c r="H59" s="132">
        <v>632</v>
      </c>
    </row>
    <row r="60" spans="2:8" ht="45.75" customHeight="1" x14ac:dyDescent="0.15">
      <c r="B60" s="131"/>
      <c r="C60" s="1267" t="s">
        <v>579</v>
      </c>
      <c r="D60" s="1268"/>
      <c r="E60" s="1269"/>
      <c r="F60" s="382">
        <v>641</v>
      </c>
      <c r="G60" s="382">
        <v>588</v>
      </c>
      <c r="H60" s="132">
        <v>577</v>
      </c>
    </row>
    <row r="61" spans="2:8" ht="45.75" customHeight="1" x14ac:dyDescent="0.15">
      <c r="B61" s="131"/>
      <c r="C61" s="1267" t="s">
        <v>581</v>
      </c>
      <c r="D61" s="1268"/>
      <c r="E61" s="1269"/>
      <c r="F61" s="382">
        <v>102</v>
      </c>
      <c r="G61" s="382">
        <v>140</v>
      </c>
      <c r="H61" s="132">
        <v>209</v>
      </c>
    </row>
    <row r="62" spans="2:8" ht="45.75" customHeight="1" thickBot="1" x14ac:dyDescent="0.2">
      <c r="B62" s="133"/>
      <c r="C62" s="1270" t="s">
        <v>580</v>
      </c>
      <c r="D62" s="1271"/>
      <c r="E62" s="1272"/>
      <c r="F62" s="383">
        <v>193</v>
      </c>
      <c r="G62" s="383">
        <v>188</v>
      </c>
      <c r="H62" s="134">
        <v>187</v>
      </c>
    </row>
    <row r="63" spans="2:8" ht="52.5" customHeight="1" thickBot="1" x14ac:dyDescent="0.2">
      <c r="B63" s="135"/>
      <c r="C63" s="1259" t="s">
        <v>50</v>
      </c>
      <c r="D63" s="1259"/>
      <c r="E63" s="1260"/>
      <c r="F63" s="136">
        <v>12867</v>
      </c>
      <c r="G63" s="136">
        <v>12519</v>
      </c>
      <c r="H63" s="137">
        <v>14743</v>
      </c>
    </row>
    <row r="64" spans="2:8" ht="15" customHeight="1" x14ac:dyDescent="0.15"/>
  </sheetData>
  <sheetProtection algorithmName="SHA-512" hashValue="bwND/isrjysC7TCPU8fhQSfQX3SZL3T792XaS6DihHGjl31RNtCleLdnLppaNehMLsjeGmR+MD54JCgIZwpIvw==" saltValue="YpyU7lFgqzpXtLLjMplww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86"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87"/>
      <c r="DG4" s="287"/>
      <c r="DH4" s="287"/>
      <c r="DI4" s="287"/>
      <c r="DJ4" s="287"/>
      <c r="DK4" s="287"/>
      <c r="DL4" s="287"/>
      <c r="DM4" s="287"/>
      <c r="DN4" s="287"/>
      <c r="DO4" s="287"/>
      <c r="DP4" s="287"/>
      <c r="DQ4" s="287"/>
      <c r="DR4" s="287"/>
      <c r="DS4" s="287"/>
      <c r="DT4" s="287"/>
      <c r="DU4" s="287"/>
      <c r="DV4" s="287"/>
      <c r="DW4" s="287"/>
    </row>
    <row r="5" spans="1:143" s="286"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87"/>
      <c r="DG5" s="287"/>
      <c r="DH5" s="287"/>
      <c r="DI5" s="287"/>
      <c r="DJ5" s="287"/>
      <c r="DK5" s="287"/>
      <c r="DL5" s="287"/>
      <c r="DM5" s="287"/>
      <c r="DN5" s="287"/>
      <c r="DO5" s="287"/>
      <c r="DP5" s="287"/>
      <c r="DQ5" s="287"/>
      <c r="DR5" s="287"/>
      <c r="DS5" s="287"/>
      <c r="DT5" s="287"/>
      <c r="DU5" s="287"/>
      <c r="DV5" s="287"/>
      <c r="DW5" s="287"/>
    </row>
    <row r="6" spans="1:143" s="286"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87"/>
      <c r="DG6" s="287"/>
      <c r="DH6" s="287"/>
      <c r="DI6" s="287"/>
      <c r="DJ6" s="287"/>
      <c r="DK6" s="287"/>
      <c r="DL6" s="287"/>
      <c r="DM6" s="287"/>
      <c r="DN6" s="287"/>
      <c r="DO6" s="287"/>
      <c r="DP6" s="287"/>
      <c r="DQ6" s="287"/>
      <c r="DR6" s="287"/>
      <c r="DS6" s="287"/>
      <c r="DT6" s="287"/>
      <c r="DU6" s="287"/>
      <c r="DV6" s="287"/>
      <c r="DW6" s="287"/>
    </row>
    <row r="7" spans="1:143" s="286"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87"/>
      <c r="DG7" s="287"/>
      <c r="DH7" s="287"/>
      <c r="DI7" s="287"/>
      <c r="DJ7" s="287"/>
      <c r="DK7" s="287"/>
      <c r="DL7" s="287"/>
      <c r="DM7" s="287"/>
      <c r="DN7" s="287"/>
      <c r="DO7" s="287"/>
      <c r="DP7" s="287"/>
      <c r="DQ7" s="287"/>
      <c r="DR7" s="287"/>
      <c r="DS7" s="287"/>
      <c r="DT7" s="287"/>
      <c r="DU7" s="287"/>
      <c r="DV7" s="287"/>
      <c r="DW7" s="287"/>
    </row>
    <row r="8" spans="1:143" s="286"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87"/>
      <c r="DG8" s="287"/>
      <c r="DH8" s="287"/>
      <c r="DI8" s="287"/>
      <c r="DJ8" s="287"/>
      <c r="DK8" s="287"/>
      <c r="DL8" s="287"/>
      <c r="DM8" s="287"/>
      <c r="DN8" s="287"/>
      <c r="DO8" s="287"/>
      <c r="DP8" s="287"/>
      <c r="DQ8" s="287"/>
      <c r="DR8" s="287"/>
      <c r="DS8" s="287"/>
      <c r="DT8" s="287"/>
      <c r="DU8" s="287"/>
      <c r="DV8" s="287"/>
      <c r="DW8" s="287"/>
    </row>
    <row r="9" spans="1:143" s="286"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87"/>
      <c r="DG9" s="287"/>
      <c r="DH9" s="287"/>
      <c r="DI9" s="287"/>
      <c r="DJ9" s="287"/>
      <c r="DK9" s="287"/>
      <c r="DL9" s="287"/>
      <c r="DM9" s="287"/>
      <c r="DN9" s="287"/>
      <c r="DO9" s="287"/>
      <c r="DP9" s="287"/>
      <c r="DQ9" s="287"/>
      <c r="DR9" s="287"/>
      <c r="DS9" s="287"/>
      <c r="DT9" s="287"/>
      <c r="DU9" s="287"/>
      <c r="DV9" s="287"/>
      <c r="DW9" s="287"/>
    </row>
    <row r="10" spans="1:143" s="286"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87"/>
      <c r="DG10" s="287"/>
      <c r="DH10" s="287"/>
      <c r="DI10" s="287"/>
      <c r="DJ10" s="287"/>
      <c r="DK10" s="287"/>
      <c r="DL10" s="287"/>
      <c r="DM10" s="287"/>
      <c r="DN10" s="287"/>
      <c r="DO10" s="287"/>
      <c r="DP10" s="287"/>
      <c r="DQ10" s="287"/>
      <c r="DR10" s="287"/>
      <c r="DS10" s="287"/>
      <c r="DT10" s="287"/>
      <c r="DU10" s="287"/>
      <c r="DV10" s="287"/>
      <c r="DW10" s="287"/>
      <c r="EM10" s="286" t="s">
        <v>608</v>
      </c>
    </row>
    <row r="11" spans="1:143" s="286"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87"/>
      <c r="DG11" s="287"/>
      <c r="DH11" s="287"/>
      <c r="DI11" s="287"/>
      <c r="DJ11" s="287"/>
      <c r="DK11" s="287"/>
      <c r="DL11" s="287"/>
      <c r="DM11" s="287"/>
      <c r="DN11" s="287"/>
      <c r="DO11" s="287"/>
      <c r="DP11" s="287"/>
      <c r="DQ11" s="287"/>
      <c r="DR11" s="287"/>
      <c r="DS11" s="287"/>
      <c r="DT11" s="287"/>
      <c r="DU11" s="287"/>
      <c r="DV11" s="287"/>
      <c r="DW11" s="287"/>
    </row>
    <row r="12" spans="1:143" s="286"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87"/>
      <c r="DG12" s="287"/>
      <c r="DH12" s="287"/>
      <c r="DI12" s="287"/>
      <c r="DJ12" s="287"/>
      <c r="DK12" s="287"/>
      <c r="DL12" s="287"/>
      <c r="DM12" s="287"/>
      <c r="DN12" s="287"/>
      <c r="DO12" s="287"/>
      <c r="DP12" s="287"/>
      <c r="DQ12" s="287"/>
      <c r="DR12" s="287"/>
      <c r="DS12" s="287"/>
      <c r="DT12" s="287"/>
      <c r="DU12" s="287"/>
      <c r="DV12" s="287"/>
      <c r="DW12" s="287"/>
      <c r="EM12" s="286" t="s">
        <v>608</v>
      </c>
    </row>
    <row r="13" spans="1:143" s="286"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87"/>
      <c r="DG13" s="287"/>
      <c r="DH13" s="287"/>
      <c r="DI13" s="287"/>
      <c r="DJ13" s="287"/>
      <c r="DK13" s="287"/>
      <c r="DL13" s="287"/>
      <c r="DM13" s="287"/>
      <c r="DN13" s="287"/>
      <c r="DO13" s="287"/>
      <c r="DP13" s="287"/>
      <c r="DQ13" s="287"/>
      <c r="DR13" s="287"/>
      <c r="DS13" s="287"/>
      <c r="DT13" s="287"/>
      <c r="DU13" s="287"/>
      <c r="DV13" s="287"/>
      <c r="DW13" s="287"/>
    </row>
    <row r="14" spans="1:143" s="286"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87"/>
      <c r="DG14" s="287"/>
      <c r="DH14" s="287"/>
      <c r="DI14" s="287"/>
      <c r="DJ14" s="287"/>
      <c r="DK14" s="287"/>
      <c r="DL14" s="287"/>
      <c r="DM14" s="287"/>
      <c r="DN14" s="287"/>
      <c r="DO14" s="287"/>
      <c r="DP14" s="287"/>
      <c r="DQ14" s="287"/>
      <c r="DR14" s="287"/>
      <c r="DS14" s="287"/>
      <c r="DT14" s="287"/>
      <c r="DU14" s="287"/>
      <c r="DV14" s="287"/>
      <c r="DW14" s="287"/>
    </row>
    <row r="15" spans="1:143" s="286"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87"/>
      <c r="DG15" s="287"/>
      <c r="DH15" s="287"/>
      <c r="DI15" s="287"/>
      <c r="DJ15" s="287"/>
      <c r="DK15" s="287"/>
      <c r="DL15" s="287"/>
      <c r="DM15" s="287"/>
      <c r="DN15" s="287"/>
      <c r="DO15" s="287"/>
      <c r="DP15" s="287"/>
      <c r="DQ15" s="287"/>
      <c r="DR15" s="287"/>
      <c r="DS15" s="287"/>
      <c r="DT15" s="287"/>
      <c r="DU15" s="287"/>
      <c r="DV15" s="287"/>
      <c r="DW15" s="287"/>
    </row>
    <row r="16" spans="1:143" s="286"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87"/>
      <c r="DG16" s="287"/>
      <c r="DH16" s="287"/>
      <c r="DI16" s="287"/>
      <c r="DJ16" s="287"/>
      <c r="DK16" s="287"/>
      <c r="DL16" s="287"/>
      <c r="DM16" s="287"/>
      <c r="DN16" s="287"/>
      <c r="DO16" s="287"/>
      <c r="DP16" s="287"/>
      <c r="DQ16" s="287"/>
      <c r="DR16" s="287"/>
      <c r="DS16" s="287"/>
      <c r="DT16" s="287"/>
      <c r="DU16" s="287"/>
      <c r="DV16" s="287"/>
      <c r="DW16" s="287"/>
    </row>
    <row r="17" spans="1:351" s="286"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87"/>
      <c r="DG17" s="287"/>
      <c r="DH17" s="287"/>
      <c r="DI17" s="287"/>
      <c r="DJ17" s="287"/>
      <c r="DK17" s="287"/>
      <c r="DL17" s="287"/>
      <c r="DM17" s="287"/>
      <c r="DN17" s="287"/>
      <c r="DO17" s="287"/>
      <c r="DP17" s="287"/>
      <c r="DQ17" s="287"/>
      <c r="DR17" s="287"/>
      <c r="DS17" s="287"/>
      <c r="DT17" s="287"/>
      <c r="DU17" s="287"/>
      <c r="DV17" s="287"/>
      <c r="DW17" s="287"/>
    </row>
    <row r="18" spans="1:351" s="286"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87"/>
      <c r="DG18" s="287"/>
      <c r="DH18" s="287"/>
      <c r="DI18" s="287"/>
      <c r="DJ18" s="287"/>
      <c r="DK18" s="287"/>
      <c r="DL18" s="287"/>
      <c r="DM18" s="287"/>
      <c r="DN18" s="287"/>
      <c r="DO18" s="287"/>
      <c r="DP18" s="287"/>
      <c r="DQ18" s="287"/>
      <c r="DR18" s="287"/>
      <c r="DS18" s="287"/>
      <c r="DT18" s="287"/>
      <c r="DU18" s="287"/>
      <c r="DV18" s="287"/>
      <c r="DW18" s="287"/>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607</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603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24"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600</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81">
        <v>56.3</v>
      </c>
      <c r="BQ51" s="1281"/>
      <c r="BR51" s="1281"/>
      <c r="BS51" s="1281"/>
      <c r="BT51" s="1281"/>
      <c r="BU51" s="1281"/>
      <c r="BV51" s="1281"/>
      <c r="BW51" s="1281"/>
      <c r="BX51" s="1281">
        <v>49.7</v>
      </c>
      <c r="BY51" s="1281"/>
      <c r="BZ51" s="1281"/>
      <c r="CA51" s="1281"/>
      <c r="CB51" s="1281"/>
      <c r="CC51" s="1281"/>
      <c r="CD51" s="1281"/>
      <c r="CE51" s="1281"/>
      <c r="CF51" s="1281">
        <v>39.200000000000003</v>
      </c>
      <c r="CG51" s="1281"/>
      <c r="CH51" s="1281"/>
      <c r="CI51" s="1281"/>
      <c r="CJ51" s="1281"/>
      <c r="CK51" s="1281"/>
      <c r="CL51" s="1281"/>
      <c r="CM51" s="1281"/>
      <c r="CN51" s="1281">
        <v>35.200000000000003</v>
      </c>
      <c r="CO51" s="1281"/>
      <c r="CP51" s="1281"/>
      <c r="CQ51" s="1281"/>
      <c r="CR51" s="1281"/>
      <c r="CS51" s="1281"/>
      <c r="CT51" s="1281"/>
      <c r="CU51" s="1281"/>
      <c r="CV51" s="1281">
        <v>25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81">
        <v>64.400000000000006</v>
      </c>
      <c r="BQ53" s="1281"/>
      <c r="BR53" s="1281"/>
      <c r="BS53" s="1281"/>
      <c r="BT53" s="1281"/>
      <c r="BU53" s="1281"/>
      <c r="BV53" s="1281"/>
      <c r="BW53" s="1281"/>
      <c r="BX53" s="1281">
        <v>65</v>
      </c>
      <c r="BY53" s="1281"/>
      <c r="BZ53" s="1281"/>
      <c r="CA53" s="1281"/>
      <c r="CB53" s="1281"/>
      <c r="CC53" s="1281"/>
      <c r="CD53" s="1281"/>
      <c r="CE53" s="1281"/>
      <c r="CF53" s="1281">
        <v>64.900000000000006</v>
      </c>
      <c r="CG53" s="1281"/>
      <c r="CH53" s="1281"/>
      <c r="CI53" s="1281"/>
      <c r="CJ53" s="1281"/>
      <c r="CK53" s="1281"/>
      <c r="CL53" s="1281"/>
      <c r="CM53" s="1281"/>
      <c r="CN53" s="1281">
        <v>65.599999999999994</v>
      </c>
      <c r="CO53" s="1281"/>
      <c r="CP53" s="1281"/>
      <c r="CQ53" s="1281"/>
      <c r="CR53" s="1281"/>
      <c r="CS53" s="1281"/>
      <c r="CT53" s="1281"/>
      <c r="CU53" s="1281"/>
      <c r="CV53" s="1281">
        <v>66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599</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81">
        <v>24.1</v>
      </c>
      <c r="BQ55" s="1281"/>
      <c r="BR55" s="1281"/>
      <c r="BS55" s="1281"/>
      <c r="BT55" s="1281"/>
      <c r="BU55" s="1281"/>
      <c r="BV55" s="1281"/>
      <c r="BW55" s="1281"/>
      <c r="BX55" s="1281">
        <v>20.100000000000001</v>
      </c>
      <c r="BY55" s="1281"/>
      <c r="BZ55" s="1281"/>
      <c r="CA55" s="1281"/>
      <c r="CB55" s="1281"/>
      <c r="CC55" s="1281"/>
      <c r="CD55" s="1281"/>
      <c r="CE55" s="1281"/>
      <c r="CF55" s="1281">
        <v>16</v>
      </c>
      <c r="CG55" s="1281"/>
      <c r="CH55" s="1281"/>
      <c r="CI55" s="1281"/>
      <c r="CJ55" s="1281"/>
      <c r="CK55" s="1281"/>
      <c r="CL55" s="1281"/>
      <c r="CM55" s="1281"/>
      <c r="CN55" s="1281">
        <v>18.399999999999999</v>
      </c>
      <c r="CO55" s="1281"/>
      <c r="CP55" s="1281"/>
      <c r="CQ55" s="1281"/>
      <c r="CR55" s="1281"/>
      <c r="CS55" s="1281"/>
      <c r="CT55" s="1281"/>
      <c r="CU55" s="1281"/>
      <c r="CV55" s="1281">
        <v>13.5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81">
        <v>57.1</v>
      </c>
      <c r="BQ57" s="1281"/>
      <c r="BR57" s="1281"/>
      <c r="BS57" s="1281"/>
      <c r="BT57" s="1281"/>
      <c r="BU57" s="1281"/>
      <c r="BV57" s="1281"/>
      <c r="BW57" s="1281"/>
      <c r="BX57" s="1281">
        <v>57.7</v>
      </c>
      <c r="BY57" s="1281"/>
      <c r="BZ57" s="1281"/>
      <c r="CA57" s="1281"/>
      <c r="CB57" s="1281"/>
      <c r="CC57" s="1281"/>
      <c r="CD57" s="1281"/>
      <c r="CE57" s="1281"/>
      <c r="CF57" s="1281">
        <v>58.8</v>
      </c>
      <c r="CG57" s="1281"/>
      <c r="CH57" s="1281"/>
      <c r="CI57" s="1281"/>
      <c r="CJ57" s="1281"/>
      <c r="CK57" s="1281"/>
      <c r="CL57" s="1281"/>
      <c r="CM57" s="1281"/>
      <c r="CN57" s="1281">
        <v>59.8</v>
      </c>
      <c r="CO57" s="1281"/>
      <c r="CP57" s="1281"/>
      <c r="CQ57" s="1281"/>
      <c r="CR57" s="1281"/>
      <c r="CS57" s="1281"/>
      <c r="CT57" s="1281"/>
      <c r="CU57" s="1281"/>
      <c r="CV57" s="1281">
        <v>58.7</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604</v>
      </c>
    </row>
    <row r="64" spans="1:109" ht="13.5" x14ac:dyDescent="0.15">
      <c r="B64" s="1274"/>
      <c r="G64" s="1311"/>
      <c r="I64" s="1313"/>
      <c r="J64" s="1313"/>
      <c r="K64" s="1313"/>
      <c r="L64" s="1313"/>
      <c r="M64" s="1313"/>
      <c r="N64" s="1312"/>
      <c r="AM64" s="1311"/>
      <c r="AN64" s="1311" t="s">
        <v>603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600</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81">
        <v>56.3</v>
      </c>
      <c r="BQ73" s="1281"/>
      <c r="BR73" s="1281"/>
      <c r="BS73" s="1281"/>
      <c r="BT73" s="1281"/>
      <c r="BU73" s="1281"/>
      <c r="BV73" s="1281"/>
      <c r="BW73" s="1281"/>
      <c r="BX73" s="1281">
        <v>49.7</v>
      </c>
      <c r="BY73" s="1281"/>
      <c r="BZ73" s="1281"/>
      <c r="CA73" s="1281"/>
      <c r="CB73" s="1281"/>
      <c r="CC73" s="1281"/>
      <c r="CD73" s="1281"/>
      <c r="CE73" s="1281"/>
      <c r="CF73" s="1281">
        <v>39.200000000000003</v>
      </c>
      <c r="CG73" s="1281"/>
      <c r="CH73" s="1281"/>
      <c r="CI73" s="1281"/>
      <c r="CJ73" s="1281"/>
      <c r="CK73" s="1281"/>
      <c r="CL73" s="1281"/>
      <c r="CM73" s="1281"/>
      <c r="CN73" s="1281">
        <v>35.200000000000003</v>
      </c>
      <c r="CO73" s="1281"/>
      <c r="CP73" s="1281"/>
      <c r="CQ73" s="1281"/>
      <c r="CR73" s="1281"/>
      <c r="CS73" s="1281"/>
      <c r="CT73" s="1281"/>
      <c r="CU73" s="1281"/>
      <c r="CV73" s="1281">
        <v>25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6.3</v>
      </c>
      <c r="BQ75" s="1281"/>
      <c r="BR75" s="1281"/>
      <c r="BS75" s="1281"/>
      <c r="BT75" s="1281"/>
      <c r="BU75" s="1281"/>
      <c r="BV75" s="1281"/>
      <c r="BW75" s="1281"/>
      <c r="BX75" s="1281">
        <v>6</v>
      </c>
      <c r="BY75" s="1281"/>
      <c r="BZ75" s="1281"/>
      <c r="CA75" s="1281"/>
      <c r="CB75" s="1281"/>
      <c r="CC75" s="1281"/>
      <c r="CD75" s="1281"/>
      <c r="CE75" s="1281"/>
      <c r="CF75" s="1281">
        <v>6.1</v>
      </c>
      <c r="CG75" s="1281"/>
      <c r="CH75" s="1281"/>
      <c r="CI75" s="1281"/>
      <c r="CJ75" s="1281"/>
      <c r="CK75" s="1281"/>
      <c r="CL75" s="1281"/>
      <c r="CM75" s="1281"/>
      <c r="CN75" s="1281">
        <v>5.9</v>
      </c>
      <c r="CO75" s="1281"/>
      <c r="CP75" s="1281"/>
      <c r="CQ75" s="1281"/>
      <c r="CR75" s="1281"/>
      <c r="CS75" s="1281"/>
      <c r="CT75" s="1281"/>
      <c r="CU75" s="1281"/>
      <c r="CV75" s="1281">
        <v>5.8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599</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81">
        <v>24.1</v>
      </c>
      <c r="BQ77" s="1281"/>
      <c r="BR77" s="1281"/>
      <c r="BS77" s="1281"/>
      <c r="BT77" s="1281"/>
      <c r="BU77" s="1281"/>
      <c r="BV77" s="1281"/>
      <c r="BW77" s="1281"/>
      <c r="BX77" s="1281">
        <v>20.100000000000001</v>
      </c>
      <c r="BY77" s="1281"/>
      <c r="BZ77" s="1281"/>
      <c r="CA77" s="1281"/>
      <c r="CB77" s="1281"/>
      <c r="CC77" s="1281"/>
      <c r="CD77" s="1281"/>
      <c r="CE77" s="1281"/>
      <c r="CF77" s="1281">
        <v>16</v>
      </c>
      <c r="CG77" s="1281"/>
      <c r="CH77" s="1281"/>
      <c r="CI77" s="1281"/>
      <c r="CJ77" s="1281"/>
      <c r="CK77" s="1281"/>
      <c r="CL77" s="1281"/>
      <c r="CM77" s="1281"/>
      <c r="CN77" s="1281">
        <v>18.399999999999999</v>
      </c>
      <c r="CO77" s="1281"/>
      <c r="CP77" s="1281"/>
      <c r="CQ77" s="1281"/>
      <c r="CR77" s="1281"/>
      <c r="CS77" s="1281"/>
      <c r="CT77" s="1281"/>
      <c r="CU77" s="1281"/>
      <c r="CV77" s="1281">
        <v>13.5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597</v>
      </c>
      <c r="BC79" s="1282"/>
      <c r="BD79" s="1282"/>
      <c r="BE79" s="1282"/>
      <c r="BF79" s="1282"/>
      <c r="BG79" s="1282"/>
      <c r="BH79" s="1282"/>
      <c r="BI79" s="1282"/>
      <c r="BJ79" s="1282"/>
      <c r="BK79" s="1282"/>
      <c r="BL79" s="1282"/>
      <c r="BM79" s="1282"/>
      <c r="BN79" s="1282"/>
      <c r="BO79" s="1282"/>
      <c r="BP79" s="1281">
        <v>6</v>
      </c>
      <c r="BQ79" s="1281"/>
      <c r="BR79" s="1281"/>
      <c r="BS79" s="1281"/>
      <c r="BT79" s="1281"/>
      <c r="BU79" s="1281"/>
      <c r="BV79" s="1281"/>
      <c r="BW79" s="1281"/>
      <c r="BX79" s="1281">
        <v>5.8</v>
      </c>
      <c r="BY79" s="1281"/>
      <c r="BZ79" s="1281"/>
      <c r="CA79" s="1281"/>
      <c r="CB79" s="1281"/>
      <c r="CC79" s="1281"/>
      <c r="CD79" s="1281"/>
      <c r="CE79" s="1281"/>
      <c r="CF79" s="1281">
        <v>5.3</v>
      </c>
      <c r="CG79" s="1281"/>
      <c r="CH79" s="1281"/>
      <c r="CI79" s="1281"/>
      <c r="CJ79" s="1281"/>
      <c r="CK79" s="1281"/>
      <c r="CL79" s="1281"/>
      <c r="CM79" s="1281"/>
      <c r="CN79" s="1281">
        <v>5</v>
      </c>
      <c r="CO79" s="1281"/>
      <c r="CP79" s="1281"/>
      <c r="CQ79" s="1281"/>
      <c r="CR79" s="1281"/>
      <c r="CS79" s="1281"/>
      <c r="CT79" s="1281"/>
      <c r="CU79" s="1281"/>
      <c r="CV79" s="1281">
        <v>4.3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0AmSYLh686mIv/ZgHiUSyvblAIkNHcUB8givrI786htvCaIRc3wS2CimrJKiKlwkDuKffYXmhlGZQWiaU7cxeg==" saltValue="I+OyF3viQI4H1v2e4fauc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J106" sqref="BJ106"/>
    </sheetView>
  </sheetViews>
  <sheetFormatPr defaultColWidth="0" defaultRowHeight="13.5" customHeight="1" zeroHeight="1" x14ac:dyDescent="0.15"/>
  <cols>
    <col min="1" max="34" width="2.5" style="287" customWidth="1"/>
    <col min="35" max="122" width="2.5" style="286" customWidth="1"/>
    <col min="123" max="16384" width="2.5" style="286" hidden="1"/>
  </cols>
  <sheetData>
    <row r="1" spans="1:34"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x14ac:dyDescent="0.15">
      <c r="S2" s="286"/>
      <c r="AH2" s="286"/>
    </row>
    <row r="3" spans="1: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x14ac:dyDescent="0.15"/>
    <row r="5" spans="1:34" x14ac:dyDescent="0.15"/>
    <row r="6" spans="1:34" x14ac:dyDescent="0.15"/>
    <row r="7" spans="1:34" x14ac:dyDescent="0.15"/>
    <row r="8" spans="1:34" x14ac:dyDescent="0.15"/>
    <row r="9" spans="1:34" x14ac:dyDescent="0.15">
      <c r="AH9" s="2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501</v>
      </c>
    </row>
  </sheetData>
  <sheetProtection algorithmName="SHA-512" hashValue="g/9rNB2fD2MaAJug2BFXjYzkPAURIig/jZLgbikEFty1TwRKtpFMJCOegpUjMhu2mwGTR/+7akV3dsOQYkYQLQ==" saltValue="/2yGCHL8koq9dHA5ZTQW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J106" sqref="BJ106"/>
    </sheetView>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501</v>
      </c>
    </row>
  </sheetData>
  <sheetProtection algorithmName="SHA-512" hashValue="qtNrOjRa3/PRanXc5xfzvLJS3H6ptnLaOWwqrJPXmKPS8/DR3I8AFtAQWq07vZfURP1AXUp46K9Qvs2ExvGdIw==" saltValue="tDSUAjCnri/r/moYM3BA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51</v>
      </c>
      <c r="E2" s="149"/>
      <c r="F2" s="150" t="s">
        <v>551</v>
      </c>
      <c r="G2" s="151"/>
      <c r="H2" s="152"/>
    </row>
    <row r="3" spans="1:8" x14ac:dyDescent="0.15">
      <c r="A3" s="148" t="s">
        <v>544</v>
      </c>
      <c r="B3" s="153"/>
      <c r="C3" s="154"/>
      <c r="D3" s="155">
        <v>33551</v>
      </c>
      <c r="E3" s="156"/>
      <c r="F3" s="157">
        <v>52619</v>
      </c>
      <c r="G3" s="158"/>
      <c r="H3" s="159"/>
    </row>
    <row r="4" spans="1:8" x14ac:dyDescent="0.15">
      <c r="A4" s="160"/>
      <c r="B4" s="161"/>
      <c r="C4" s="162"/>
      <c r="D4" s="163">
        <v>20809</v>
      </c>
      <c r="E4" s="164"/>
      <c r="F4" s="165">
        <v>31149</v>
      </c>
      <c r="G4" s="166"/>
      <c r="H4" s="167"/>
    </row>
    <row r="5" spans="1:8" x14ac:dyDescent="0.15">
      <c r="A5" s="148" t="s">
        <v>546</v>
      </c>
      <c r="B5" s="153"/>
      <c r="C5" s="154"/>
      <c r="D5" s="155">
        <v>34466</v>
      </c>
      <c r="E5" s="156"/>
      <c r="F5" s="157">
        <v>51875</v>
      </c>
      <c r="G5" s="158"/>
      <c r="H5" s="159"/>
    </row>
    <row r="6" spans="1:8" x14ac:dyDescent="0.15">
      <c r="A6" s="160"/>
      <c r="B6" s="161"/>
      <c r="C6" s="162"/>
      <c r="D6" s="163">
        <v>24974</v>
      </c>
      <c r="E6" s="164"/>
      <c r="F6" s="165">
        <v>29372</v>
      </c>
      <c r="G6" s="166"/>
      <c r="H6" s="167"/>
    </row>
    <row r="7" spans="1:8" x14ac:dyDescent="0.15">
      <c r="A7" s="148" t="s">
        <v>547</v>
      </c>
      <c r="B7" s="153"/>
      <c r="C7" s="154"/>
      <c r="D7" s="155">
        <v>23268</v>
      </c>
      <c r="E7" s="156"/>
      <c r="F7" s="157">
        <v>48064</v>
      </c>
      <c r="G7" s="158"/>
      <c r="H7" s="159"/>
    </row>
    <row r="8" spans="1:8" x14ac:dyDescent="0.15">
      <c r="A8" s="160"/>
      <c r="B8" s="161"/>
      <c r="C8" s="162"/>
      <c r="D8" s="163">
        <v>15198</v>
      </c>
      <c r="E8" s="164"/>
      <c r="F8" s="165">
        <v>30373</v>
      </c>
      <c r="G8" s="166"/>
      <c r="H8" s="167"/>
    </row>
    <row r="9" spans="1:8" x14ac:dyDescent="0.15">
      <c r="A9" s="148" t="s">
        <v>548</v>
      </c>
      <c r="B9" s="153"/>
      <c r="C9" s="154"/>
      <c r="D9" s="155">
        <v>42316</v>
      </c>
      <c r="E9" s="156"/>
      <c r="F9" s="157">
        <v>56662</v>
      </c>
      <c r="G9" s="158"/>
      <c r="H9" s="159"/>
    </row>
    <row r="10" spans="1:8" x14ac:dyDescent="0.15">
      <c r="A10" s="160"/>
      <c r="B10" s="161"/>
      <c r="C10" s="162"/>
      <c r="D10" s="163">
        <v>27823</v>
      </c>
      <c r="E10" s="164"/>
      <c r="F10" s="165">
        <v>34709</v>
      </c>
      <c r="G10" s="166"/>
      <c r="H10" s="167"/>
    </row>
    <row r="11" spans="1:8" x14ac:dyDescent="0.15">
      <c r="A11" s="148" t="s">
        <v>549</v>
      </c>
      <c r="B11" s="153"/>
      <c r="C11" s="154"/>
      <c r="D11" s="155">
        <v>32037</v>
      </c>
      <c r="E11" s="156"/>
      <c r="F11" s="157">
        <v>60285</v>
      </c>
      <c r="G11" s="158"/>
      <c r="H11" s="159"/>
    </row>
    <row r="12" spans="1:8" x14ac:dyDescent="0.15">
      <c r="A12" s="160"/>
      <c r="B12" s="161"/>
      <c r="C12" s="168"/>
      <c r="D12" s="163">
        <v>19974</v>
      </c>
      <c r="E12" s="164"/>
      <c r="F12" s="165">
        <v>36445</v>
      </c>
      <c r="G12" s="166"/>
      <c r="H12" s="167"/>
    </row>
    <row r="13" spans="1:8" x14ac:dyDescent="0.15">
      <c r="A13" s="148"/>
      <c r="B13" s="153"/>
      <c r="C13" s="169"/>
      <c r="D13" s="170">
        <v>33128</v>
      </c>
      <c r="E13" s="171"/>
      <c r="F13" s="172">
        <v>53901</v>
      </c>
      <c r="G13" s="173"/>
      <c r="H13" s="159"/>
    </row>
    <row r="14" spans="1:8" x14ac:dyDescent="0.15">
      <c r="A14" s="160"/>
      <c r="B14" s="161"/>
      <c r="C14" s="162"/>
      <c r="D14" s="163">
        <v>21756</v>
      </c>
      <c r="E14" s="164"/>
      <c r="F14" s="165">
        <v>32410</v>
      </c>
      <c r="G14" s="166"/>
      <c r="H14" s="167"/>
    </row>
    <row r="17" spans="1:11" x14ac:dyDescent="0.15">
      <c r="A17" s="144" t="s">
        <v>52</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53</v>
      </c>
      <c r="B19" s="174">
        <f>ROUND(VALUE(SUBSTITUTE(実質収支比率等に係る経年分析!F$48,"▲","-")),2)</f>
        <v>5.89</v>
      </c>
      <c r="C19" s="174">
        <f>ROUND(VALUE(SUBSTITUTE(実質収支比率等に係る経年分析!G$48,"▲","-")),2)</f>
        <v>8.2899999999999991</v>
      </c>
      <c r="D19" s="174">
        <f>ROUND(VALUE(SUBSTITUTE(実質収支比率等に係る経年分析!H$48,"▲","-")),2)</f>
        <v>5.87</v>
      </c>
      <c r="E19" s="174">
        <f>ROUND(VALUE(SUBSTITUTE(実質収支比率等に係る経年分析!I$48,"▲","-")),2)</f>
        <v>7.77</v>
      </c>
      <c r="F19" s="174">
        <f>ROUND(VALUE(SUBSTITUTE(実質収支比率等に係る経年分析!J$48,"▲","-")),2)</f>
        <v>8.85</v>
      </c>
    </row>
    <row r="20" spans="1:11" x14ac:dyDescent="0.15">
      <c r="A20" s="174" t="s">
        <v>54</v>
      </c>
      <c r="B20" s="174">
        <f>ROUND(VALUE(SUBSTITUTE(実質収支比率等に係る経年分析!F$47,"▲","-")),2)</f>
        <v>10.49</v>
      </c>
      <c r="C20" s="174">
        <f>ROUND(VALUE(SUBSTITUTE(実質収支比率等に係る経年分析!G$47,"▲","-")),2)</f>
        <v>13.21</v>
      </c>
      <c r="D20" s="174">
        <f>ROUND(VALUE(SUBSTITUTE(実質収支比率等に係る経年分析!H$47,"▲","-")),2)</f>
        <v>16.82</v>
      </c>
      <c r="E20" s="174">
        <f>ROUND(VALUE(SUBSTITUTE(実質収支比率等に係る経年分析!I$47,"▲","-")),2)</f>
        <v>12.15</v>
      </c>
      <c r="F20" s="174">
        <f>ROUND(VALUE(SUBSTITUTE(実質収支比率等に係る経年分析!J$47,"▲","-")),2)</f>
        <v>15.84</v>
      </c>
    </row>
    <row r="21" spans="1:11" x14ac:dyDescent="0.15">
      <c r="A21" s="174" t="s">
        <v>55</v>
      </c>
      <c r="B21" s="174">
        <f>IF(ISNUMBER(VALUE(SUBSTITUTE(実質収支比率等に係る経年分析!F$49,"▲","-"))),ROUND(VALUE(SUBSTITUTE(実質収支比率等に係る経年分析!F$49,"▲","-")),2),NA())</f>
        <v>-0.4</v>
      </c>
      <c r="C21" s="174">
        <f>IF(ISNUMBER(VALUE(SUBSTITUTE(実質収支比率等に係る経年分析!G$49,"▲","-"))),ROUND(VALUE(SUBSTITUTE(実質収支比率等に係る経年分析!G$49,"▲","-")),2),NA())</f>
        <v>2.58</v>
      </c>
      <c r="D21" s="174">
        <f>IF(ISNUMBER(VALUE(SUBSTITUTE(実質収支比率等に係る経年分析!H$49,"▲","-"))),ROUND(VALUE(SUBSTITUTE(実質収支比率等に係る経年分析!H$49,"▲","-")),2),NA())</f>
        <v>-2.08</v>
      </c>
      <c r="E21" s="174">
        <f>IF(ISNUMBER(VALUE(SUBSTITUTE(実質収支比率等に係る経年分析!I$49,"▲","-"))),ROUND(VALUE(SUBSTITUTE(実質収支比率等に係る経年分析!I$49,"▲","-")),2),NA())</f>
        <v>-5.7</v>
      </c>
      <c r="F21" s="174">
        <f>IF(ISNUMBER(VALUE(SUBSTITUTE(実質収支比率等に係る経年分析!J$49,"▲","-"))),ROUND(VALUE(SUBSTITUTE(実質収支比率等に係る経年分析!J$49,"▲","-")),2),NA())</f>
        <v>1.19</v>
      </c>
    </row>
    <row r="24" spans="1:11" x14ac:dyDescent="0.15">
      <c r="A24" s="144" t="s">
        <v>56</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0.91</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4.4800000000000004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8.2799999999999994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8.85</v>
      </c>
    </row>
    <row r="39" spans="1:16" x14ac:dyDescent="0.15">
      <c r="A39" s="144" t="s">
        <v>59</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5987</v>
      </c>
      <c r="E42" s="176"/>
      <c r="F42" s="176"/>
      <c r="G42" s="176">
        <f>'実質公債費比率（分子）の構造'!L$52</f>
        <v>5752</v>
      </c>
      <c r="H42" s="176"/>
      <c r="I42" s="176"/>
      <c r="J42" s="176">
        <f>'実質公債費比率（分子）の構造'!M$52</f>
        <v>5508</v>
      </c>
      <c r="K42" s="176"/>
      <c r="L42" s="176"/>
      <c r="M42" s="176">
        <f>'実質公債費比率（分子）の構造'!N$52</f>
        <v>5023</v>
      </c>
      <c r="N42" s="176"/>
      <c r="O42" s="176"/>
      <c r="P42" s="176">
        <f>'実質公債費比率（分子）の構造'!O$52</f>
        <v>4570</v>
      </c>
    </row>
    <row r="43" spans="1:16" x14ac:dyDescent="0.15">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64</v>
      </c>
      <c r="B44" s="176">
        <f>'実質公債費比率（分子）の構造'!K$50</f>
        <v>240</v>
      </c>
      <c r="C44" s="176"/>
      <c r="D44" s="176"/>
      <c r="E44" s="176">
        <f>'実質公債費比率（分子）の構造'!L$50</f>
        <v>213</v>
      </c>
      <c r="F44" s="176"/>
      <c r="G44" s="176"/>
      <c r="H44" s="176">
        <f>'実質公債費比率（分子）の構造'!M$50</f>
        <v>187</v>
      </c>
      <c r="I44" s="176"/>
      <c r="J44" s="176"/>
      <c r="K44" s="176">
        <f>'実質公債費比率（分子）の構造'!N$50</f>
        <v>146</v>
      </c>
      <c r="L44" s="176"/>
      <c r="M44" s="176"/>
      <c r="N44" s="176">
        <f>'実質公債費比率（分子）の構造'!O$50</f>
        <v>127</v>
      </c>
      <c r="O44" s="176"/>
      <c r="P44" s="176"/>
    </row>
    <row r="45" spans="1:16" x14ac:dyDescent="0.15">
      <c r="A45" s="176" t="s">
        <v>65</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66</v>
      </c>
      <c r="B46" s="176">
        <f>'実質公債費比率（分子）の構造'!K$48</f>
        <v>1992</v>
      </c>
      <c r="C46" s="176"/>
      <c r="D46" s="176"/>
      <c r="E46" s="176">
        <f>'実質公債費比率（分子）の構造'!L$48</f>
        <v>1865</v>
      </c>
      <c r="F46" s="176"/>
      <c r="G46" s="176"/>
      <c r="H46" s="176">
        <f>'実質公債費比率（分子）の構造'!M$48</f>
        <v>2124</v>
      </c>
      <c r="I46" s="176"/>
      <c r="J46" s="176"/>
      <c r="K46" s="176">
        <f>'実質公債費比率（分子）の構造'!N$48</f>
        <v>1421</v>
      </c>
      <c r="L46" s="176"/>
      <c r="M46" s="176"/>
      <c r="N46" s="176">
        <f>'実質公債費比率（分子）の構造'!O$48</f>
        <v>1303</v>
      </c>
      <c r="O46" s="176"/>
      <c r="P46" s="176"/>
    </row>
    <row r="47" spans="1:16" x14ac:dyDescent="0.15">
      <c r="A47" s="176" t="s">
        <v>67</v>
      </c>
      <c r="B47" s="176">
        <f>'実質公債費比率（分子）の構造'!K$47</f>
        <v>30</v>
      </c>
      <c r="C47" s="176"/>
      <c r="D47" s="176"/>
      <c r="E47" s="176">
        <f>'実質公債費比率（分子）の構造'!L$47</f>
        <v>30</v>
      </c>
      <c r="F47" s="176"/>
      <c r="G47" s="176"/>
      <c r="H47" s="176">
        <f>'実質公債費比率（分子）の構造'!M$47</f>
        <v>30</v>
      </c>
      <c r="I47" s="176"/>
      <c r="J47" s="176"/>
      <c r="K47" s="176">
        <f>'実質公債費比率（分子）の構造'!N$47</f>
        <v>30</v>
      </c>
      <c r="L47" s="176"/>
      <c r="M47" s="176"/>
      <c r="N47" s="176">
        <f>'実質公債費比率（分子）の構造'!O$47</f>
        <v>30</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6550</v>
      </c>
      <c r="C49" s="176"/>
      <c r="D49" s="176"/>
      <c r="E49" s="176">
        <f>'実質公債費比率（分子）の構造'!L$45</f>
        <v>6524</v>
      </c>
      <c r="F49" s="176"/>
      <c r="G49" s="176"/>
      <c r="H49" s="176">
        <f>'実質公債費比率（分子）の構造'!M$45</f>
        <v>6304</v>
      </c>
      <c r="I49" s="176"/>
      <c r="J49" s="176"/>
      <c r="K49" s="176">
        <f>'実質公債費比率（分子）の構造'!N$45</f>
        <v>6226</v>
      </c>
      <c r="L49" s="176"/>
      <c r="M49" s="176"/>
      <c r="N49" s="176">
        <f>'実質公債費比率（分子）の構造'!O$45</f>
        <v>6066</v>
      </c>
      <c r="O49" s="176"/>
      <c r="P49" s="176"/>
    </row>
    <row r="50" spans="1:16" x14ac:dyDescent="0.15">
      <c r="A50" s="176" t="s">
        <v>70</v>
      </c>
      <c r="B50" s="176" t="e">
        <f>NA()</f>
        <v>#N/A</v>
      </c>
      <c r="C50" s="176">
        <f>IF(ISNUMBER('実質公債費比率（分子）の構造'!K$53),'実質公債費比率（分子）の構造'!K$53,NA())</f>
        <v>2825</v>
      </c>
      <c r="D50" s="176" t="e">
        <f>NA()</f>
        <v>#N/A</v>
      </c>
      <c r="E50" s="176" t="e">
        <f>NA()</f>
        <v>#N/A</v>
      </c>
      <c r="F50" s="176">
        <f>IF(ISNUMBER('実質公債費比率（分子）の構造'!L$53),'実質公債費比率（分子）の構造'!L$53,NA())</f>
        <v>2880</v>
      </c>
      <c r="G50" s="176" t="e">
        <f>NA()</f>
        <v>#N/A</v>
      </c>
      <c r="H50" s="176" t="e">
        <f>NA()</f>
        <v>#N/A</v>
      </c>
      <c r="I50" s="176">
        <f>IF(ISNUMBER('実質公債費比率（分子）の構造'!M$53),'実質公債費比率（分子）の構造'!M$53,NA())</f>
        <v>3137</v>
      </c>
      <c r="J50" s="176" t="e">
        <f>NA()</f>
        <v>#N/A</v>
      </c>
      <c r="K50" s="176" t="e">
        <f>NA()</f>
        <v>#N/A</v>
      </c>
      <c r="L50" s="176">
        <f>IF(ISNUMBER('実質公債費比率（分子）の構造'!N$53),'実質公債費比率（分子）の構造'!N$53,NA())</f>
        <v>2800</v>
      </c>
      <c r="M50" s="176" t="e">
        <f>NA()</f>
        <v>#N/A</v>
      </c>
      <c r="N50" s="176" t="e">
        <f>NA()</f>
        <v>#N/A</v>
      </c>
      <c r="O50" s="176">
        <f>IF(ISNUMBER('実質公債費比率（分子）の構造'!O$53),'実質公債費比率（分子）の構造'!O$53,NA())</f>
        <v>2956</v>
      </c>
      <c r="P50" s="176" t="e">
        <f>NA()</f>
        <v>#N/A</v>
      </c>
    </row>
    <row r="53" spans="1:16" x14ac:dyDescent="0.15">
      <c r="A53" s="144" t="s">
        <v>71</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42</v>
      </c>
      <c r="B56" s="175"/>
      <c r="C56" s="175"/>
      <c r="D56" s="175">
        <f>'将来負担比率（分子）の構造'!I$52</f>
        <v>39419</v>
      </c>
      <c r="E56" s="175"/>
      <c r="F56" s="175"/>
      <c r="G56" s="175">
        <f>'将来負担比率（分子）の構造'!J$52</f>
        <v>38850</v>
      </c>
      <c r="H56" s="175"/>
      <c r="I56" s="175"/>
      <c r="J56" s="175">
        <f>'将来負担比率（分子）の構造'!K$52</f>
        <v>36783</v>
      </c>
      <c r="K56" s="175"/>
      <c r="L56" s="175"/>
      <c r="M56" s="175">
        <f>'将来負担比率（分子）の構造'!L$52</f>
        <v>34622</v>
      </c>
      <c r="N56" s="175"/>
      <c r="O56" s="175"/>
      <c r="P56" s="175">
        <f>'将来負担比率（分子）の構造'!M$52</f>
        <v>34008</v>
      </c>
    </row>
    <row r="57" spans="1:16" x14ac:dyDescent="0.15">
      <c r="A57" s="175" t="s">
        <v>41</v>
      </c>
      <c r="B57" s="175"/>
      <c r="C57" s="175"/>
      <c r="D57" s="175">
        <f>'将来負担比率（分子）の構造'!I$51</f>
        <v>12719</v>
      </c>
      <c r="E57" s="175"/>
      <c r="F57" s="175"/>
      <c r="G57" s="175">
        <f>'将来負担比率（分子）の構造'!J$51</f>
        <v>9544</v>
      </c>
      <c r="H57" s="175"/>
      <c r="I57" s="175"/>
      <c r="J57" s="175">
        <f>'将来負担比率（分子）の構造'!K$51</f>
        <v>8467</v>
      </c>
      <c r="K57" s="175"/>
      <c r="L57" s="175"/>
      <c r="M57" s="175">
        <f>'将来負担比率（分子）の構造'!L$51</f>
        <v>7820</v>
      </c>
      <c r="N57" s="175"/>
      <c r="O57" s="175"/>
      <c r="P57" s="175">
        <f>'将来負担比率（分子）の構造'!M$51</f>
        <v>7811</v>
      </c>
    </row>
    <row r="58" spans="1:16" x14ac:dyDescent="0.15">
      <c r="A58" s="175" t="s">
        <v>40</v>
      </c>
      <c r="B58" s="175"/>
      <c r="C58" s="175"/>
      <c r="D58" s="175">
        <f>'将来負担比率（分子）の構造'!I$50</f>
        <v>8398</v>
      </c>
      <c r="E58" s="175"/>
      <c r="F58" s="175"/>
      <c r="G58" s="175">
        <f>'将来負担比率（分子）の構造'!J$50</f>
        <v>10752</v>
      </c>
      <c r="H58" s="175"/>
      <c r="I58" s="175"/>
      <c r="J58" s="175">
        <f>'将来負担比率（分子）の構造'!K$50</f>
        <v>13273</v>
      </c>
      <c r="K58" s="175"/>
      <c r="L58" s="175"/>
      <c r="M58" s="175">
        <f>'将来負担比率（分子）の構造'!L$50</f>
        <v>14961</v>
      </c>
      <c r="N58" s="175"/>
      <c r="O58" s="175"/>
      <c r="P58" s="175">
        <f>'将来負担比率（分子）の構造'!M$50</f>
        <v>17497</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f>'将来負担比率（分子）の構造'!I$46</f>
        <v>8</v>
      </c>
      <c r="C61" s="175"/>
      <c r="D61" s="175"/>
      <c r="E61" s="175">
        <f>'将来負担比率（分子）の構造'!J$46</f>
        <v>53</v>
      </c>
      <c r="F61" s="175"/>
      <c r="G61" s="175"/>
      <c r="H61" s="175">
        <f>'将来負担比率（分子）の構造'!K$46</f>
        <v>56</v>
      </c>
      <c r="I61" s="175"/>
      <c r="J61" s="175"/>
      <c r="K61" s="175">
        <f>'将来負担比率（分子）の構造'!L$46</f>
        <v>27</v>
      </c>
      <c r="L61" s="175"/>
      <c r="M61" s="175"/>
      <c r="N61" s="175">
        <f>'将来負担比率（分子）の構造'!M$46</f>
        <v>35</v>
      </c>
      <c r="O61" s="175"/>
      <c r="P61" s="175"/>
    </row>
    <row r="62" spans="1:16" x14ac:dyDescent="0.15">
      <c r="A62" s="175" t="s">
        <v>34</v>
      </c>
      <c r="B62" s="175">
        <f>'将来負担比率（分子）の構造'!I$45</f>
        <v>14983</v>
      </c>
      <c r="C62" s="175"/>
      <c r="D62" s="175"/>
      <c r="E62" s="175">
        <f>'将来負担比率（分子）の構造'!J$45</f>
        <v>14453</v>
      </c>
      <c r="F62" s="175"/>
      <c r="G62" s="175"/>
      <c r="H62" s="175">
        <f>'将来負担比率（分子）の構造'!K$45</f>
        <v>13158</v>
      </c>
      <c r="I62" s="175"/>
      <c r="J62" s="175"/>
      <c r="K62" s="175">
        <f>'将来負担比率（分子）の構造'!L$45</f>
        <v>12445</v>
      </c>
      <c r="L62" s="175"/>
      <c r="M62" s="175"/>
      <c r="N62" s="175">
        <f>'将来負担比率（分子）の構造'!M$45</f>
        <v>11397</v>
      </c>
      <c r="O62" s="175"/>
      <c r="P62" s="175"/>
    </row>
    <row r="63" spans="1:16" x14ac:dyDescent="0.15">
      <c r="A63" s="175" t="s">
        <v>33</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32</v>
      </c>
      <c r="B64" s="175">
        <f>'将来負担比率（分子）の構造'!I$43</f>
        <v>21324</v>
      </c>
      <c r="C64" s="175"/>
      <c r="D64" s="175"/>
      <c r="E64" s="175">
        <f>'将来負担比率（分子）の構造'!J$43</f>
        <v>19332</v>
      </c>
      <c r="F64" s="175"/>
      <c r="G64" s="175"/>
      <c r="H64" s="175">
        <f>'将来負担比率（分子）の構造'!K$43</f>
        <v>19124</v>
      </c>
      <c r="I64" s="175"/>
      <c r="J64" s="175"/>
      <c r="K64" s="175">
        <f>'将来負担比率（分子）の構造'!L$43</f>
        <v>16595</v>
      </c>
      <c r="L64" s="175"/>
      <c r="M64" s="175"/>
      <c r="N64" s="175">
        <f>'将来負担比率（分子）の構造'!M$43</f>
        <v>14781</v>
      </c>
      <c r="O64" s="175"/>
      <c r="P64" s="175"/>
    </row>
    <row r="65" spans="1:16" x14ac:dyDescent="0.15">
      <c r="A65" s="175" t="s">
        <v>31</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30</v>
      </c>
      <c r="B66" s="175">
        <f>'将来負担比率（分子）の構造'!I$41</f>
        <v>50462</v>
      </c>
      <c r="C66" s="175"/>
      <c r="D66" s="175"/>
      <c r="E66" s="175">
        <f>'将来負担比率（分子）の構造'!J$41</f>
        <v>49084</v>
      </c>
      <c r="F66" s="175"/>
      <c r="G66" s="175"/>
      <c r="H66" s="175">
        <f>'将来負担比率（分子）の構造'!K$41</f>
        <v>45805</v>
      </c>
      <c r="I66" s="175"/>
      <c r="J66" s="175"/>
      <c r="K66" s="175">
        <f>'将来負担比率（分子）の構造'!L$41</f>
        <v>46041</v>
      </c>
      <c r="L66" s="175"/>
      <c r="M66" s="175"/>
      <c r="N66" s="175">
        <f>'将来負担比率（分子）の構造'!M$41</f>
        <v>45980</v>
      </c>
      <c r="O66" s="175"/>
      <c r="P66" s="175"/>
    </row>
    <row r="67" spans="1:16" x14ac:dyDescent="0.15">
      <c r="A67" s="175" t="s">
        <v>74</v>
      </c>
      <c r="B67" s="175" t="e">
        <f>NA()</f>
        <v>#N/A</v>
      </c>
      <c r="C67" s="175">
        <f>IF(ISNUMBER('将来負担比率（分子）の構造'!I$53), IF('将来負担比率（分子）の構造'!I$53 &lt; 0, 0, '将来負担比率（分子）の構造'!I$53), NA())</f>
        <v>26241</v>
      </c>
      <c r="D67" s="175" t="e">
        <f>NA()</f>
        <v>#N/A</v>
      </c>
      <c r="E67" s="175" t="e">
        <f>NA()</f>
        <v>#N/A</v>
      </c>
      <c r="F67" s="175">
        <f>IF(ISNUMBER('将来負担比率（分子）の構造'!J$53), IF('将来負担比率（分子）の構造'!J$53 &lt; 0, 0, '将来負担比率（分子）の構造'!J$53), NA())</f>
        <v>23775</v>
      </c>
      <c r="G67" s="175" t="e">
        <f>NA()</f>
        <v>#N/A</v>
      </c>
      <c r="H67" s="175" t="e">
        <f>NA()</f>
        <v>#N/A</v>
      </c>
      <c r="I67" s="175">
        <f>IF(ISNUMBER('将来負担比率（分子）の構造'!K$53), IF('将来負担比率（分子）の構造'!K$53 &lt; 0, 0, '将来負担比率（分子）の構造'!K$53), NA())</f>
        <v>19621</v>
      </c>
      <c r="J67" s="175" t="e">
        <f>NA()</f>
        <v>#N/A</v>
      </c>
      <c r="K67" s="175" t="e">
        <f>NA()</f>
        <v>#N/A</v>
      </c>
      <c r="L67" s="175">
        <f>IF(ISNUMBER('将来負担比率（分子）の構造'!L$53), IF('将来負担比率（分子）の構造'!L$53 &lt; 0, 0, '将来負担比率（分子）の構造'!L$53), NA())</f>
        <v>17705</v>
      </c>
      <c r="M67" s="175" t="e">
        <f>NA()</f>
        <v>#N/A</v>
      </c>
      <c r="N67" s="175" t="e">
        <f>NA()</f>
        <v>#N/A</v>
      </c>
      <c r="O67" s="175">
        <f>IF(ISNUMBER('将来負担比率（分子）の構造'!M$53), IF('将来負担比率（分子）の構造'!M$53 &lt; 0, 0, '将来負担比率（分子）の構造'!M$53), NA())</f>
        <v>12876</v>
      </c>
      <c r="P67" s="175" t="e">
        <f>NA()</f>
        <v>#N/A</v>
      </c>
    </row>
    <row r="70" spans="1:16" x14ac:dyDescent="0.15">
      <c r="A70" s="177" t="s">
        <v>75</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76</v>
      </c>
      <c r="B72" s="179">
        <f>基金残高に係る経年分析!F55</f>
        <v>9069</v>
      </c>
      <c r="C72" s="179">
        <f>基金残高に係る経年分析!G55</f>
        <v>6559</v>
      </c>
      <c r="D72" s="179">
        <f>基金残高に係る経年分析!H55</f>
        <v>8730</v>
      </c>
    </row>
    <row r="73" spans="1:16" x14ac:dyDescent="0.15">
      <c r="A73" s="178" t="s">
        <v>77</v>
      </c>
      <c r="B73" s="179">
        <f>基金残高に係る経年分析!F56</f>
        <v>8</v>
      </c>
      <c r="C73" s="179">
        <f>基金残高に係る経年分析!G56</f>
        <v>8</v>
      </c>
      <c r="D73" s="179">
        <f>基金残高に係る経年分析!H56</f>
        <v>8</v>
      </c>
    </row>
    <row r="74" spans="1:16" x14ac:dyDescent="0.15">
      <c r="A74" s="178" t="s">
        <v>78</v>
      </c>
      <c r="B74" s="179">
        <f>基金残高に係る経年分析!F57</f>
        <v>3790</v>
      </c>
      <c r="C74" s="179">
        <f>基金残高に係る経年分析!G57</f>
        <v>5951</v>
      </c>
      <c r="D74" s="179">
        <f>基金残高に係る経年分析!H57</f>
        <v>6005</v>
      </c>
    </row>
  </sheetData>
  <sheetProtection algorithmName="SHA-512" hashValue="oUjUl/37Q8jwYFzyu4MOidQIcDOKT8bYLUvFCBNdmSm355xXnBLabBzu0sffc6mDdGOcL7fB44SHsv+PkvlL2w==" saltValue="T4QQe/glMd8aA8NiiI5T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7"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761" t="s">
        <v>208</v>
      </c>
      <c r="DI1" s="762"/>
      <c r="DJ1" s="762"/>
      <c r="DK1" s="762"/>
      <c r="DL1" s="762"/>
      <c r="DM1" s="762"/>
      <c r="DN1" s="763"/>
      <c r="DO1" s="220"/>
      <c r="DP1" s="761" t="s">
        <v>209</v>
      </c>
      <c r="DQ1" s="762"/>
      <c r="DR1" s="762"/>
      <c r="DS1" s="762"/>
      <c r="DT1" s="762"/>
      <c r="DU1" s="762"/>
      <c r="DV1" s="762"/>
      <c r="DW1" s="762"/>
      <c r="DX1" s="762"/>
      <c r="DY1" s="762"/>
      <c r="DZ1" s="762"/>
      <c r="EA1" s="762"/>
      <c r="EB1" s="762"/>
      <c r="EC1" s="763"/>
      <c r="ED1" s="218"/>
      <c r="EE1" s="218"/>
      <c r="EF1" s="218"/>
      <c r="EG1" s="218"/>
      <c r="EH1" s="218"/>
      <c r="EI1" s="218"/>
      <c r="EJ1" s="218"/>
      <c r="EK1" s="218"/>
      <c r="EL1" s="218"/>
      <c r="EM1" s="218"/>
    </row>
    <row r="2" spans="2:143" ht="22.5" customHeight="1" x14ac:dyDescent="0.15">
      <c r="B2" s="221" t="s">
        <v>210</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703" t="s">
        <v>211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214</v>
      </c>
      <c r="S4" s="704"/>
      <c r="T4" s="704"/>
      <c r="U4" s="704"/>
      <c r="V4" s="704"/>
      <c r="W4" s="704"/>
      <c r="X4" s="704"/>
      <c r="Y4" s="705"/>
      <c r="Z4" s="703" t="s">
        <v>215</v>
      </c>
      <c r="AA4" s="704"/>
      <c r="AB4" s="704"/>
      <c r="AC4" s="705"/>
      <c r="AD4" s="703" t="s">
        <v>216</v>
      </c>
      <c r="AE4" s="704"/>
      <c r="AF4" s="704"/>
      <c r="AG4" s="704"/>
      <c r="AH4" s="704"/>
      <c r="AI4" s="704"/>
      <c r="AJ4" s="704"/>
      <c r="AK4" s="705"/>
      <c r="AL4" s="703" t="s">
        <v>215</v>
      </c>
      <c r="AM4" s="704"/>
      <c r="AN4" s="704"/>
      <c r="AO4" s="705"/>
      <c r="AP4" s="764" t="s">
        <v>217</v>
      </c>
      <c r="AQ4" s="764"/>
      <c r="AR4" s="764"/>
      <c r="AS4" s="764"/>
      <c r="AT4" s="764"/>
      <c r="AU4" s="764"/>
      <c r="AV4" s="764"/>
      <c r="AW4" s="764"/>
      <c r="AX4" s="764"/>
      <c r="AY4" s="764"/>
      <c r="AZ4" s="764"/>
      <c r="BA4" s="764"/>
      <c r="BB4" s="764"/>
      <c r="BC4" s="764"/>
      <c r="BD4" s="764"/>
      <c r="BE4" s="764"/>
      <c r="BF4" s="764"/>
      <c r="BG4" s="764" t="s">
        <v>218</v>
      </c>
      <c r="BH4" s="764"/>
      <c r="BI4" s="764"/>
      <c r="BJ4" s="764"/>
      <c r="BK4" s="764"/>
      <c r="BL4" s="764"/>
      <c r="BM4" s="764"/>
      <c r="BN4" s="764"/>
      <c r="BO4" s="764" t="s">
        <v>215</v>
      </c>
      <c r="BP4" s="764"/>
      <c r="BQ4" s="764"/>
      <c r="BR4" s="764"/>
      <c r="BS4" s="764" t="s">
        <v>219</v>
      </c>
      <c r="BT4" s="764"/>
      <c r="BU4" s="764"/>
      <c r="BV4" s="764"/>
      <c r="BW4" s="764"/>
      <c r="BX4" s="764"/>
      <c r="BY4" s="764"/>
      <c r="BZ4" s="764"/>
      <c r="CA4" s="764"/>
      <c r="CB4" s="764"/>
      <c r="CD4" s="746" t="s">
        <v>220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4" customFormat="1" ht="11.25" customHeight="1" x14ac:dyDescent="0.15">
      <c r="B5" s="708" t="s">
        <v>221</v>
      </c>
      <c r="C5" s="709"/>
      <c r="D5" s="709"/>
      <c r="E5" s="709"/>
      <c r="F5" s="709"/>
      <c r="G5" s="709"/>
      <c r="H5" s="709"/>
      <c r="I5" s="709"/>
      <c r="J5" s="709"/>
      <c r="K5" s="709"/>
      <c r="L5" s="709"/>
      <c r="M5" s="709"/>
      <c r="N5" s="709"/>
      <c r="O5" s="709"/>
      <c r="P5" s="709"/>
      <c r="Q5" s="710"/>
      <c r="R5" s="697">
        <v>49218325</v>
      </c>
      <c r="S5" s="698"/>
      <c r="T5" s="698"/>
      <c r="U5" s="698"/>
      <c r="V5" s="698"/>
      <c r="W5" s="698"/>
      <c r="X5" s="698"/>
      <c r="Y5" s="741"/>
      <c r="Z5" s="759">
        <v>37.6</v>
      </c>
      <c r="AA5" s="759"/>
      <c r="AB5" s="759"/>
      <c r="AC5" s="759"/>
      <c r="AD5" s="760">
        <v>46169836</v>
      </c>
      <c r="AE5" s="760"/>
      <c r="AF5" s="760"/>
      <c r="AG5" s="760"/>
      <c r="AH5" s="760"/>
      <c r="AI5" s="760"/>
      <c r="AJ5" s="760"/>
      <c r="AK5" s="760"/>
      <c r="AL5" s="742">
        <v>83</v>
      </c>
      <c r="AM5" s="713"/>
      <c r="AN5" s="713"/>
      <c r="AO5" s="743"/>
      <c r="AP5" s="708" t="s">
        <v>222</v>
      </c>
      <c r="AQ5" s="709"/>
      <c r="AR5" s="709"/>
      <c r="AS5" s="709"/>
      <c r="AT5" s="709"/>
      <c r="AU5" s="709"/>
      <c r="AV5" s="709"/>
      <c r="AW5" s="709"/>
      <c r="AX5" s="709"/>
      <c r="AY5" s="709"/>
      <c r="AZ5" s="709"/>
      <c r="BA5" s="709"/>
      <c r="BB5" s="709"/>
      <c r="BC5" s="709"/>
      <c r="BD5" s="709"/>
      <c r="BE5" s="709"/>
      <c r="BF5" s="710"/>
      <c r="BG5" s="642">
        <v>46158822</v>
      </c>
      <c r="BH5" s="643"/>
      <c r="BI5" s="643"/>
      <c r="BJ5" s="643"/>
      <c r="BK5" s="643"/>
      <c r="BL5" s="643"/>
      <c r="BM5" s="643"/>
      <c r="BN5" s="644"/>
      <c r="BO5" s="675">
        <v>93.8</v>
      </c>
      <c r="BP5" s="675"/>
      <c r="BQ5" s="675"/>
      <c r="BR5" s="675"/>
      <c r="BS5" s="676">
        <v>415669</v>
      </c>
      <c r="BT5" s="676"/>
      <c r="BU5" s="676"/>
      <c r="BV5" s="676"/>
      <c r="BW5" s="676"/>
      <c r="BX5" s="676"/>
      <c r="BY5" s="676"/>
      <c r="BZ5" s="676"/>
      <c r="CA5" s="676"/>
      <c r="CB5" s="739"/>
      <c r="CD5" s="746" t="s">
        <v>217</v>
      </c>
      <c r="CE5" s="747"/>
      <c r="CF5" s="747"/>
      <c r="CG5" s="747"/>
      <c r="CH5" s="747"/>
      <c r="CI5" s="747"/>
      <c r="CJ5" s="747"/>
      <c r="CK5" s="747"/>
      <c r="CL5" s="747"/>
      <c r="CM5" s="747"/>
      <c r="CN5" s="747"/>
      <c r="CO5" s="747"/>
      <c r="CP5" s="747"/>
      <c r="CQ5" s="748"/>
      <c r="CR5" s="746" t="s">
        <v>223</v>
      </c>
      <c r="CS5" s="747"/>
      <c r="CT5" s="747"/>
      <c r="CU5" s="747"/>
      <c r="CV5" s="747"/>
      <c r="CW5" s="747"/>
      <c r="CX5" s="747"/>
      <c r="CY5" s="748"/>
      <c r="CZ5" s="746" t="s">
        <v>215</v>
      </c>
      <c r="DA5" s="747"/>
      <c r="DB5" s="747"/>
      <c r="DC5" s="748"/>
      <c r="DD5" s="746" t="s">
        <v>224</v>
      </c>
      <c r="DE5" s="747"/>
      <c r="DF5" s="747"/>
      <c r="DG5" s="747"/>
      <c r="DH5" s="747"/>
      <c r="DI5" s="747"/>
      <c r="DJ5" s="747"/>
      <c r="DK5" s="747"/>
      <c r="DL5" s="747"/>
      <c r="DM5" s="747"/>
      <c r="DN5" s="747"/>
      <c r="DO5" s="747"/>
      <c r="DP5" s="748"/>
      <c r="DQ5" s="746" t="s">
        <v>225</v>
      </c>
      <c r="DR5" s="747"/>
      <c r="DS5" s="747"/>
      <c r="DT5" s="747"/>
      <c r="DU5" s="747"/>
      <c r="DV5" s="747"/>
      <c r="DW5" s="747"/>
      <c r="DX5" s="747"/>
      <c r="DY5" s="747"/>
      <c r="DZ5" s="747"/>
      <c r="EA5" s="747"/>
      <c r="EB5" s="747"/>
      <c r="EC5" s="748"/>
    </row>
    <row r="6" spans="2:143" ht="11.25" customHeight="1" x14ac:dyDescent="0.15">
      <c r="B6" s="639" t="s">
        <v>226</v>
      </c>
      <c r="C6" s="640"/>
      <c r="D6" s="640"/>
      <c r="E6" s="640"/>
      <c r="F6" s="640"/>
      <c r="G6" s="640"/>
      <c r="H6" s="640"/>
      <c r="I6" s="640"/>
      <c r="J6" s="640"/>
      <c r="K6" s="640"/>
      <c r="L6" s="640"/>
      <c r="M6" s="640"/>
      <c r="N6" s="640"/>
      <c r="O6" s="640"/>
      <c r="P6" s="640"/>
      <c r="Q6" s="641"/>
      <c r="R6" s="642">
        <v>1106009</v>
      </c>
      <c r="S6" s="643"/>
      <c r="T6" s="643"/>
      <c r="U6" s="643"/>
      <c r="V6" s="643"/>
      <c r="W6" s="643"/>
      <c r="X6" s="643"/>
      <c r="Y6" s="644"/>
      <c r="Z6" s="675">
        <v>0.8</v>
      </c>
      <c r="AA6" s="675"/>
      <c r="AB6" s="675"/>
      <c r="AC6" s="675"/>
      <c r="AD6" s="676">
        <v>1106009</v>
      </c>
      <c r="AE6" s="676"/>
      <c r="AF6" s="676"/>
      <c r="AG6" s="676"/>
      <c r="AH6" s="676"/>
      <c r="AI6" s="676"/>
      <c r="AJ6" s="676"/>
      <c r="AK6" s="676"/>
      <c r="AL6" s="645">
        <v>2</v>
      </c>
      <c r="AM6" s="646"/>
      <c r="AN6" s="646"/>
      <c r="AO6" s="677"/>
      <c r="AP6" s="639" t="s">
        <v>227</v>
      </c>
      <c r="AQ6" s="640"/>
      <c r="AR6" s="640"/>
      <c r="AS6" s="640"/>
      <c r="AT6" s="640"/>
      <c r="AU6" s="640"/>
      <c r="AV6" s="640"/>
      <c r="AW6" s="640"/>
      <c r="AX6" s="640"/>
      <c r="AY6" s="640"/>
      <c r="AZ6" s="640"/>
      <c r="BA6" s="640"/>
      <c r="BB6" s="640"/>
      <c r="BC6" s="640"/>
      <c r="BD6" s="640"/>
      <c r="BE6" s="640"/>
      <c r="BF6" s="641"/>
      <c r="BG6" s="642">
        <v>46158822</v>
      </c>
      <c r="BH6" s="643"/>
      <c r="BI6" s="643"/>
      <c r="BJ6" s="643"/>
      <c r="BK6" s="643"/>
      <c r="BL6" s="643"/>
      <c r="BM6" s="643"/>
      <c r="BN6" s="644"/>
      <c r="BO6" s="675">
        <v>93.8</v>
      </c>
      <c r="BP6" s="675"/>
      <c r="BQ6" s="675"/>
      <c r="BR6" s="675"/>
      <c r="BS6" s="676">
        <v>415669</v>
      </c>
      <c r="BT6" s="676"/>
      <c r="BU6" s="676"/>
      <c r="BV6" s="676"/>
      <c r="BW6" s="676"/>
      <c r="BX6" s="676"/>
      <c r="BY6" s="676"/>
      <c r="BZ6" s="676"/>
      <c r="CA6" s="676"/>
      <c r="CB6" s="739"/>
      <c r="CD6" s="700" t="s">
        <v>228</v>
      </c>
      <c r="CE6" s="701"/>
      <c r="CF6" s="701"/>
      <c r="CG6" s="701"/>
      <c r="CH6" s="701"/>
      <c r="CI6" s="701"/>
      <c r="CJ6" s="701"/>
      <c r="CK6" s="701"/>
      <c r="CL6" s="701"/>
      <c r="CM6" s="701"/>
      <c r="CN6" s="701"/>
      <c r="CO6" s="701"/>
      <c r="CP6" s="701"/>
      <c r="CQ6" s="702"/>
      <c r="CR6" s="642">
        <v>537095</v>
      </c>
      <c r="CS6" s="643"/>
      <c r="CT6" s="643"/>
      <c r="CU6" s="643"/>
      <c r="CV6" s="643"/>
      <c r="CW6" s="643"/>
      <c r="CX6" s="643"/>
      <c r="CY6" s="644"/>
      <c r="CZ6" s="742">
        <v>0.4</v>
      </c>
      <c r="DA6" s="713"/>
      <c r="DB6" s="713"/>
      <c r="DC6" s="745"/>
      <c r="DD6" s="648" t="s">
        <v>128</v>
      </c>
      <c r="DE6" s="643"/>
      <c r="DF6" s="643"/>
      <c r="DG6" s="643"/>
      <c r="DH6" s="643"/>
      <c r="DI6" s="643"/>
      <c r="DJ6" s="643"/>
      <c r="DK6" s="643"/>
      <c r="DL6" s="643"/>
      <c r="DM6" s="643"/>
      <c r="DN6" s="643"/>
      <c r="DO6" s="643"/>
      <c r="DP6" s="644"/>
      <c r="DQ6" s="648">
        <v>537072</v>
      </c>
      <c r="DR6" s="643"/>
      <c r="DS6" s="643"/>
      <c r="DT6" s="643"/>
      <c r="DU6" s="643"/>
      <c r="DV6" s="643"/>
      <c r="DW6" s="643"/>
      <c r="DX6" s="643"/>
      <c r="DY6" s="643"/>
      <c r="DZ6" s="643"/>
      <c r="EA6" s="643"/>
      <c r="EB6" s="643"/>
      <c r="EC6" s="689"/>
    </row>
    <row r="7" spans="2:143" ht="11.25" customHeight="1" x14ac:dyDescent="0.15">
      <c r="B7" s="639" t="s">
        <v>229</v>
      </c>
      <c r="C7" s="640"/>
      <c r="D7" s="640"/>
      <c r="E7" s="640"/>
      <c r="F7" s="640"/>
      <c r="G7" s="640"/>
      <c r="H7" s="640"/>
      <c r="I7" s="640"/>
      <c r="J7" s="640"/>
      <c r="K7" s="640"/>
      <c r="L7" s="640"/>
      <c r="M7" s="640"/>
      <c r="N7" s="640"/>
      <c r="O7" s="640"/>
      <c r="P7" s="640"/>
      <c r="Q7" s="641"/>
      <c r="R7" s="642">
        <v>31301</v>
      </c>
      <c r="S7" s="643"/>
      <c r="T7" s="643"/>
      <c r="U7" s="643"/>
      <c r="V7" s="643"/>
      <c r="W7" s="643"/>
      <c r="X7" s="643"/>
      <c r="Y7" s="644"/>
      <c r="Z7" s="675">
        <v>0</v>
      </c>
      <c r="AA7" s="675"/>
      <c r="AB7" s="675"/>
      <c r="AC7" s="675"/>
      <c r="AD7" s="676">
        <v>31301</v>
      </c>
      <c r="AE7" s="676"/>
      <c r="AF7" s="676"/>
      <c r="AG7" s="676"/>
      <c r="AH7" s="676"/>
      <c r="AI7" s="676"/>
      <c r="AJ7" s="676"/>
      <c r="AK7" s="676"/>
      <c r="AL7" s="645">
        <v>0.1</v>
      </c>
      <c r="AM7" s="646"/>
      <c r="AN7" s="646"/>
      <c r="AO7" s="677"/>
      <c r="AP7" s="639" t="s">
        <v>230</v>
      </c>
      <c r="AQ7" s="640"/>
      <c r="AR7" s="640"/>
      <c r="AS7" s="640"/>
      <c r="AT7" s="640"/>
      <c r="AU7" s="640"/>
      <c r="AV7" s="640"/>
      <c r="AW7" s="640"/>
      <c r="AX7" s="640"/>
      <c r="AY7" s="640"/>
      <c r="AZ7" s="640"/>
      <c r="BA7" s="640"/>
      <c r="BB7" s="640"/>
      <c r="BC7" s="640"/>
      <c r="BD7" s="640"/>
      <c r="BE7" s="640"/>
      <c r="BF7" s="641"/>
      <c r="BG7" s="642">
        <v>19609912</v>
      </c>
      <c r="BH7" s="643"/>
      <c r="BI7" s="643"/>
      <c r="BJ7" s="643"/>
      <c r="BK7" s="643"/>
      <c r="BL7" s="643"/>
      <c r="BM7" s="643"/>
      <c r="BN7" s="644"/>
      <c r="BO7" s="675">
        <v>39.799999999999997</v>
      </c>
      <c r="BP7" s="675"/>
      <c r="BQ7" s="675"/>
      <c r="BR7" s="675"/>
      <c r="BS7" s="676">
        <v>415669</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37090230</v>
      </c>
      <c r="CS7" s="643"/>
      <c r="CT7" s="643"/>
      <c r="CU7" s="643"/>
      <c r="CV7" s="643"/>
      <c r="CW7" s="643"/>
      <c r="CX7" s="643"/>
      <c r="CY7" s="644"/>
      <c r="CZ7" s="675">
        <v>29.7</v>
      </c>
      <c r="DA7" s="675"/>
      <c r="DB7" s="675"/>
      <c r="DC7" s="675"/>
      <c r="DD7" s="648">
        <v>141209</v>
      </c>
      <c r="DE7" s="643"/>
      <c r="DF7" s="643"/>
      <c r="DG7" s="643"/>
      <c r="DH7" s="643"/>
      <c r="DI7" s="643"/>
      <c r="DJ7" s="643"/>
      <c r="DK7" s="643"/>
      <c r="DL7" s="643"/>
      <c r="DM7" s="643"/>
      <c r="DN7" s="643"/>
      <c r="DO7" s="643"/>
      <c r="DP7" s="644"/>
      <c r="DQ7" s="648">
        <v>8120048</v>
      </c>
      <c r="DR7" s="643"/>
      <c r="DS7" s="643"/>
      <c r="DT7" s="643"/>
      <c r="DU7" s="643"/>
      <c r="DV7" s="643"/>
      <c r="DW7" s="643"/>
      <c r="DX7" s="643"/>
      <c r="DY7" s="643"/>
      <c r="DZ7" s="643"/>
      <c r="EA7" s="643"/>
      <c r="EB7" s="643"/>
      <c r="EC7" s="689"/>
    </row>
    <row r="8" spans="2:143" ht="11.25" customHeight="1" x14ac:dyDescent="0.15">
      <c r="B8" s="639" t="s">
        <v>232</v>
      </c>
      <c r="C8" s="640"/>
      <c r="D8" s="640"/>
      <c r="E8" s="640"/>
      <c r="F8" s="640"/>
      <c r="G8" s="640"/>
      <c r="H8" s="640"/>
      <c r="I8" s="640"/>
      <c r="J8" s="640"/>
      <c r="K8" s="640"/>
      <c r="L8" s="640"/>
      <c r="M8" s="640"/>
      <c r="N8" s="640"/>
      <c r="O8" s="640"/>
      <c r="P8" s="640"/>
      <c r="Q8" s="641"/>
      <c r="R8" s="642">
        <v>187468</v>
      </c>
      <c r="S8" s="643"/>
      <c r="T8" s="643"/>
      <c r="U8" s="643"/>
      <c r="V8" s="643"/>
      <c r="W8" s="643"/>
      <c r="X8" s="643"/>
      <c r="Y8" s="644"/>
      <c r="Z8" s="675">
        <v>0.1</v>
      </c>
      <c r="AA8" s="675"/>
      <c r="AB8" s="675"/>
      <c r="AC8" s="675"/>
      <c r="AD8" s="676">
        <v>187468</v>
      </c>
      <c r="AE8" s="676"/>
      <c r="AF8" s="676"/>
      <c r="AG8" s="676"/>
      <c r="AH8" s="676"/>
      <c r="AI8" s="676"/>
      <c r="AJ8" s="676"/>
      <c r="AK8" s="676"/>
      <c r="AL8" s="645">
        <v>0.3</v>
      </c>
      <c r="AM8" s="646"/>
      <c r="AN8" s="646"/>
      <c r="AO8" s="677"/>
      <c r="AP8" s="639" t="s">
        <v>233</v>
      </c>
      <c r="AQ8" s="640"/>
      <c r="AR8" s="640"/>
      <c r="AS8" s="640"/>
      <c r="AT8" s="640"/>
      <c r="AU8" s="640"/>
      <c r="AV8" s="640"/>
      <c r="AW8" s="640"/>
      <c r="AX8" s="640"/>
      <c r="AY8" s="640"/>
      <c r="AZ8" s="640"/>
      <c r="BA8" s="640"/>
      <c r="BB8" s="640"/>
      <c r="BC8" s="640"/>
      <c r="BD8" s="640"/>
      <c r="BE8" s="640"/>
      <c r="BF8" s="641"/>
      <c r="BG8" s="642">
        <v>450978</v>
      </c>
      <c r="BH8" s="643"/>
      <c r="BI8" s="643"/>
      <c r="BJ8" s="643"/>
      <c r="BK8" s="643"/>
      <c r="BL8" s="643"/>
      <c r="BM8" s="643"/>
      <c r="BN8" s="644"/>
      <c r="BO8" s="675">
        <v>0.9</v>
      </c>
      <c r="BP8" s="675"/>
      <c r="BQ8" s="675"/>
      <c r="BR8" s="675"/>
      <c r="BS8" s="648" t="s">
        <v>128</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41534150</v>
      </c>
      <c r="CS8" s="643"/>
      <c r="CT8" s="643"/>
      <c r="CU8" s="643"/>
      <c r="CV8" s="643"/>
      <c r="CW8" s="643"/>
      <c r="CX8" s="643"/>
      <c r="CY8" s="644"/>
      <c r="CZ8" s="675">
        <v>33.299999999999997</v>
      </c>
      <c r="DA8" s="675"/>
      <c r="DB8" s="675"/>
      <c r="DC8" s="675"/>
      <c r="DD8" s="648">
        <v>687235</v>
      </c>
      <c r="DE8" s="643"/>
      <c r="DF8" s="643"/>
      <c r="DG8" s="643"/>
      <c r="DH8" s="643"/>
      <c r="DI8" s="643"/>
      <c r="DJ8" s="643"/>
      <c r="DK8" s="643"/>
      <c r="DL8" s="643"/>
      <c r="DM8" s="643"/>
      <c r="DN8" s="643"/>
      <c r="DO8" s="643"/>
      <c r="DP8" s="644"/>
      <c r="DQ8" s="648">
        <v>18520778</v>
      </c>
      <c r="DR8" s="643"/>
      <c r="DS8" s="643"/>
      <c r="DT8" s="643"/>
      <c r="DU8" s="643"/>
      <c r="DV8" s="643"/>
      <c r="DW8" s="643"/>
      <c r="DX8" s="643"/>
      <c r="DY8" s="643"/>
      <c r="DZ8" s="643"/>
      <c r="EA8" s="643"/>
      <c r="EB8" s="643"/>
      <c r="EC8" s="689"/>
    </row>
    <row r="9" spans="2:143" ht="11.25" customHeight="1" x14ac:dyDescent="0.15">
      <c r="B9" s="639" t="s">
        <v>235</v>
      </c>
      <c r="C9" s="640"/>
      <c r="D9" s="640"/>
      <c r="E9" s="640"/>
      <c r="F9" s="640"/>
      <c r="G9" s="640"/>
      <c r="H9" s="640"/>
      <c r="I9" s="640"/>
      <c r="J9" s="640"/>
      <c r="K9" s="640"/>
      <c r="L9" s="640"/>
      <c r="M9" s="640"/>
      <c r="N9" s="640"/>
      <c r="O9" s="640"/>
      <c r="P9" s="640"/>
      <c r="Q9" s="641"/>
      <c r="R9" s="642">
        <v>228327</v>
      </c>
      <c r="S9" s="643"/>
      <c r="T9" s="643"/>
      <c r="U9" s="643"/>
      <c r="V9" s="643"/>
      <c r="W9" s="643"/>
      <c r="X9" s="643"/>
      <c r="Y9" s="644"/>
      <c r="Z9" s="675">
        <v>0.2</v>
      </c>
      <c r="AA9" s="675"/>
      <c r="AB9" s="675"/>
      <c r="AC9" s="675"/>
      <c r="AD9" s="676">
        <v>228327</v>
      </c>
      <c r="AE9" s="676"/>
      <c r="AF9" s="676"/>
      <c r="AG9" s="676"/>
      <c r="AH9" s="676"/>
      <c r="AI9" s="676"/>
      <c r="AJ9" s="676"/>
      <c r="AK9" s="676"/>
      <c r="AL9" s="645">
        <v>0.4</v>
      </c>
      <c r="AM9" s="646"/>
      <c r="AN9" s="646"/>
      <c r="AO9" s="677"/>
      <c r="AP9" s="639" t="s">
        <v>236</v>
      </c>
      <c r="AQ9" s="640"/>
      <c r="AR9" s="640"/>
      <c r="AS9" s="640"/>
      <c r="AT9" s="640"/>
      <c r="AU9" s="640"/>
      <c r="AV9" s="640"/>
      <c r="AW9" s="640"/>
      <c r="AX9" s="640"/>
      <c r="AY9" s="640"/>
      <c r="AZ9" s="640"/>
      <c r="BA9" s="640"/>
      <c r="BB9" s="640"/>
      <c r="BC9" s="640"/>
      <c r="BD9" s="640"/>
      <c r="BE9" s="640"/>
      <c r="BF9" s="641"/>
      <c r="BG9" s="642">
        <v>15864559</v>
      </c>
      <c r="BH9" s="643"/>
      <c r="BI9" s="643"/>
      <c r="BJ9" s="643"/>
      <c r="BK9" s="643"/>
      <c r="BL9" s="643"/>
      <c r="BM9" s="643"/>
      <c r="BN9" s="644"/>
      <c r="BO9" s="675">
        <v>32.200000000000003</v>
      </c>
      <c r="BP9" s="675"/>
      <c r="BQ9" s="675"/>
      <c r="BR9" s="675"/>
      <c r="BS9" s="648" t="s">
        <v>128</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8611089</v>
      </c>
      <c r="CS9" s="643"/>
      <c r="CT9" s="643"/>
      <c r="CU9" s="643"/>
      <c r="CV9" s="643"/>
      <c r="CW9" s="643"/>
      <c r="CX9" s="643"/>
      <c r="CY9" s="644"/>
      <c r="CZ9" s="675">
        <v>6.9</v>
      </c>
      <c r="DA9" s="675"/>
      <c r="DB9" s="675"/>
      <c r="DC9" s="675"/>
      <c r="DD9" s="648">
        <v>299616</v>
      </c>
      <c r="DE9" s="643"/>
      <c r="DF9" s="643"/>
      <c r="DG9" s="643"/>
      <c r="DH9" s="643"/>
      <c r="DI9" s="643"/>
      <c r="DJ9" s="643"/>
      <c r="DK9" s="643"/>
      <c r="DL9" s="643"/>
      <c r="DM9" s="643"/>
      <c r="DN9" s="643"/>
      <c r="DO9" s="643"/>
      <c r="DP9" s="644"/>
      <c r="DQ9" s="648">
        <v>6881727</v>
      </c>
      <c r="DR9" s="643"/>
      <c r="DS9" s="643"/>
      <c r="DT9" s="643"/>
      <c r="DU9" s="643"/>
      <c r="DV9" s="643"/>
      <c r="DW9" s="643"/>
      <c r="DX9" s="643"/>
      <c r="DY9" s="643"/>
      <c r="DZ9" s="643"/>
      <c r="EA9" s="643"/>
      <c r="EB9" s="643"/>
      <c r="EC9" s="689"/>
    </row>
    <row r="10" spans="2:143" ht="11.25" customHeight="1" x14ac:dyDescent="0.15">
      <c r="B10" s="639" t="s">
        <v>238</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804276</v>
      </c>
      <c r="BH10" s="643"/>
      <c r="BI10" s="643"/>
      <c r="BJ10" s="643"/>
      <c r="BK10" s="643"/>
      <c r="BL10" s="643"/>
      <c r="BM10" s="643"/>
      <c r="BN10" s="644"/>
      <c r="BO10" s="675">
        <v>1.6</v>
      </c>
      <c r="BP10" s="675"/>
      <c r="BQ10" s="675"/>
      <c r="BR10" s="675"/>
      <c r="BS10" s="648" t="s">
        <v>128</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v>146635</v>
      </c>
      <c r="CS10" s="643"/>
      <c r="CT10" s="643"/>
      <c r="CU10" s="643"/>
      <c r="CV10" s="643"/>
      <c r="CW10" s="643"/>
      <c r="CX10" s="643"/>
      <c r="CY10" s="644"/>
      <c r="CZ10" s="675">
        <v>0.1</v>
      </c>
      <c r="DA10" s="675"/>
      <c r="DB10" s="675"/>
      <c r="DC10" s="675"/>
      <c r="DD10" s="648">
        <v>23781</v>
      </c>
      <c r="DE10" s="643"/>
      <c r="DF10" s="643"/>
      <c r="DG10" s="643"/>
      <c r="DH10" s="643"/>
      <c r="DI10" s="643"/>
      <c r="DJ10" s="643"/>
      <c r="DK10" s="643"/>
      <c r="DL10" s="643"/>
      <c r="DM10" s="643"/>
      <c r="DN10" s="643"/>
      <c r="DO10" s="643"/>
      <c r="DP10" s="644"/>
      <c r="DQ10" s="648">
        <v>134887</v>
      </c>
      <c r="DR10" s="643"/>
      <c r="DS10" s="643"/>
      <c r="DT10" s="643"/>
      <c r="DU10" s="643"/>
      <c r="DV10" s="643"/>
      <c r="DW10" s="643"/>
      <c r="DX10" s="643"/>
      <c r="DY10" s="643"/>
      <c r="DZ10" s="643"/>
      <c r="EA10" s="643"/>
      <c r="EB10" s="643"/>
      <c r="EC10" s="689"/>
    </row>
    <row r="11" spans="2:143" ht="11.25" customHeight="1" x14ac:dyDescent="0.15">
      <c r="B11" s="639" t="s">
        <v>241</v>
      </c>
      <c r="C11" s="640"/>
      <c r="D11" s="640"/>
      <c r="E11" s="640"/>
      <c r="F11" s="640"/>
      <c r="G11" s="640"/>
      <c r="H11" s="640"/>
      <c r="I11" s="640"/>
      <c r="J11" s="640"/>
      <c r="K11" s="640"/>
      <c r="L11" s="640"/>
      <c r="M11" s="640"/>
      <c r="N11" s="640"/>
      <c r="O11" s="640"/>
      <c r="P11" s="640"/>
      <c r="Q11" s="641"/>
      <c r="R11" s="642">
        <v>6057348</v>
      </c>
      <c r="S11" s="643"/>
      <c r="T11" s="643"/>
      <c r="U11" s="643"/>
      <c r="V11" s="643"/>
      <c r="W11" s="643"/>
      <c r="X11" s="643"/>
      <c r="Y11" s="644"/>
      <c r="Z11" s="645">
        <v>4.5999999999999996</v>
      </c>
      <c r="AA11" s="646"/>
      <c r="AB11" s="646"/>
      <c r="AC11" s="647"/>
      <c r="AD11" s="648">
        <v>6057348</v>
      </c>
      <c r="AE11" s="643"/>
      <c r="AF11" s="643"/>
      <c r="AG11" s="643"/>
      <c r="AH11" s="643"/>
      <c r="AI11" s="643"/>
      <c r="AJ11" s="643"/>
      <c r="AK11" s="644"/>
      <c r="AL11" s="645">
        <v>10.9</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2490099</v>
      </c>
      <c r="BH11" s="643"/>
      <c r="BI11" s="643"/>
      <c r="BJ11" s="643"/>
      <c r="BK11" s="643"/>
      <c r="BL11" s="643"/>
      <c r="BM11" s="643"/>
      <c r="BN11" s="644"/>
      <c r="BO11" s="675">
        <v>5.0999999999999996</v>
      </c>
      <c r="BP11" s="675"/>
      <c r="BQ11" s="675"/>
      <c r="BR11" s="675"/>
      <c r="BS11" s="648">
        <v>415669</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1403917</v>
      </c>
      <c r="CS11" s="643"/>
      <c r="CT11" s="643"/>
      <c r="CU11" s="643"/>
      <c r="CV11" s="643"/>
      <c r="CW11" s="643"/>
      <c r="CX11" s="643"/>
      <c r="CY11" s="644"/>
      <c r="CZ11" s="675">
        <v>1.1000000000000001</v>
      </c>
      <c r="DA11" s="675"/>
      <c r="DB11" s="675"/>
      <c r="DC11" s="675"/>
      <c r="DD11" s="648">
        <v>531566</v>
      </c>
      <c r="DE11" s="643"/>
      <c r="DF11" s="643"/>
      <c r="DG11" s="643"/>
      <c r="DH11" s="643"/>
      <c r="DI11" s="643"/>
      <c r="DJ11" s="643"/>
      <c r="DK11" s="643"/>
      <c r="DL11" s="643"/>
      <c r="DM11" s="643"/>
      <c r="DN11" s="643"/>
      <c r="DO11" s="643"/>
      <c r="DP11" s="644"/>
      <c r="DQ11" s="648">
        <v>817720</v>
      </c>
      <c r="DR11" s="643"/>
      <c r="DS11" s="643"/>
      <c r="DT11" s="643"/>
      <c r="DU11" s="643"/>
      <c r="DV11" s="643"/>
      <c r="DW11" s="643"/>
      <c r="DX11" s="643"/>
      <c r="DY11" s="643"/>
      <c r="DZ11" s="643"/>
      <c r="EA11" s="643"/>
      <c r="EB11" s="643"/>
      <c r="EC11" s="689"/>
    </row>
    <row r="12" spans="2:143" ht="11.25" customHeight="1" x14ac:dyDescent="0.15">
      <c r="B12" s="639" t="s">
        <v>244</v>
      </c>
      <c r="C12" s="640"/>
      <c r="D12" s="640"/>
      <c r="E12" s="640"/>
      <c r="F12" s="640"/>
      <c r="G12" s="640"/>
      <c r="H12" s="640"/>
      <c r="I12" s="640"/>
      <c r="J12" s="640"/>
      <c r="K12" s="640"/>
      <c r="L12" s="640"/>
      <c r="M12" s="640"/>
      <c r="N12" s="640"/>
      <c r="O12" s="640"/>
      <c r="P12" s="640"/>
      <c r="Q12" s="641"/>
      <c r="R12" s="642">
        <v>600507</v>
      </c>
      <c r="S12" s="643"/>
      <c r="T12" s="643"/>
      <c r="U12" s="643"/>
      <c r="V12" s="643"/>
      <c r="W12" s="643"/>
      <c r="X12" s="643"/>
      <c r="Y12" s="644"/>
      <c r="Z12" s="675">
        <v>0.5</v>
      </c>
      <c r="AA12" s="675"/>
      <c r="AB12" s="675"/>
      <c r="AC12" s="675"/>
      <c r="AD12" s="676">
        <v>600507</v>
      </c>
      <c r="AE12" s="676"/>
      <c r="AF12" s="676"/>
      <c r="AG12" s="676"/>
      <c r="AH12" s="676"/>
      <c r="AI12" s="676"/>
      <c r="AJ12" s="676"/>
      <c r="AK12" s="676"/>
      <c r="AL12" s="645">
        <v>1.1000000000000001</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23627591</v>
      </c>
      <c r="BH12" s="643"/>
      <c r="BI12" s="643"/>
      <c r="BJ12" s="643"/>
      <c r="BK12" s="643"/>
      <c r="BL12" s="643"/>
      <c r="BM12" s="643"/>
      <c r="BN12" s="644"/>
      <c r="BO12" s="675">
        <v>48</v>
      </c>
      <c r="BP12" s="675"/>
      <c r="BQ12" s="675"/>
      <c r="BR12" s="675"/>
      <c r="BS12" s="648" t="s">
        <v>128</v>
      </c>
      <c r="BT12" s="643"/>
      <c r="BU12" s="643"/>
      <c r="BV12" s="643"/>
      <c r="BW12" s="643"/>
      <c r="BX12" s="643"/>
      <c r="BY12" s="643"/>
      <c r="BZ12" s="643"/>
      <c r="CA12" s="643"/>
      <c r="CB12" s="689"/>
      <c r="CD12" s="681" t="s">
        <v>246</v>
      </c>
      <c r="CE12" s="682"/>
      <c r="CF12" s="682"/>
      <c r="CG12" s="682"/>
      <c r="CH12" s="682"/>
      <c r="CI12" s="682"/>
      <c r="CJ12" s="682"/>
      <c r="CK12" s="682"/>
      <c r="CL12" s="682"/>
      <c r="CM12" s="682"/>
      <c r="CN12" s="682"/>
      <c r="CO12" s="682"/>
      <c r="CP12" s="682"/>
      <c r="CQ12" s="683"/>
      <c r="CR12" s="642">
        <v>3299337</v>
      </c>
      <c r="CS12" s="643"/>
      <c r="CT12" s="643"/>
      <c r="CU12" s="643"/>
      <c r="CV12" s="643"/>
      <c r="CW12" s="643"/>
      <c r="CX12" s="643"/>
      <c r="CY12" s="644"/>
      <c r="CZ12" s="675">
        <v>2.6</v>
      </c>
      <c r="DA12" s="675"/>
      <c r="DB12" s="675"/>
      <c r="DC12" s="675"/>
      <c r="DD12" s="648">
        <v>44697</v>
      </c>
      <c r="DE12" s="643"/>
      <c r="DF12" s="643"/>
      <c r="DG12" s="643"/>
      <c r="DH12" s="643"/>
      <c r="DI12" s="643"/>
      <c r="DJ12" s="643"/>
      <c r="DK12" s="643"/>
      <c r="DL12" s="643"/>
      <c r="DM12" s="643"/>
      <c r="DN12" s="643"/>
      <c r="DO12" s="643"/>
      <c r="DP12" s="644"/>
      <c r="DQ12" s="648">
        <v>1394737</v>
      </c>
      <c r="DR12" s="643"/>
      <c r="DS12" s="643"/>
      <c r="DT12" s="643"/>
      <c r="DU12" s="643"/>
      <c r="DV12" s="643"/>
      <c r="DW12" s="643"/>
      <c r="DX12" s="643"/>
      <c r="DY12" s="643"/>
      <c r="DZ12" s="643"/>
      <c r="EA12" s="643"/>
      <c r="EB12" s="643"/>
      <c r="EC12" s="689"/>
    </row>
    <row r="13" spans="2:143" ht="11.25" customHeight="1" x14ac:dyDescent="0.15">
      <c r="B13" s="639" t="s">
        <v>247</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248</v>
      </c>
      <c r="AQ13" s="640"/>
      <c r="AR13" s="640"/>
      <c r="AS13" s="640"/>
      <c r="AT13" s="640"/>
      <c r="AU13" s="640"/>
      <c r="AV13" s="640"/>
      <c r="AW13" s="640"/>
      <c r="AX13" s="640"/>
      <c r="AY13" s="640"/>
      <c r="AZ13" s="640"/>
      <c r="BA13" s="640"/>
      <c r="BB13" s="640"/>
      <c r="BC13" s="640"/>
      <c r="BD13" s="640"/>
      <c r="BE13" s="640"/>
      <c r="BF13" s="641"/>
      <c r="BG13" s="642">
        <v>23576240</v>
      </c>
      <c r="BH13" s="643"/>
      <c r="BI13" s="643"/>
      <c r="BJ13" s="643"/>
      <c r="BK13" s="643"/>
      <c r="BL13" s="643"/>
      <c r="BM13" s="643"/>
      <c r="BN13" s="644"/>
      <c r="BO13" s="675">
        <v>47.9</v>
      </c>
      <c r="BP13" s="675"/>
      <c r="BQ13" s="675"/>
      <c r="BR13" s="675"/>
      <c r="BS13" s="648" t="s">
        <v>128</v>
      </c>
      <c r="BT13" s="643"/>
      <c r="BU13" s="643"/>
      <c r="BV13" s="643"/>
      <c r="BW13" s="643"/>
      <c r="BX13" s="643"/>
      <c r="BY13" s="643"/>
      <c r="BZ13" s="643"/>
      <c r="CA13" s="643"/>
      <c r="CB13" s="689"/>
      <c r="CD13" s="681" t="s">
        <v>249</v>
      </c>
      <c r="CE13" s="682"/>
      <c r="CF13" s="682"/>
      <c r="CG13" s="682"/>
      <c r="CH13" s="682"/>
      <c r="CI13" s="682"/>
      <c r="CJ13" s="682"/>
      <c r="CK13" s="682"/>
      <c r="CL13" s="682"/>
      <c r="CM13" s="682"/>
      <c r="CN13" s="682"/>
      <c r="CO13" s="682"/>
      <c r="CP13" s="682"/>
      <c r="CQ13" s="683"/>
      <c r="CR13" s="642">
        <v>9093310</v>
      </c>
      <c r="CS13" s="643"/>
      <c r="CT13" s="643"/>
      <c r="CU13" s="643"/>
      <c r="CV13" s="643"/>
      <c r="CW13" s="643"/>
      <c r="CX13" s="643"/>
      <c r="CY13" s="644"/>
      <c r="CZ13" s="675">
        <v>7.3</v>
      </c>
      <c r="DA13" s="675"/>
      <c r="DB13" s="675"/>
      <c r="DC13" s="675"/>
      <c r="DD13" s="648">
        <v>4253106</v>
      </c>
      <c r="DE13" s="643"/>
      <c r="DF13" s="643"/>
      <c r="DG13" s="643"/>
      <c r="DH13" s="643"/>
      <c r="DI13" s="643"/>
      <c r="DJ13" s="643"/>
      <c r="DK13" s="643"/>
      <c r="DL13" s="643"/>
      <c r="DM13" s="643"/>
      <c r="DN13" s="643"/>
      <c r="DO13" s="643"/>
      <c r="DP13" s="644"/>
      <c r="DQ13" s="648">
        <v>5698479</v>
      </c>
      <c r="DR13" s="643"/>
      <c r="DS13" s="643"/>
      <c r="DT13" s="643"/>
      <c r="DU13" s="643"/>
      <c r="DV13" s="643"/>
      <c r="DW13" s="643"/>
      <c r="DX13" s="643"/>
      <c r="DY13" s="643"/>
      <c r="DZ13" s="643"/>
      <c r="EA13" s="643"/>
      <c r="EB13" s="643"/>
      <c r="EC13" s="689"/>
    </row>
    <row r="14" spans="2:143" ht="11.25" customHeight="1" x14ac:dyDescent="0.15">
      <c r="B14" s="639" t="s">
        <v>250</v>
      </c>
      <c r="C14" s="640"/>
      <c r="D14" s="640"/>
      <c r="E14" s="640"/>
      <c r="F14" s="640"/>
      <c r="G14" s="640"/>
      <c r="H14" s="640"/>
      <c r="I14" s="640"/>
      <c r="J14" s="640"/>
      <c r="K14" s="640"/>
      <c r="L14" s="640"/>
      <c r="M14" s="640"/>
      <c r="N14" s="640"/>
      <c r="O14" s="640"/>
      <c r="P14" s="640"/>
      <c r="Q14" s="641"/>
      <c r="R14" s="642">
        <v>21</v>
      </c>
      <c r="S14" s="643"/>
      <c r="T14" s="643"/>
      <c r="U14" s="643"/>
      <c r="V14" s="643"/>
      <c r="W14" s="643"/>
      <c r="X14" s="643"/>
      <c r="Y14" s="644"/>
      <c r="Z14" s="675">
        <v>0</v>
      </c>
      <c r="AA14" s="675"/>
      <c r="AB14" s="675"/>
      <c r="AC14" s="675"/>
      <c r="AD14" s="676">
        <v>21</v>
      </c>
      <c r="AE14" s="676"/>
      <c r="AF14" s="676"/>
      <c r="AG14" s="676"/>
      <c r="AH14" s="676"/>
      <c r="AI14" s="676"/>
      <c r="AJ14" s="676"/>
      <c r="AK14" s="676"/>
      <c r="AL14" s="645">
        <v>0</v>
      </c>
      <c r="AM14" s="646"/>
      <c r="AN14" s="646"/>
      <c r="AO14" s="677"/>
      <c r="AP14" s="639" t="s">
        <v>251</v>
      </c>
      <c r="AQ14" s="640"/>
      <c r="AR14" s="640"/>
      <c r="AS14" s="640"/>
      <c r="AT14" s="640"/>
      <c r="AU14" s="640"/>
      <c r="AV14" s="640"/>
      <c r="AW14" s="640"/>
      <c r="AX14" s="640"/>
      <c r="AY14" s="640"/>
      <c r="AZ14" s="640"/>
      <c r="BA14" s="640"/>
      <c r="BB14" s="640"/>
      <c r="BC14" s="640"/>
      <c r="BD14" s="640"/>
      <c r="BE14" s="640"/>
      <c r="BF14" s="641"/>
      <c r="BG14" s="642">
        <v>693126</v>
      </c>
      <c r="BH14" s="643"/>
      <c r="BI14" s="643"/>
      <c r="BJ14" s="643"/>
      <c r="BK14" s="643"/>
      <c r="BL14" s="643"/>
      <c r="BM14" s="643"/>
      <c r="BN14" s="644"/>
      <c r="BO14" s="675">
        <v>1.4</v>
      </c>
      <c r="BP14" s="675"/>
      <c r="BQ14" s="675"/>
      <c r="BR14" s="675"/>
      <c r="BS14" s="648" t="s">
        <v>128</v>
      </c>
      <c r="BT14" s="643"/>
      <c r="BU14" s="643"/>
      <c r="BV14" s="643"/>
      <c r="BW14" s="643"/>
      <c r="BX14" s="643"/>
      <c r="BY14" s="643"/>
      <c r="BZ14" s="643"/>
      <c r="CA14" s="643"/>
      <c r="CB14" s="689"/>
      <c r="CD14" s="681" t="s">
        <v>252</v>
      </c>
      <c r="CE14" s="682"/>
      <c r="CF14" s="682"/>
      <c r="CG14" s="682"/>
      <c r="CH14" s="682"/>
      <c r="CI14" s="682"/>
      <c r="CJ14" s="682"/>
      <c r="CK14" s="682"/>
      <c r="CL14" s="682"/>
      <c r="CM14" s="682"/>
      <c r="CN14" s="682"/>
      <c r="CO14" s="682"/>
      <c r="CP14" s="682"/>
      <c r="CQ14" s="683"/>
      <c r="CR14" s="642">
        <v>4298138</v>
      </c>
      <c r="CS14" s="643"/>
      <c r="CT14" s="643"/>
      <c r="CU14" s="643"/>
      <c r="CV14" s="643"/>
      <c r="CW14" s="643"/>
      <c r="CX14" s="643"/>
      <c r="CY14" s="644"/>
      <c r="CZ14" s="675">
        <v>3.4</v>
      </c>
      <c r="DA14" s="675"/>
      <c r="DB14" s="675"/>
      <c r="DC14" s="675"/>
      <c r="DD14" s="648">
        <v>504428</v>
      </c>
      <c r="DE14" s="643"/>
      <c r="DF14" s="643"/>
      <c r="DG14" s="643"/>
      <c r="DH14" s="643"/>
      <c r="DI14" s="643"/>
      <c r="DJ14" s="643"/>
      <c r="DK14" s="643"/>
      <c r="DL14" s="643"/>
      <c r="DM14" s="643"/>
      <c r="DN14" s="643"/>
      <c r="DO14" s="643"/>
      <c r="DP14" s="644"/>
      <c r="DQ14" s="648">
        <v>3813373</v>
      </c>
      <c r="DR14" s="643"/>
      <c r="DS14" s="643"/>
      <c r="DT14" s="643"/>
      <c r="DU14" s="643"/>
      <c r="DV14" s="643"/>
      <c r="DW14" s="643"/>
      <c r="DX14" s="643"/>
      <c r="DY14" s="643"/>
      <c r="DZ14" s="643"/>
      <c r="EA14" s="643"/>
      <c r="EB14" s="643"/>
      <c r="EC14" s="689"/>
    </row>
    <row r="15" spans="2:143" ht="11.25" customHeight="1" x14ac:dyDescent="0.15">
      <c r="B15" s="639" t="s">
        <v>253</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254</v>
      </c>
      <c r="AQ15" s="640"/>
      <c r="AR15" s="640"/>
      <c r="AS15" s="640"/>
      <c r="AT15" s="640"/>
      <c r="AU15" s="640"/>
      <c r="AV15" s="640"/>
      <c r="AW15" s="640"/>
      <c r="AX15" s="640"/>
      <c r="AY15" s="640"/>
      <c r="AZ15" s="640"/>
      <c r="BA15" s="640"/>
      <c r="BB15" s="640"/>
      <c r="BC15" s="640"/>
      <c r="BD15" s="640"/>
      <c r="BE15" s="640"/>
      <c r="BF15" s="641"/>
      <c r="BG15" s="642">
        <v>2228193</v>
      </c>
      <c r="BH15" s="643"/>
      <c r="BI15" s="643"/>
      <c r="BJ15" s="643"/>
      <c r="BK15" s="643"/>
      <c r="BL15" s="643"/>
      <c r="BM15" s="643"/>
      <c r="BN15" s="644"/>
      <c r="BO15" s="675">
        <v>4.5</v>
      </c>
      <c r="BP15" s="675"/>
      <c r="BQ15" s="675"/>
      <c r="BR15" s="675"/>
      <c r="BS15" s="648" t="s">
        <v>137</v>
      </c>
      <c r="BT15" s="643"/>
      <c r="BU15" s="643"/>
      <c r="BV15" s="643"/>
      <c r="BW15" s="643"/>
      <c r="BX15" s="643"/>
      <c r="BY15" s="643"/>
      <c r="BZ15" s="643"/>
      <c r="CA15" s="643"/>
      <c r="CB15" s="689"/>
      <c r="CD15" s="681" t="s">
        <v>255</v>
      </c>
      <c r="CE15" s="682"/>
      <c r="CF15" s="682"/>
      <c r="CG15" s="682"/>
      <c r="CH15" s="682"/>
      <c r="CI15" s="682"/>
      <c r="CJ15" s="682"/>
      <c r="CK15" s="682"/>
      <c r="CL15" s="682"/>
      <c r="CM15" s="682"/>
      <c r="CN15" s="682"/>
      <c r="CO15" s="682"/>
      <c r="CP15" s="682"/>
      <c r="CQ15" s="683"/>
      <c r="CR15" s="642">
        <v>11219393</v>
      </c>
      <c r="CS15" s="643"/>
      <c r="CT15" s="643"/>
      <c r="CU15" s="643"/>
      <c r="CV15" s="643"/>
      <c r="CW15" s="643"/>
      <c r="CX15" s="643"/>
      <c r="CY15" s="644"/>
      <c r="CZ15" s="675">
        <v>9</v>
      </c>
      <c r="DA15" s="675"/>
      <c r="DB15" s="675"/>
      <c r="DC15" s="675"/>
      <c r="DD15" s="648">
        <v>2285085</v>
      </c>
      <c r="DE15" s="643"/>
      <c r="DF15" s="643"/>
      <c r="DG15" s="643"/>
      <c r="DH15" s="643"/>
      <c r="DI15" s="643"/>
      <c r="DJ15" s="643"/>
      <c r="DK15" s="643"/>
      <c r="DL15" s="643"/>
      <c r="DM15" s="643"/>
      <c r="DN15" s="643"/>
      <c r="DO15" s="643"/>
      <c r="DP15" s="644"/>
      <c r="DQ15" s="648">
        <v>6850549</v>
      </c>
      <c r="DR15" s="643"/>
      <c r="DS15" s="643"/>
      <c r="DT15" s="643"/>
      <c r="DU15" s="643"/>
      <c r="DV15" s="643"/>
      <c r="DW15" s="643"/>
      <c r="DX15" s="643"/>
      <c r="DY15" s="643"/>
      <c r="DZ15" s="643"/>
      <c r="EA15" s="643"/>
      <c r="EB15" s="643"/>
      <c r="EC15" s="689"/>
    </row>
    <row r="16" spans="2:143" ht="11.25" customHeight="1" x14ac:dyDescent="0.15">
      <c r="B16" s="639" t="s">
        <v>256</v>
      </c>
      <c r="C16" s="640"/>
      <c r="D16" s="640"/>
      <c r="E16" s="640"/>
      <c r="F16" s="640"/>
      <c r="G16" s="640"/>
      <c r="H16" s="640"/>
      <c r="I16" s="640"/>
      <c r="J16" s="640"/>
      <c r="K16" s="640"/>
      <c r="L16" s="640"/>
      <c r="M16" s="640"/>
      <c r="N16" s="640"/>
      <c r="O16" s="640"/>
      <c r="P16" s="640"/>
      <c r="Q16" s="641"/>
      <c r="R16" s="642">
        <v>96050</v>
      </c>
      <c r="S16" s="643"/>
      <c r="T16" s="643"/>
      <c r="U16" s="643"/>
      <c r="V16" s="643"/>
      <c r="W16" s="643"/>
      <c r="X16" s="643"/>
      <c r="Y16" s="644"/>
      <c r="Z16" s="675">
        <v>0.1</v>
      </c>
      <c r="AA16" s="675"/>
      <c r="AB16" s="675"/>
      <c r="AC16" s="675"/>
      <c r="AD16" s="676">
        <v>96050</v>
      </c>
      <c r="AE16" s="676"/>
      <c r="AF16" s="676"/>
      <c r="AG16" s="676"/>
      <c r="AH16" s="676"/>
      <c r="AI16" s="676"/>
      <c r="AJ16" s="676"/>
      <c r="AK16" s="676"/>
      <c r="AL16" s="645">
        <v>0.2</v>
      </c>
      <c r="AM16" s="646"/>
      <c r="AN16" s="646"/>
      <c r="AO16" s="677"/>
      <c r="AP16" s="639" t="s">
        <v>257</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258</v>
      </c>
      <c r="CE16" s="682"/>
      <c r="CF16" s="682"/>
      <c r="CG16" s="682"/>
      <c r="CH16" s="682"/>
      <c r="CI16" s="682"/>
      <c r="CJ16" s="682"/>
      <c r="CK16" s="682"/>
      <c r="CL16" s="682"/>
      <c r="CM16" s="682"/>
      <c r="CN16" s="682"/>
      <c r="CO16" s="682"/>
      <c r="CP16" s="682"/>
      <c r="CQ16" s="683"/>
      <c r="CR16" s="642">
        <v>1460549</v>
      </c>
      <c r="CS16" s="643"/>
      <c r="CT16" s="643"/>
      <c r="CU16" s="643"/>
      <c r="CV16" s="643"/>
      <c r="CW16" s="643"/>
      <c r="CX16" s="643"/>
      <c r="CY16" s="644"/>
      <c r="CZ16" s="675">
        <v>1.2</v>
      </c>
      <c r="DA16" s="675"/>
      <c r="DB16" s="675"/>
      <c r="DC16" s="675"/>
      <c r="DD16" s="648" t="s">
        <v>128</v>
      </c>
      <c r="DE16" s="643"/>
      <c r="DF16" s="643"/>
      <c r="DG16" s="643"/>
      <c r="DH16" s="643"/>
      <c r="DI16" s="643"/>
      <c r="DJ16" s="643"/>
      <c r="DK16" s="643"/>
      <c r="DL16" s="643"/>
      <c r="DM16" s="643"/>
      <c r="DN16" s="643"/>
      <c r="DO16" s="643"/>
      <c r="DP16" s="644"/>
      <c r="DQ16" s="648">
        <v>278280</v>
      </c>
      <c r="DR16" s="643"/>
      <c r="DS16" s="643"/>
      <c r="DT16" s="643"/>
      <c r="DU16" s="643"/>
      <c r="DV16" s="643"/>
      <c r="DW16" s="643"/>
      <c r="DX16" s="643"/>
      <c r="DY16" s="643"/>
      <c r="DZ16" s="643"/>
      <c r="EA16" s="643"/>
      <c r="EB16" s="643"/>
      <c r="EC16" s="689"/>
    </row>
    <row r="17" spans="2:133" ht="11.25" customHeight="1" x14ac:dyDescent="0.15">
      <c r="B17" s="639" t="s">
        <v>259</v>
      </c>
      <c r="C17" s="640"/>
      <c r="D17" s="640"/>
      <c r="E17" s="640"/>
      <c r="F17" s="640"/>
      <c r="G17" s="640"/>
      <c r="H17" s="640"/>
      <c r="I17" s="640"/>
      <c r="J17" s="640"/>
      <c r="K17" s="640"/>
      <c r="L17" s="640"/>
      <c r="M17" s="640"/>
      <c r="N17" s="640"/>
      <c r="O17" s="640"/>
      <c r="P17" s="640"/>
      <c r="Q17" s="641"/>
      <c r="R17" s="642">
        <v>413325</v>
      </c>
      <c r="S17" s="643"/>
      <c r="T17" s="643"/>
      <c r="U17" s="643"/>
      <c r="V17" s="643"/>
      <c r="W17" s="643"/>
      <c r="X17" s="643"/>
      <c r="Y17" s="644"/>
      <c r="Z17" s="675">
        <v>0.3</v>
      </c>
      <c r="AA17" s="675"/>
      <c r="AB17" s="675"/>
      <c r="AC17" s="675"/>
      <c r="AD17" s="676">
        <v>413325</v>
      </c>
      <c r="AE17" s="676"/>
      <c r="AF17" s="676"/>
      <c r="AG17" s="676"/>
      <c r="AH17" s="676"/>
      <c r="AI17" s="676"/>
      <c r="AJ17" s="676"/>
      <c r="AK17" s="676"/>
      <c r="AL17" s="645">
        <v>0.7</v>
      </c>
      <c r="AM17" s="646"/>
      <c r="AN17" s="646"/>
      <c r="AO17" s="677"/>
      <c r="AP17" s="639" t="s">
        <v>260</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261</v>
      </c>
      <c r="CE17" s="682"/>
      <c r="CF17" s="682"/>
      <c r="CG17" s="682"/>
      <c r="CH17" s="682"/>
      <c r="CI17" s="682"/>
      <c r="CJ17" s="682"/>
      <c r="CK17" s="682"/>
      <c r="CL17" s="682"/>
      <c r="CM17" s="682"/>
      <c r="CN17" s="682"/>
      <c r="CO17" s="682"/>
      <c r="CP17" s="682"/>
      <c r="CQ17" s="683"/>
      <c r="CR17" s="642">
        <v>6066043</v>
      </c>
      <c r="CS17" s="643"/>
      <c r="CT17" s="643"/>
      <c r="CU17" s="643"/>
      <c r="CV17" s="643"/>
      <c r="CW17" s="643"/>
      <c r="CX17" s="643"/>
      <c r="CY17" s="644"/>
      <c r="CZ17" s="675">
        <v>4.9000000000000004</v>
      </c>
      <c r="DA17" s="675"/>
      <c r="DB17" s="675"/>
      <c r="DC17" s="675"/>
      <c r="DD17" s="648" t="s">
        <v>128</v>
      </c>
      <c r="DE17" s="643"/>
      <c r="DF17" s="643"/>
      <c r="DG17" s="643"/>
      <c r="DH17" s="643"/>
      <c r="DI17" s="643"/>
      <c r="DJ17" s="643"/>
      <c r="DK17" s="643"/>
      <c r="DL17" s="643"/>
      <c r="DM17" s="643"/>
      <c r="DN17" s="643"/>
      <c r="DO17" s="643"/>
      <c r="DP17" s="644"/>
      <c r="DQ17" s="648">
        <v>6002644</v>
      </c>
      <c r="DR17" s="643"/>
      <c r="DS17" s="643"/>
      <c r="DT17" s="643"/>
      <c r="DU17" s="643"/>
      <c r="DV17" s="643"/>
      <c r="DW17" s="643"/>
      <c r="DX17" s="643"/>
      <c r="DY17" s="643"/>
      <c r="DZ17" s="643"/>
      <c r="EA17" s="643"/>
      <c r="EB17" s="643"/>
      <c r="EC17" s="689"/>
    </row>
    <row r="18" spans="2:133" ht="11.25" customHeight="1" x14ac:dyDescent="0.15">
      <c r="B18" s="639" t="s">
        <v>262</v>
      </c>
      <c r="C18" s="640"/>
      <c r="D18" s="640"/>
      <c r="E18" s="640"/>
      <c r="F18" s="640"/>
      <c r="G18" s="640"/>
      <c r="H18" s="640"/>
      <c r="I18" s="640"/>
      <c r="J18" s="640"/>
      <c r="K18" s="640"/>
      <c r="L18" s="640"/>
      <c r="M18" s="640"/>
      <c r="N18" s="640"/>
      <c r="O18" s="640"/>
      <c r="P18" s="640"/>
      <c r="Q18" s="641"/>
      <c r="R18" s="642">
        <v>313996</v>
      </c>
      <c r="S18" s="643"/>
      <c r="T18" s="643"/>
      <c r="U18" s="643"/>
      <c r="V18" s="643"/>
      <c r="W18" s="643"/>
      <c r="X18" s="643"/>
      <c r="Y18" s="644"/>
      <c r="Z18" s="675">
        <v>0.2</v>
      </c>
      <c r="AA18" s="675"/>
      <c r="AB18" s="675"/>
      <c r="AC18" s="675"/>
      <c r="AD18" s="676">
        <v>313996</v>
      </c>
      <c r="AE18" s="676"/>
      <c r="AF18" s="676"/>
      <c r="AG18" s="676"/>
      <c r="AH18" s="676"/>
      <c r="AI18" s="676"/>
      <c r="AJ18" s="676"/>
      <c r="AK18" s="676"/>
      <c r="AL18" s="645">
        <v>0.6</v>
      </c>
      <c r="AM18" s="646"/>
      <c r="AN18" s="646"/>
      <c r="AO18" s="677"/>
      <c r="AP18" s="639" t="s">
        <v>263</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264</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265</v>
      </c>
      <c r="C19" s="640"/>
      <c r="D19" s="640"/>
      <c r="E19" s="640"/>
      <c r="F19" s="640"/>
      <c r="G19" s="640"/>
      <c r="H19" s="640"/>
      <c r="I19" s="640"/>
      <c r="J19" s="640"/>
      <c r="K19" s="640"/>
      <c r="L19" s="640"/>
      <c r="M19" s="640"/>
      <c r="N19" s="640"/>
      <c r="O19" s="640"/>
      <c r="P19" s="640"/>
      <c r="Q19" s="641"/>
      <c r="R19" s="642">
        <v>250775</v>
      </c>
      <c r="S19" s="643"/>
      <c r="T19" s="643"/>
      <c r="U19" s="643"/>
      <c r="V19" s="643"/>
      <c r="W19" s="643"/>
      <c r="X19" s="643"/>
      <c r="Y19" s="644"/>
      <c r="Z19" s="675">
        <v>0.2</v>
      </c>
      <c r="AA19" s="675"/>
      <c r="AB19" s="675"/>
      <c r="AC19" s="675"/>
      <c r="AD19" s="676">
        <v>250775</v>
      </c>
      <c r="AE19" s="676"/>
      <c r="AF19" s="676"/>
      <c r="AG19" s="676"/>
      <c r="AH19" s="676"/>
      <c r="AI19" s="676"/>
      <c r="AJ19" s="676"/>
      <c r="AK19" s="676"/>
      <c r="AL19" s="645">
        <v>0.5</v>
      </c>
      <c r="AM19" s="646"/>
      <c r="AN19" s="646"/>
      <c r="AO19" s="677"/>
      <c r="AP19" s="639" t="s">
        <v>266</v>
      </c>
      <c r="AQ19" s="640"/>
      <c r="AR19" s="640"/>
      <c r="AS19" s="640"/>
      <c r="AT19" s="640"/>
      <c r="AU19" s="640"/>
      <c r="AV19" s="640"/>
      <c r="AW19" s="640"/>
      <c r="AX19" s="640"/>
      <c r="AY19" s="640"/>
      <c r="AZ19" s="640"/>
      <c r="BA19" s="640"/>
      <c r="BB19" s="640"/>
      <c r="BC19" s="640"/>
      <c r="BD19" s="640"/>
      <c r="BE19" s="640"/>
      <c r="BF19" s="641"/>
      <c r="BG19" s="642">
        <v>3059503</v>
      </c>
      <c r="BH19" s="643"/>
      <c r="BI19" s="643"/>
      <c r="BJ19" s="643"/>
      <c r="BK19" s="643"/>
      <c r="BL19" s="643"/>
      <c r="BM19" s="643"/>
      <c r="BN19" s="644"/>
      <c r="BO19" s="675">
        <v>6.2</v>
      </c>
      <c r="BP19" s="675"/>
      <c r="BQ19" s="675"/>
      <c r="BR19" s="675"/>
      <c r="BS19" s="648" t="s">
        <v>128</v>
      </c>
      <c r="BT19" s="643"/>
      <c r="BU19" s="643"/>
      <c r="BV19" s="643"/>
      <c r="BW19" s="643"/>
      <c r="BX19" s="643"/>
      <c r="BY19" s="643"/>
      <c r="BZ19" s="643"/>
      <c r="CA19" s="643"/>
      <c r="CB19" s="689"/>
      <c r="CD19" s="681" t="s">
        <v>267</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268</v>
      </c>
      <c r="C20" s="640"/>
      <c r="D20" s="640"/>
      <c r="E20" s="640"/>
      <c r="F20" s="640"/>
      <c r="G20" s="640"/>
      <c r="H20" s="640"/>
      <c r="I20" s="640"/>
      <c r="J20" s="640"/>
      <c r="K20" s="640"/>
      <c r="L20" s="640"/>
      <c r="M20" s="640"/>
      <c r="N20" s="640"/>
      <c r="O20" s="640"/>
      <c r="P20" s="640"/>
      <c r="Q20" s="641"/>
      <c r="R20" s="642">
        <v>45520</v>
      </c>
      <c r="S20" s="643"/>
      <c r="T20" s="643"/>
      <c r="U20" s="643"/>
      <c r="V20" s="643"/>
      <c r="W20" s="643"/>
      <c r="X20" s="643"/>
      <c r="Y20" s="644"/>
      <c r="Z20" s="675">
        <v>0</v>
      </c>
      <c r="AA20" s="675"/>
      <c r="AB20" s="675"/>
      <c r="AC20" s="675"/>
      <c r="AD20" s="676">
        <v>45520</v>
      </c>
      <c r="AE20" s="676"/>
      <c r="AF20" s="676"/>
      <c r="AG20" s="676"/>
      <c r="AH20" s="676"/>
      <c r="AI20" s="676"/>
      <c r="AJ20" s="676"/>
      <c r="AK20" s="676"/>
      <c r="AL20" s="645">
        <v>0.1</v>
      </c>
      <c r="AM20" s="646"/>
      <c r="AN20" s="646"/>
      <c r="AO20" s="677"/>
      <c r="AP20" s="639" t="s">
        <v>269</v>
      </c>
      <c r="AQ20" s="640"/>
      <c r="AR20" s="640"/>
      <c r="AS20" s="640"/>
      <c r="AT20" s="640"/>
      <c r="AU20" s="640"/>
      <c r="AV20" s="640"/>
      <c r="AW20" s="640"/>
      <c r="AX20" s="640"/>
      <c r="AY20" s="640"/>
      <c r="AZ20" s="640"/>
      <c r="BA20" s="640"/>
      <c r="BB20" s="640"/>
      <c r="BC20" s="640"/>
      <c r="BD20" s="640"/>
      <c r="BE20" s="640"/>
      <c r="BF20" s="641"/>
      <c r="BG20" s="642">
        <v>3059503</v>
      </c>
      <c r="BH20" s="643"/>
      <c r="BI20" s="643"/>
      <c r="BJ20" s="643"/>
      <c r="BK20" s="643"/>
      <c r="BL20" s="643"/>
      <c r="BM20" s="643"/>
      <c r="BN20" s="644"/>
      <c r="BO20" s="675">
        <v>6.2</v>
      </c>
      <c r="BP20" s="675"/>
      <c r="BQ20" s="675"/>
      <c r="BR20" s="675"/>
      <c r="BS20" s="648" t="s">
        <v>128</v>
      </c>
      <c r="BT20" s="643"/>
      <c r="BU20" s="643"/>
      <c r="BV20" s="643"/>
      <c r="BW20" s="643"/>
      <c r="BX20" s="643"/>
      <c r="BY20" s="643"/>
      <c r="BZ20" s="643"/>
      <c r="CA20" s="643"/>
      <c r="CB20" s="689"/>
      <c r="CD20" s="681" t="s">
        <v>270</v>
      </c>
      <c r="CE20" s="682"/>
      <c r="CF20" s="682"/>
      <c r="CG20" s="682"/>
      <c r="CH20" s="682"/>
      <c r="CI20" s="682"/>
      <c r="CJ20" s="682"/>
      <c r="CK20" s="682"/>
      <c r="CL20" s="682"/>
      <c r="CM20" s="682"/>
      <c r="CN20" s="682"/>
      <c r="CO20" s="682"/>
      <c r="CP20" s="682"/>
      <c r="CQ20" s="683"/>
      <c r="CR20" s="642">
        <v>124759886</v>
      </c>
      <c r="CS20" s="643"/>
      <c r="CT20" s="643"/>
      <c r="CU20" s="643"/>
      <c r="CV20" s="643"/>
      <c r="CW20" s="643"/>
      <c r="CX20" s="643"/>
      <c r="CY20" s="644"/>
      <c r="CZ20" s="675">
        <v>100</v>
      </c>
      <c r="DA20" s="675"/>
      <c r="DB20" s="675"/>
      <c r="DC20" s="675"/>
      <c r="DD20" s="648">
        <v>8770723</v>
      </c>
      <c r="DE20" s="643"/>
      <c r="DF20" s="643"/>
      <c r="DG20" s="643"/>
      <c r="DH20" s="643"/>
      <c r="DI20" s="643"/>
      <c r="DJ20" s="643"/>
      <c r="DK20" s="643"/>
      <c r="DL20" s="643"/>
      <c r="DM20" s="643"/>
      <c r="DN20" s="643"/>
      <c r="DO20" s="643"/>
      <c r="DP20" s="644"/>
      <c r="DQ20" s="648">
        <v>59050294</v>
      </c>
      <c r="DR20" s="643"/>
      <c r="DS20" s="643"/>
      <c r="DT20" s="643"/>
      <c r="DU20" s="643"/>
      <c r="DV20" s="643"/>
      <c r="DW20" s="643"/>
      <c r="DX20" s="643"/>
      <c r="DY20" s="643"/>
      <c r="DZ20" s="643"/>
      <c r="EA20" s="643"/>
      <c r="EB20" s="643"/>
      <c r="EC20" s="689"/>
    </row>
    <row r="21" spans="2:133" ht="11.25" customHeight="1" x14ac:dyDescent="0.15">
      <c r="B21" s="639" t="s">
        <v>271</v>
      </c>
      <c r="C21" s="640"/>
      <c r="D21" s="640"/>
      <c r="E21" s="640"/>
      <c r="F21" s="640"/>
      <c r="G21" s="640"/>
      <c r="H21" s="640"/>
      <c r="I21" s="640"/>
      <c r="J21" s="640"/>
      <c r="K21" s="640"/>
      <c r="L21" s="640"/>
      <c r="M21" s="640"/>
      <c r="N21" s="640"/>
      <c r="O21" s="640"/>
      <c r="P21" s="640"/>
      <c r="Q21" s="641"/>
      <c r="R21" s="642">
        <v>17701</v>
      </c>
      <c r="S21" s="643"/>
      <c r="T21" s="643"/>
      <c r="U21" s="643"/>
      <c r="V21" s="643"/>
      <c r="W21" s="643"/>
      <c r="X21" s="643"/>
      <c r="Y21" s="644"/>
      <c r="Z21" s="675">
        <v>0</v>
      </c>
      <c r="AA21" s="675"/>
      <c r="AB21" s="675"/>
      <c r="AC21" s="675"/>
      <c r="AD21" s="676">
        <v>17701</v>
      </c>
      <c r="AE21" s="676"/>
      <c r="AF21" s="676"/>
      <c r="AG21" s="676"/>
      <c r="AH21" s="676"/>
      <c r="AI21" s="676"/>
      <c r="AJ21" s="676"/>
      <c r="AK21" s="676"/>
      <c r="AL21" s="645">
        <v>0</v>
      </c>
      <c r="AM21" s="646"/>
      <c r="AN21" s="646"/>
      <c r="AO21" s="677"/>
      <c r="AP21" s="736" t="s">
        <v>272</v>
      </c>
      <c r="AQ21" s="744"/>
      <c r="AR21" s="744"/>
      <c r="AS21" s="744"/>
      <c r="AT21" s="744"/>
      <c r="AU21" s="744"/>
      <c r="AV21" s="744"/>
      <c r="AW21" s="744"/>
      <c r="AX21" s="744"/>
      <c r="AY21" s="744"/>
      <c r="AZ21" s="744"/>
      <c r="BA21" s="744"/>
      <c r="BB21" s="744"/>
      <c r="BC21" s="744"/>
      <c r="BD21" s="744"/>
      <c r="BE21" s="744"/>
      <c r="BF21" s="738"/>
      <c r="BG21" s="642">
        <v>11014</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273</v>
      </c>
      <c r="C22" s="640"/>
      <c r="D22" s="640"/>
      <c r="E22" s="640"/>
      <c r="F22" s="640"/>
      <c r="G22" s="640"/>
      <c r="H22" s="640"/>
      <c r="I22" s="640"/>
      <c r="J22" s="640"/>
      <c r="K22" s="640"/>
      <c r="L22" s="640"/>
      <c r="M22" s="640"/>
      <c r="N22" s="640"/>
      <c r="O22" s="640"/>
      <c r="P22" s="640"/>
      <c r="Q22" s="641"/>
      <c r="R22" s="642">
        <v>106699</v>
      </c>
      <c r="S22" s="643"/>
      <c r="T22" s="643"/>
      <c r="U22" s="643"/>
      <c r="V22" s="643"/>
      <c r="W22" s="643"/>
      <c r="X22" s="643"/>
      <c r="Y22" s="644"/>
      <c r="Z22" s="675">
        <v>0.1</v>
      </c>
      <c r="AA22" s="675"/>
      <c r="AB22" s="675"/>
      <c r="AC22" s="675"/>
      <c r="AD22" s="676" t="s">
        <v>128</v>
      </c>
      <c r="AE22" s="676"/>
      <c r="AF22" s="676"/>
      <c r="AG22" s="676"/>
      <c r="AH22" s="676"/>
      <c r="AI22" s="676"/>
      <c r="AJ22" s="676"/>
      <c r="AK22" s="676"/>
      <c r="AL22" s="645" t="s">
        <v>128</v>
      </c>
      <c r="AM22" s="646"/>
      <c r="AN22" s="646"/>
      <c r="AO22" s="677"/>
      <c r="AP22" s="736" t="s">
        <v>274</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276</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128</v>
      </c>
      <c r="AM23" s="646"/>
      <c r="AN23" s="646"/>
      <c r="AO23" s="677"/>
      <c r="AP23" s="736" t="s">
        <v>277</v>
      </c>
      <c r="AQ23" s="744"/>
      <c r="AR23" s="744"/>
      <c r="AS23" s="744"/>
      <c r="AT23" s="744"/>
      <c r="AU23" s="744"/>
      <c r="AV23" s="744"/>
      <c r="AW23" s="744"/>
      <c r="AX23" s="744"/>
      <c r="AY23" s="744"/>
      <c r="AZ23" s="744"/>
      <c r="BA23" s="744"/>
      <c r="BB23" s="744"/>
      <c r="BC23" s="744"/>
      <c r="BD23" s="744"/>
      <c r="BE23" s="744"/>
      <c r="BF23" s="738"/>
      <c r="BG23" s="642">
        <v>3048489</v>
      </c>
      <c r="BH23" s="643"/>
      <c r="BI23" s="643"/>
      <c r="BJ23" s="643"/>
      <c r="BK23" s="643"/>
      <c r="BL23" s="643"/>
      <c r="BM23" s="643"/>
      <c r="BN23" s="644"/>
      <c r="BO23" s="675">
        <v>6.2</v>
      </c>
      <c r="BP23" s="675"/>
      <c r="BQ23" s="675"/>
      <c r="BR23" s="675"/>
      <c r="BS23" s="648" t="s">
        <v>128</v>
      </c>
      <c r="BT23" s="643"/>
      <c r="BU23" s="643"/>
      <c r="BV23" s="643"/>
      <c r="BW23" s="643"/>
      <c r="BX23" s="643"/>
      <c r="BY23" s="643"/>
      <c r="BZ23" s="643"/>
      <c r="CA23" s="643"/>
      <c r="CB23" s="689"/>
      <c r="CD23" s="746" t="s">
        <v>217</v>
      </c>
      <c r="CE23" s="747"/>
      <c r="CF23" s="747"/>
      <c r="CG23" s="747"/>
      <c r="CH23" s="747"/>
      <c r="CI23" s="747"/>
      <c r="CJ23" s="747"/>
      <c r="CK23" s="747"/>
      <c r="CL23" s="747"/>
      <c r="CM23" s="747"/>
      <c r="CN23" s="747"/>
      <c r="CO23" s="747"/>
      <c r="CP23" s="747"/>
      <c r="CQ23" s="748"/>
      <c r="CR23" s="746" t="s">
        <v>278</v>
      </c>
      <c r="CS23" s="747"/>
      <c r="CT23" s="747"/>
      <c r="CU23" s="747"/>
      <c r="CV23" s="747"/>
      <c r="CW23" s="747"/>
      <c r="CX23" s="747"/>
      <c r="CY23" s="748"/>
      <c r="CZ23" s="746" t="s">
        <v>279</v>
      </c>
      <c r="DA23" s="747"/>
      <c r="DB23" s="747"/>
      <c r="DC23" s="748"/>
      <c r="DD23" s="746" t="s">
        <v>280</v>
      </c>
      <c r="DE23" s="747"/>
      <c r="DF23" s="747"/>
      <c r="DG23" s="747"/>
      <c r="DH23" s="747"/>
      <c r="DI23" s="747"/>
      <c r="DJ23" s="747"/>
      <c r="DK23" s="748"/>
      <c r="DL23" s="755" t="s">
        <v>281</v>
      </c>
      <c r="DM23" s="756"/>
      <c r="DN23" s="756"/>
      <c r="DO23" s="756"/>
      <c r="DP23" s="756"/>
      <c r="DQ23" s="756"/>
      <c r="DR23" s="756"/>
      <c r="DS23" s="756"/>
      <c r="DT23" s="756"/>
      <c r="DU23" s="756"/>
      <c r="DV23" s="757"/>
      <c r="DW23" s="746" t="s">
        <v>282</v>
      </c>
      <c r="DX23" s="747"/>
      <c r="DY23" s="747"/>
      <c r="DZ23" s="747"/>
      <c r="EA23" s="747"/>
      <c r="EB23" s="747"/>
      <c r="EC23" s="748"/>
    </row>
    <row r="24" spans="2:133" ht="11.25" customHeight="1" x14ac:dyDescent="0.15">
      <c r="B24" s="639" t="s">
        <v>283</v>
      </c>
      <c r="C24" s="640"/>
      <c r="D24" s="640"/>
      <c r="E24" s="640"/>
      <c r="F24" s="640"/>
      <c r="G24" s="640"/>
      <c r="H24" s="640"/>
      <c r="I24" s="640"/>
      <c r="J24" s="640"/>
      <c r="K24" s="640"/>
      <c r="L24" s="640"/>
      <c r="M24" s="640"/>
      <c r="N24" s="640"/>
      <c r="O24" s="640"/>
      <c r="P24" s="640"/>
      <c r="Q24" s="641"/>
      <c r="R24" s="642">
        <v>104573</v>
      </c>
      <c r="S24" s="643"/>
      <c r="T24" s="643"/>
      <c r="U24" s="643"/>
      <c r="V24" s="643"/>
      <c r="W24" s="643"/>
      <c r="X24" s="643"/>
      <c r="Y24" s="644"/>
      <c r="Z24" s="675">
        <v>0.1</v>
      </c>
      <c r="AA24" s="675"/>
      <c r="AB24" s="675"/>
      <c r="AC24" s="675"/>
      <c r="AD24" s="676" t="s">
        <v>128</v>
      </c>
      <c r="AE24" s="676"/>
      <c r="AF24" s="676"/>
      <c r="AG24" s="676"/>
      <c r="AH24" s="676"/>
      <c r="AI24" s="676"/>
      <c r="AJ24" s="676"/>
      <c r="AK24" s="676"/>
      <c r="AL24" s="645" t="s">
        <v>128</v>
      </c>
      <c r="AM24" s="646"/>
      <c r="AN24" s="646"/>
      <c r="AO24" s="677"/>
      <c r="AP24" s="736" t="s">
        <v>284</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285</v>
      </c>
      <c r="CE24" s="701"/>
      <c r="CF24" s="701"/>
      <c r="CG24" s="701"/>
      <c r="CH24" s="701"/>
      <c r="CI24" s="701"/>
      <c r="CJ24" s="701"/>
      <c r="CK24" s="701"/>
      <c r="CL24" s="701"/>
      <c r="CM24" s="701"/>
      <c r="CN24" s="701"/>
      <c r="CO24" s="701"/>
      <c r="CP24" s="701"/>
      <c r="CQ24" s="702"/>
      <c r="CR24" s="697">
        <v>51207912</v>
      </c>
      <c r="CS24" s="698"/>
      <c r="CT24" s="698"/>
      <c r="CU24" s="698"/>
      <c r="CV24" s="698"/>
      <c r="CW24" s="698"/>
      <c r="CX24" s="698"/>
      <c r="CY24" s="741"/>
      <c r="CZ24" s="742">
        <v>41</v>
      </c>
      <c r="DA24" s="713"/>
      <c r="DB24" s="713"/>
      <c r="DC24" s="745"/>
      <c r="DD24" s="740">
        <v>30312340</v>
      </c>
      <c r="DE24" s="698"/>
      <c r="DF24" s="698"/>
      <c r="DG24" s="698"/>
      <c r="DH24" s="698"/>
      <c r="DI24" s="698"/>
      <c r="DJ24" s="698"/>
      <c r="DK24" s="741"/>
      <c r="DL24" s="740">
        <v>30153918</v>
      </c>
      <c r="DM24" s="698"/>
      <c r="DN24" s="698"/>
      <c r="DO24" s="698"/>
      <c r="DP24" s="698"/>
      <c r="DQ24" s="698"/>
      <c r="DR24" s="698"/>
      <c r="DS24" s="698"/>
      <c r="DT24" s="698"/>
      <c r="DU24" s="698"/>
      <c r="DV24" s="741"/>
      <c r="DW24" s="742">
        <v>54</v>
      </c>
      <c r="DX24" s="713"/>
      <c r="DY24" s="713"/>
      <c r="DZ24" s="713"/>
      <c r="EA24" s="713"/>
      <c r="EB24" s="713"/>
      <c r="EC24" s="743"/>
    </row>
    <row r="25" spans="2:133" ht="11.25" customHeight="1" x14ac:dyDescent="0.15">
      <c r="B25" s="639" t="s">
        <v>286</v>
      </c>
      <c r="C25" s="640"/>
      <c r="D25" s="640"/>
      <c r="E25" s="640"/>
      <c r="F25" s="640"/>
      <c r="G25" s="640"/>
      <c r="H25" s="640"/>
      <c r="I25" s="640"/>
      <c r="J25" s="640"/>
      <c r="K25" s="640"/>
      <c r="L25" s="640"/>
      <c r="M25" s="640"/>
      <c r="N25" s="640"/>
      <c r="O25" s="640"/>
      <c r="P25" s="640"/>
      <c r="Q25" s="641"/>
      <c r="R25" s="642">
        <v>2126</v>
      </c>
      <c r="S25" s="643"/>
      <c r="T25" s="643"/>
      <c r="U25" s="643"/>
      <c r="V25" s="643"/>
      <c r="W25" s="643"/>
      <c r="X25" s="643"/>
      <c r="Y25" s="644"/>
      <c r="Z25" s="675">
        <v>0</v>
      </c>
      <c r="AA25" s="675"/>
      <c r="AB25" s="675"/>
      <c r="AC25" s="675"/>
      <c r="AD25" s="676" t="s">
        <v>128</v>
      </c>
      <c r="AE25" s="676"/>
      <c r="AF25" s="676"/>
      <c r="AG25" s="676"/>
      <c r="AH25" s="676"/>
      <c r="AI25" s="676"/>
      <c r="AJ25" s="676"/>
      <c r="AK25" s="676"/>
      <c r="AL25" s="645" t="s">
        <v>128</v>
      </c>
      <c r="AM25" s="646"/>
      <c r="AN25" s="646"/>
      <c r="AO25" s="677"/>
      <c r="AP25" s="736" t="s">
        <v>287</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288</v>
      </c>
      <c r="CE25" s="682"/>
      <c r="CF25" s="682"/>
      <c r="CG25" s="682"/>
      <c r="CH25" s="682"/>
      <c r="CI25" s="682"/>
      <c r="CJ25" s="682"/>
      <c r="CK25" s="682"/>
      <c r="CL25" s="682"/>
      <c r="CM25" s="682"/>
      <c r="CN25" s="682"/>
      <c r="CO25" s="682"/>
      <c r="CP25" s="682"/>
      <c r="CQ25" s="683"/>
      <c r="CR25" s="642">
        <v>17642273</v>
      </c>
      <c r="CS25" s="661"/>
      <c r="CT25" s="661"/>
      <c r="CU25" s="661"/>
      <c r="CV25" s="661"/>
      <c r="CW25" s="661"/>
      <c r="CX25" s="661"/>
      <c r="CY25" s="662"/>
      <c r="CZ25" s="645">
        <v>14.1</v>
      </c>
      <c r="DA25" s="663"/>
      <c r="DB25" s="663"/>
      <c r="DC25" s="664"/>
      <c r="DD25" s="648">
        <v>16601759</v>
      </c>
      <c r="DE25" s="661"/>
      <c r="DF25" s="661"/>
      <c r="DG25" s="661"/>
      <c r="DH25" s="661"/>
      <c r="DI25" s="661"/>
      <c r="DJ25" s="661"/>
      <c r="DK25" s="662"/>
      <c r="DL25" s="648">
        <v>16559062</v>
      </c>
      <c r="DM25" s="661"/>
      <c r="DN25" s="661"/>
      <c r="DO25" s="661"/>
      <c r="DP25" s="661"/>
      <c r="DQ25" s="661"/>
      <c r="DR25" s="661"/>
      <c r="DS25" s="661"/>
      <c r="DT25" s="661"/>
      <c r="DU25" s="661"/>
      <c r="DV25" s="662"/>
      <c r="DW25" s="645">
        <v>29.6</v>
      </c>
      <c r="DX25" s="663"/>
      <c r="DY25" s="663"/>
      <c r="DZ25" s="663"/>
      <c r="EA25" s="663"/>
      <c r="EB25" s="663"/>
      <c r="EC25" s="684"/>
    </row>
    <row r="26" spans="2:133" ht="11.25" customHeight="1" x14ac:dyDescent="0.15">
      <c r="B26" s="639" t="s">
        <v>289</v>
      </c>
      <c r="C26" s="640"/>
      <c r="D26" s="640"/>
      <c r="E26" s="640"/>
      <c r="F26" s="640"/>
      <c r="G26" s="640"/>
      <c r="H26" s="640"/>
      <c r="I26" s="640"/>
      <c r="J26" s="640"/>
      <c r="K26" s="640"/>
      <c r="L26" s="640"/>
      <c r="M26" s="640"/>
      <c r="N26" s="640"/>
      <c r="O26" s="640"/>
      <c r="P26" s="640"/>
      <c r="Q26" s="641"/>
      <c r="R26" s="642">
        <v>58359376</v>
      </c>
      <c r="S26" s="643"/>
      <c r="T26" s="643"/>
      <c r="U26" s="643"/>
      <c r="V26" s="643"/>
      <c r="W26" s="643"/>
      <c r="X26" s="643"/>
      <c r="Y26" s="644"/>
      <c r="Z26" s="675">
        <v>44.5</v>
      </c>
      <c r="AA26" s="675"/>
      <c r="AB26" s="675"/>
      <c r="AC26" s="675"/>
      <c r="AD26" s="676">
        <v>55204188</v>
      </c>
      <c r="AE26" s="676"/>
      <c r="AF26" s="676"/>
      <c r="AG26" s="676"/>
      <c r="AH26" s="676"/>
      <c r="AI26" s="676"/>
      <c r="AJ26" s="676"/>
      <c r="AK26" s="676"/>
      <c r="AL26" s="645">
        <v>99.2</v>
      </c>
      <c r="AM26" s="646"/>
      <c r="AN26" s="646"/>
      <c r="AO26" s="677"/>
      <c r="AP26" s="736" t="s">
        <v>290</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291</v>
      </c>
      <c r="CE26" s="682"/>
      <c r="CF26" s="682"/>
      <c r="CG26" s="682"/>
      <c r="CH26" s="682"/>
      <c r="CI26" s="682"/>
      <c r="CJ26" s="682"/>
      <c r="CK26" s="682"/>
      <c r="CL26" s="682"/>
      <c r="CM26" s="682"/>
      <c r="CN26" s="682"/>
      <c r="CO26" s="682"/>
      <c r="CP26" s="682"/>
      <c r="CQ26" s="683"/>
      <c r="CR26" s="642">
        <v>11846523</v>
      </c>
      <c r="CS26" s="643"/>
      <c r="CT26" s="643"/>
      <c r="CU26" s="643"/>
      <c r="CV26" s="643"/>
      <c r="CW26" s="643"/>
      <c r="CX26" s="643"/>
      <c r="CY26" s="644"/>
      <c r="CZ26" s="645">
        <v>9.5</v>
      </c>
      <c r="DA26" s="663"/>
      <c r="DB26" s="663"/>
      <c r="DC26" s="664"/>
      <c r="DD26" s="648">
        <v>11089561</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292</v>
      </c>
      <c r="C27" s="640"/>
      <c r="D27" s="640"/>
      <c r="E27" s="640"/>
      <c r="F27" s="640"/>
      <c r="G27" s="640"/>
      <c r="H27" s="640"/>
      <c r="I27" s="640"/>
      <c r="J27" s="640"/>
      <c r="K27" s="640"/>
      <c r="L27" s="640"/>
      <c r="M27" s="640"/>
      <c r="N27" s="640"/>
      <c r="O27" s="640"/>
      <c r="P27" s="640"/>
      <c r="Q27" s="641"/>
      <c r="R27" s="642">
        <v>35009</v>
      </c>
      <c r="S27" s="643"/>
      <c r="T27" s="643"/>
      <c r="U27" s="643"/>
      <c r="V27" s="643"/>
      <c r="W27" s="643"/>
      <c r="X27" s="643"/>
      <c r="Y27" s="644"/>
      <c r="Z27" s="675">
        <v>0</v>
      </c>
      <c r="AA27" s="675"/>
      <c r="AB27" s="675"/>
      <c r="AC27" s="675"/>
      <c r="AD27" s="676">
        <v>35009</v>
      </c>
      <c r="AE27" s="676"/>
      <c r="AF27" s="676"/>
      <c r="AG27" s="676"/>
      <c r="AH27" s="676"/>
      <c r="AI27" s="676"/>
      <c r="AJ27" s="676"/>
      <c r="AK27" s="676"/>
      <c r="AL27" s="645">
        <v>0.1</v>
      </c>
      <c r="AM27" s="646"/>
      <c r="AN27" s="646"/>
      <c r="AO27" s="677"/>
      <c r="AP27" s="639" t="s">
        <v>293</v>
      </c>
      <c r="AQ27" s="640"/>
      <c r="AR27" s="640"/>
      <c r="AS27" s="640"/>
      <c r="AT27" s="640"/>
      <c r="AU27" s="640"/>
      <c r="AV27" s="640"/>
      <c r="AW27" s="640"/>
      <c r="AX27" s="640"/>
      <c r="AY27" s="640"/>
      <c r="AZ27" s="640"/>
      <c r="BA27" s="640"/>
      <c r="BB27" s="640"/>
      <c r="BC27" s="640"/>
      <c r="BD27" s="640"/>
      <c r="BE27" s="640"/>
      <c r="BF27" s="641"/>
      <c r="BG27" s="642">
        <v>49218325</v>
      </c>
      <c r="BH27" s="643"/>
      <c r="BI27" s="643"/>
      <c r="BJ27" s="643"/>
      <c r="BK27" s="643"/>
      <c r="BL27" s="643"/>
      <c r="BM27" s="643"/>
      <c r="BN27" s="644"/>
      <c r="BO27" s="675">
        <v>100</v>
      </c>
      <c r="BP27" s="675"/>
      <c r="BQ27" s="675"/>
      <c r="BR27" s="675"/>
      <c r="BS27" s="648">
        <v>415669</v>
      </c>
      <c r="BT27" s="643"/>
      <c r="BU27" s="643"/>
      <c r="BV27" s="643"/>
      <c r="BW27" s="643"/>
      <c r="BX27" s="643"/>
      <c r="BY27" s="643"/>
      <c r="BZ27" s="643"/>
      <c r="CA27" s="643"/>
      <c r="CB27" s="689"/>
      <c r="CD27" s="681" t="s">
        <v>294</v>
      </c>
      <c r="CE27" s="682"/>
      <c r="CF27" s="682"/>
      <c r="CG27" s="682"/>
      <c r="CH27" s="682"/>
      <c r="CI27" s="682"/>
      <c r="CJ27" s="682"/>
      <c r="CK27" s="682"/>
      <c r="CL27" s="682"/>
      <c r="CM27" s="682"/>
      <c r="CN27" s="682"/>
      <c r="CO27" s="682"/>
      <c r="CP27" s="682"/>
      <c r="CQ27" s="683"/>
      <c r="CR27" s="642">
        <v>27499596</v>
      </c>
      <c r="CS27" s="661"/>
      <c r="CT27" s="661"/>
      <c r="CU27" s="661"/>
      <c r="CV27" s="661"/>
      <c r="CW27" s="661"/>
      <c r="CX27" s="661"/>
      <c r="CY27" s="662"/>
      <c r="CZ27" s="645">
        <v>22</v>
      </c>
      <c r="DA27" s="663"/>
      <c r="DB27" s="663"/>
      <c r="DC27" s="664"/>
      <c r="DD27" s="648">
        <v>7707937</v>
      </c>
      <c r="DE27" s="661"/>
      <c r="DF27" s="661"/>
      <c r="DG27" s="661"/>
      <c r="DH27" s="661"/>
      <c r="DI27" s="661"/>
      <c r="DJ27" s="661"/>
      <c r="DK27" s="662"/>
      <c r="DL27" s="648">
        <v>7592212</v>
      </c>
      <c r="DM27" s="661"/>
      <c r="DN27" s="661"/>
      <c r="DO27" s="661"/>
      <c r="DP27" s="661"/>
      <c r="DQ27" s="661"/>
      <c r="DR27" s="661"/>
      <c r="DS27" s="661"/>
      <c r="DT27" s="661"/>
      <c r="DU27" s="661"/>
      <c r="DV27" s="662"/>
      <c r="DW27" s="645">
        <v>13.6</v>
      </c>
      <c r="DX27" s="663"/>
      <c r="DY27" s="663"/>
      <c r="DZ27" s="663"/>
      <c r="EA27" s="663"/>
      <c r="EB27" s="663"/>
      <c r="EC27" s="684"/>
    </row>
    <row r="28" spans="2:133" ht="11.25" customHeight="1" x14ac:dyDescent="0.15">
      <c r="B28" s="639" t="s">
        <v>295</v>
      </c>
      <c r="C28" s="640"/>
      <c r="D28" s="640"/>
      <c r="E28" s="640"/>
      <c r="F28" s="640"/>
      <c r="G28" s="640"/>
      <c r="H28" s="640"/>
      <c r="I28" s="640"/>
      <c r="J28" s="640"/>
      <c r="K28" s="640"/>
      <c r="L28" s="640"/>
      <c r="M28" s="640"/>
      <c r="N28" s="640"/>
      <c r="O28" s="640"/>
      <c r="P28" s="640"/>
      <c r="Q28" s="641"/>
      <c r="R28" s="642">
        <v>290133</v>
      </c>
      <c r="S28" s="643"/>
      <c r="T28" s="643"/>
      <c r="U28" s="643"/>
      <c r="V28" s="643"/>
      <c r="W28" s="643"/>
      <c r="X28" s="643"/>
      <c r="Y28" s="644"/>
      <c r="Z28" s="675">
        <v>0.2</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296</v>
      </c>
      <c r="CE28" s="682"/>
      <c r="CF28" s="682"/>
      <c r="CG28" s="682"/>
      <c r="CH28" s="682"/>
      <c r="CI28" s="682"/>
      <c r="CJ28" s="682"/>
      <c r="CK28" s="682"/>
      <c r="CL28" s="682"/>
      <c r="CM28" s="682"/>
      <c r="CN28" s="682"/>
      <c r="CO28" s="682"/>
      <c r="CP28" s="682"/>
      <c r="CQ28" s="683"/>
      <c r="CR28" s="642">
        <v>6066043</v>
      </c>
      <c r="CS28" s="643"/>
      <c r="CT28" s="643"/>
      <c r="CU28" s="643"/>
      <c r="CV28" s="643"/>
      <c r="CW28" s="643"/>
      <c r="CX28" s="643"/>
      <c r="CY28" s="644"/>
      <c r="CZ28" s="645">
        <v>4.9000000000000004</v>
      </c>
      <c r="DA28" s="663"/>
      <c r="DB28" s="663"/>
      <c r="DC28" s="664"/>
      <c r="DD28" s="648">
        <v>6002644</v>
      </c>
      <c r="DE28" s="643"/>
      <c r="DF28" s="643"/>
      <c r="DG28" s="643"/>
      <c r="DH28" s="643"/>
      <c r="DI28" s="643"/>
      <c r="DJ28" s="643"/>
      <c r="DK28" s="644"/>
      <c r="DL28" s="648">
        <v>6002644</v>
      </c>
      <c r="DM28" s="643"/>
      <c r="DN28" s="643"/>
      <c r="DO28" s="643"/>
      <c r="DP28" s="643"/>
      <c r="DQ28" s="643"/>
      <c r="DR28" s="643"/>
      <c r="DS28" s="643"/>
      <c r="DT28" s="643"/>
      <c r="DU28" s="643"/>
      <c r="DV28" s="644"/>
      <c r="DW28" s="645">
        <v>10.7</v>
      </c>
      <c r="DX28" s="663"/>
      <c r="DY28" s="663"/>
      <c r="DZ28" s="663"/>
      <c r="EA28" s="663"/>
      <c r="EB28" s="663"/>
      <c r="EC28" s="684"/>
    </row>
    <row r="29" spans="2:133" ht="11.25" customHeight="1" x14ac:dyDescent="0.15">
      <c r="B29" s="639" t="s">
        <v>297</v>
      </c>
      <c r="C29" s="640"/>
      <c r="D29" s="640"/>
      <c r="E29" s="640"/>
      <c r="F29" s="640"/>
      <c r="G29" s="640"/>
      <c r="H29" s="640"/>
      <c r="I29" s="640"/>
      <c r="J29" s="640"/>
      <c r="K29" s="640"/>
      <c r="L29" s="640"/>
      <c r="M29" s="640"/>
      <c r="N29" s="640"/>
      <c r="O29" s="640"/>
      <c r="P29" s="640"/>
      <c r="Q29" s="641"/>
      <c r="R29" s="642">
        <v>1067927</v>
      </c>
      <c r="S29" s="643"/>
      <c r="T29" s="643"/>
      <c r="U29" s="643"/>
      <c r="V29" s="643"/>
      <c r="W29" s="643"/>
      <c r="X29" s="643"/>
      <c r="Y29" s="644"/>
      <c r="Z29" s="675">
        <v>0.8</v>
      </c>
      <c r="AA29" s="675"/>
      <c r="AB29" s="675"/>
      <c r="AC29" s="675"/>
      <c r="AD29" s="676">
        <v>318224</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298</v>
      </c>
      <c r="CE29" s="728"/>
      <c r="CF29" s="681" t="s">
        <v>69</v>
      </c>
      <c r="CG29" s="682"/>
      <c r="CH29" s="682"/>
      <c r="CI29" s="682"/>
      <c r="CJ29" s="682"/>
      <c r="CK29" s="682"/>
      <c r="CL29" s="682"/>
      <c r="CM29" s="682"/>
      <c r="CN29" s="682"/>
      <c r="CO29" s="682"/>
      <c r="CP29" s="682"/>
      <c r="CQ29" s="683"/>
      <c r="CR29" s="642">
        <v>6066043</v>
      </c>
      <c r="CS29" s="661"/>
      <c r="CT29" s="661"/>
      <c r="CU29" s="661"/>
      <c r="CV29" s="661"/>
      <c r="CW29" s="661"/>
      <c r="CX29" s="661"/>
      <c r="CY29" s="662"/>
      <c r="CZ29" s="645">
        <v>4.9000000000000004</v>
      </c>
      <c r="DA29" s="663"/>
      <c r="DB29" s="663"/>
      <c r="DC29" s="664"/>
      <c r="DD29" s="648">
        <v>6002644</v>
      </c>
      <c r="DE29" s="661"/>
      <c r="DF29" s="661"/>
      <c r="DG29" s="661"/>
      <c r="DH29" s="661"/>
      <c r="DI29" s="661"/>
      <c r="DJ29" s="661"/>
      <c r="DK29" s="662"/>
      <c r="DL29" s="648">
        <v>6002644</v>
      </c>
      <c r="DM29" s="661"/>
      <c r="DN29" s="661"/>
      <c r="DO29" s="661"/>
      <c r="DP29" s="661"/>
      <c r="DQ29" s="661"/>
      <c r="DR29" s="661"/>
      <c r="DS29" s="661"/>
      <c r="DT29" s="661"/>
      <c r="DU29" s="661"/>
      <c r="DV29" s="662"/>
      <c r="DW29" s="645">
        <v>10.7</v>
      </c>
      <c r="DX29" s="663"/>
      <c r="DY29" s="663"/>
      <c r="DZ29" s="663"/>
      <c r="EA29" s="663"/>
      <c r="EB29" s="663"/>
      <c r="EC29" s="684"/>
    </row>
    <row r="30" spans="2:133" ht="11.25" customHeight="1" x14ac:dyDescent="0.15">
      <c r="B30" s="639" t="s">
        <v>299</v>
      </c>
      <c r="C30" s="640"/>
      <c r="D30" s="640"/>
      <c r="E30" s="640"/>
      <c r="F30" s="640"/>
      <c r="G30" s="640"/>
      <c r="H30" s="640"/>
      <c r="I30" s="640"/>
      <c r="J30" s="640"/>
      <c r="K30" s="640"/>
      <c r="L30" s="640"/>
      <c r="M30" s="640"/>
      <c r="N30" s="640"/>
      <c r="O30" s="640"/>
      <c r="P30" s="640"/>
      <c r="Q30" s="641"/>
      <c r="R30" s="642">
        <v>839052</v>
      </c>
      <c r="S30" s="643"/>
      <c r="T30" s="643"/>
      <c r="U30" s="643"/>
      <c r="V30" s="643"/>
      <c r="W30" s="643"/>
      <c r="X30" s="643"/>
      <c r="Y30" s="644"/>
      <c r="Z30" s="675">
        <v>0.6</v>
      </c>
      <c r="AA30" s="675"/>
      <c r="AB30" s="675"/>
      <c r="AC30" s="675"/>
      <c r="AD30" s="676" t="s">
        <v>128</v>
      </c>
      <c r="AE30" s="676"/>
      <c r="AF30" s="676"/>
      <c r="AG30" s="676"/>
      <c r="AH30" s="676"/>
      <c r="AI30" s="676"/>
      <c r="AJ30" s="676"/>
      <c r="AK30" s="676"/>
      <c r="AL30" s="645" t="s">
        <v>128</v>
      </c>
      <c r="AM30" s="646"/>
      <c r="AN30" s="646"/>
      <c r="AO30" s="677"/>
      <c r="AP30" s="703" t="s">
        <v>217</v>
      </c>
      <c r="AQ30" s="704"/>
      <c r="AR30" s="704"/>
      <c r="AS30" s="704"/>
      <c r="AT30" s="704"/>
      <c r="AU30" s="704"/>
      <c r="AV30" s="704"/>
      <c r="AW30" s="704"/>
      <c r="AX30" s="704"/>
      <c r="AY30" s="704"/>
      <c r="AZ30" s="704"/>
      <c r="BA30" s="704"/>
      <c r="BB30" s="704"/>
      <c r="BC30" s="704"/>
      <c r="BD30" s="704"/>
      <c r="BE30" s="704"/>
      <c r="BF30" s="705"/>
      <c r="BG30" s="703" t="s">
        <v>300</v>
      </c>
      <c r="BH30" s="716"/>
      <c r="BI30" s="716"/>
      <c r="BJ30" s="716"/>
      <c r="BK30" s="716"/>
      <c r="BL30" s="716"/>
      <c r="BM30" s="716"/>
      <c r="BN30" s="716"/>
      <c r="BO30" s="716"/>
      <c r="BP30" s="716"/>
      <c r="BQ30" s="717"/>
      <c r="BR30" s="703" t="s">
        <v>301</v>
      </c>
      <c r="BS30" s="716"/>
      <c r="BT30" s="716"/>
      <c r="BU30" s="716"/>
      <c r="BV30" s="716"/>
      <c r="BW30" s="716"/>
      <c r="BX30" s="716"/>
      <c r="BY30" s="716"/>
      <c r="BZ30" s="716"/>
      <c r="CA30" s="716"/>
      <c r="CB30" s="717"/>
      <c r="CD30" s="729"/>
      <c r="CE30" s="730"/>
      <c r="CF30" s="681" t="s">
        <v>302</v>
      </c>
      <c r="CG30" s="682"/>
      <c r="CH30" s="682"/>
      <c r="CI30" s="682"/>
      <c r="CJ30" s="682"/>
      <c r="CK30" s="682"/>
      <c r="CL30" s="682"/>
      <c r="CM30" s="682"/>
      <c r="CN30" s="682"/>
      <c r="CO30" s="682"/>
      <c r="CP30" s="682"/>
      <c r="CQ30" s="683"/>
      <c r="CR30" s="642">
        <v>5839389</v>
      </c>
      <c r="CS30" s="643"/>
      <c r="CT30" s="643"/>
      <c r="CU30" s="643"/>
      <c r="CV30" s="643"/>
      <c r="CW30" s="643"/>
      <c r="CX30" s="643"/>
      <c r="CY30" s="644"/>
      <c r="CZ30" s="645">
        <v>4.7</v>
      </c>
      <c r="DA30" s="663"/>
      <c r="DB30" s="663"/>
      <c r="DC30" s="664"/>
      <c r="DD30" s="648">
        <v>5782574</v>
      </c>
      <c r="DE30" s="643"/>
      <c r="DF30" s="643"/>
      <c r="DG30" s="643"/>
      <c r="DH30" s="643"/>
      <c r="DI30" s="643"/>
      <c r="DJ30" s="643"/>
      <c r="DK30" s="644"/>
      <c r="DL30" s="648">
        <v>5782574</v>
      </c>
      <c r="DM30" s="643"/>
      <c r="DN30" s="643"/>
      <c r="DO30" s="643"/>
      <c r="DP30" s="643"/>
      <c r="DQ30" s="643"/>
      <c r="DR30" s="643"/>
      <c r="DS30" s="643"/>
      <c r="DT30" s="643"/>
      <c r="DU30" s="643"/>
      <c r="DV30" s="644"/>
      <c r="DW30" s="645">
        <v>10.3</v>
      </c>
      <c r="DX30" s="663"/>
      <c r="DY30" s="663"/>
      <c r="DZ30" s="663"/>
      <c r="EA30" s="663"/>
      <c r="EB30" s="663"/>
      <c r="EC30" s="684"/>
    </row>
    <row r="31" spans="2:133" ht="11.25" customHeight="1" x14ac:dyDescent="0.15">
      <c r="B31" s="639" t="s">
        <v>303</v>
      </c>
      <c r="C31" s="640"/>
      <c r="D31" s="640"/>
      <c r="E31" s="640"/>
      <c r="F31" s="640"/>
      <c r="G31" s="640"/>
      <c r="H31" s="640"/>
      <c r="I31" s="640"/>
      <c r="J31" s="640"/>
      <c r="K31" s="640"/>
      <c r="L31" s="640"/>
      <c r="M31" s="640"/>
      <c r="N31" s="640"/>
      <c r="O31" s="640"/>
      <c r="P31" s="640"/>
      <c r="Q31" s="641"/>
      <c r="R31" s="642">
        <v>48088923</v>
      </c>
      <c r="S31" s="643"/>
      <c r="T31" s="643"/>
      <c r="U31" s="643"/>
      <c r="V31" s="643"/>
      <c r="W31" s="643"/>
      <c r="X31" s="643"/>
      <c r="Y31" s="644"/>
      <c r="Z31" s="675">
        <v>36.700000000000003</v>
      </c>
      <c r="AA31" s="675"/>
      <c r="AB31" s="675"/>
      <c r="AC31" s="675"/>
      <c r="AD31" s="676" t="s">
        <v>128</v>
      </c>
      <c r="AE31" s="676"/>
      <c r="AF31" s="676"/>
      <c r="AG31" s="676"/>
      <c r="AH31" s="676"/>
      <c r="AI31" s="676"/>
      <c r="AJ31" s="676"/>
      <c r="AK31" s="676"/>
      <c r="AL31" s="645" t="s">
        <v>128</v>
      </c>
      <c r="AM31" s="646"/>
      <c r="AN31" s="646"/>
      <c r="AO31" s="677"/>
      <c r="AP31" s="718" t="s">
        <v>304</v>
      </c>
      <c r="AQ31" s="719"/>
      <c r="AR31" s="719"/>
      <c r="AS31" s="719"/>
      <c r="AT31" s="724" t="s">
        <v>305</v>
      </c>
      <c r="AU31" s="225"/>
      <c r="AV31" s="225"/>
      <c r="AW31" s="225"/>
      <c r="AX31" s="708" t="s">
        <v>184</v>
      </c>
      <c r="AY31" s="709"/>
      <c r="AZ31" s="709"/>
      <c r="BA31" s="709"/>
      <c r="BB31" s="709"/>
      <c r="BC31" s="709"/>
      <c r="BD31" s="709"/>
      <c r="BE31" s="709"/>
      <c r="BF31" s="710"/>
      <c r="BG31" s="711">
        <v>98.7</v>
      </c>
      <c r="BH31" s="712"/>
      <c r="BI31" s="712"/>
      <c r="BJ31" s="712"/>
      <c r="BK31" s="712"/>
      <c r="BL31" s="712"/>
      <c r="BM31" s="713">
        <v>94.9</v>
      </c>
      <c r="BN31" s="712"/>
      <c r="BO31" s="712"/>
      <c r="BP31" s="712"/>
      <c r="BQ31" s="714"/>
      <c r="BR31" s="711">
        <v>98.9</v>
      </c>
      <c r="BS31" s="712"/>
      <c r="BT31" s="712"/>
      <c r="BU31" s="712"/>
      <c r="BV31" s="712"/>
      <c r="BW31" s="712"/>
      <c r="BX31" s="713">
        <v>94.9</v>
      </c>
      <c r="BY31" s="712"/>
      <c r="BZ31" s="712"/>
      <c r="CA31" s="712"/>
      <c r="CB31" s="714"/>
      <c r="CD31" s="729"/>
      <c r="CE31" s="730"/>
      <c r="CF31" s="681" t="s">
        <v>306</v>
      </c>
      <c r="CG31" s="682"/>
      <c r="CH31" s="682"/>
      <c r="CI31" s="682"/>
      <c r="CJ31" s="682"/>
      <c r="CK31" s="682"/>
      <c r="CL31" s="682"/>
      <c r="CM31" s="682"/>
      <c r="CN31" s="682"/>
      <c r="CO31" s="682"/>
      <c r="CP31" s="682"/>
      <c r="CQ31" s="683"/>
      <c r="CR31" s="642">
        <v>226654</v>
      </c>
      <c r="CS31" s="661"/>
      <c r="CT31" s="661"/>
      <c r="CU31" s="661"/>
      <c r="CV31" s="661"/>
      <c r="CW31" s="661"/>
      <c r="CX31" s="661"/>
      <c r="CY31" s="662"/>
      <c r="CZ31" s="645">
        <v>0.2</v>
      </c>
      <c r="DA31" s="663"/>
      <c r="DB31" s="663"/>
      <c r="DC31" s="664"/>
      <c r="DD31" s="648">
        <v>220070</v>
      </c>
      <c r="DE31" s="661"/>
      <c r="DF31" s="661"/>
      <c r="DG31" s="661"/>
      <c r="DH31" s="661"/>
      <c r="DI31" s="661"/>
      <c r="DJ31" s="661"/>
      <c r="DK31" s="662"/>
      <c r="DL31" s="648">
        <v>220070</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307</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24" t="s">
        <v>308</v>
      </c>
      <c r="AV32" s="224"/>
      <c r="AW32" s="224"/>
      <c r="AX32" s="639" t="s">
        <v>309</v>
      </c>
      <c r="AY32" s="640"/>
      <c r="AZ32" s="640"/>
      <c r="BA32" s="640"/>
      <c r="BB32" s="640"/>
      <c r="BC32" s="640"/>
      <c r="BD32" s="640"/>
      <c r="BE32" s="640"/>
      <c r="BF32" s="641"/>
      <c r="BG32" s="715">
        <v>98.1</v>
      </c>
      <c r="BH32" s="661"/>
      <c r="BI32" s="661"/>
      <c r="BJ32" s="661"/>
      <c r="BK32" s="661"/>
      <c r="BL32" s="661"/>
      <c r="BM32" s="646">
        <v>93.1</v>
      </c>
      <c r="BN32" s="707"/>
      <c r="BO32" s="707"/>
      <c r="BP32" s="707"/>
      <c r="BQ32" s="688"/>
      <c r="BR32" s="715">
        <v>98.5</v>
      </c>
      <c r="BS32" s="661"/>
      <c r="BT32" s="661"/>
      <c r="BU32" s="661"/>
      <c r="BV32" s="661"/>
      <c r="BW32" s="661"/>
      <c r="BX32" s="646">
        <v>93.3</v>
      </c>
      <c r="BY32" s="707"/>
      <c r="BZ32" s="707"/>
      <c r="CA32" s="707"/>
      <c r="CB32" s="688"/>
      <c r="CD32" s="731"/>
      <c r="CE32" s="732"/>
      <c r="CF32" s="681" t="s">
        <v>310</v>
      </c>
      <c r="CG32" s="682"/>
      <c r="CH32" s="682"/>
      <c r="CI32" s="682"/>
      <c r="CJ32" s="682"/>
      <c r="CK32" s="682"/>
      <c r="CL32" s="682"/>
      <c r="CM32" s="682"/>
      <c r="CN32" s="682"/>
      <c r="CO32" s="682"/>
      <c r="CP32" s="682"/>
      <c r="CQ32" s="683"/>
      <c r="CR32" s="642" t="s">
        <v>137</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311</v>
      </c>
      <c r="C33" s="640"/>
      <c r="D33" s="640"/>
      <c r="E33" s="640"/>
      <c r="F33" s="640"/>
      <c r="G33" s="640"/>
      <c r="H33" s="640"/>
      <c r="I33" s="640"/>
      <c r="J33" s="640"/>
      <c r="K33" s="640"/>
      <c r="L33" s="640"/>
      <c r="M33" s="640"/>
      <c r="N33" s="640"/>
      <c r="O33" s="640"/>
      <c r="P33" s="640"/>
      <c r="Q33" s="641"/>
      <c r="R33" s="642">
        <v>7386432</v>
      </c>
      <c r="S33" s="643"/>
      <c r="T33" s="643"/>
      <c r="U33" s="643"/>
      <c r="V33" s="643"/>
      <c r="W33" s="643"/>
      <c r="X33" s="643"/>
      <c r="Y33" s="644"/>
      <c r="Z33" s="675">
        <v>5.6</v>
      </c>
      <c r="AA33" s="675"/>
      <c r="AB33" s="675"/>
      <c r="AC33" s="675"/>
      <c r="AD33" s="676" t="s">
        <v>137</v>
      </c>
      <c r="AE33" s="676"/>
      <c r="AF33" s="676"/>
      <c r="AG33" s="676"/>
      <c r="AH33" s="676"/>
      <c r="AI33" s="676"/>
      <c r="AJ33" s="676"/>
      <c r="AK33" s="676"/>
      <c r="AL33" s="645" t="s">
        <v>128</v>
      </c>
      <c r="AM33" s="646"/>
      <c r="AN33" s="646"/>
      <c r="AO33" s="677"/>
      <c r="AP33" s="722"/>
      <c r="AQ33" s="723"/>
      <c r="AR33" s="723"/>
      <c r="AS33" s="723"/>
      <c r="AT33" s="726"/>
      <c r="AU33" s="226"/>
      <c r="AV33" s="226"/>
      <c r="AW33" s="226"/>
      <c r="AX33" s="623" t="s">
        <v>312</v>
      </c>
      <c r="AY33" s="624"/>
      <c r="AZ33" s="624"/>
      <c r="BA33" s="624"/>
      <c r="BB33" s="624"/>
      <c r="BC33" s="624"/>
      <c r="BD33" s="624"/>
      <c r="BE33" s="624"/>
      <c r="BF33" s="625"/>
      <c r="BG33" s="706">
        <v>99.1</v>
      </c>
      <c r="BH33" s="627"/>
      <c r="BI33" s="627"/>
      <c r="BJ33" s="627"/>
      <c r="BK33" s="627"/>
      <c r="BL33" s="627"/>
      <c r="BM33" s="669">
        <v>96.6</v>
      </c>
      <c r="BN33" s="627"/>
      <c r="BO33" s="627"/>
      <c r="BP33" s="627"/>
      <c r="BQ33" s="671"/>
      <c r="BR33" s="706">
        <v>99.3</v>
      </c>
      <c r="BS33" s="627"/>
      <c r="BT33" s="627"/>
      <c r="BU33" s="627"/>
      <c r="BV33" s="627"/>
      <c r="BW33" s="627"/>
      <c r="BX33" s="669">
        <v>96.5</v>
      </c>
      <c r="BY33" s="627"/>
      <c r="BZ33" s="627"/>
      <c r="CA33" s="627"/>
      <c r="CB33" s="671"/>
      <c r="CD33" s="681" t="s">
        <v>313</v>
      </c>
      <c r="CE33" s="682"/>
      <c r="CF33" s="682"/>
      <c r="CG33" s="682"/>
      <c r="CH33" s="682"/>
      <c r="CI33" s="682"/>
      <c r="CJ33" s="682"/>
      <c r="CK33" s="682"/>
      <c r="CL33" s="682"/>
      <c r="CM33" s="682"/>
      <c r="CN33" s="682"/>
      <c r="CO33" s="682"/>
      <c r="CP33" s="682"/>
      <c r="CQ33" s="683"/>
      <c r="CR33" s="642">
        <v>63320702</v>
      </c>
      <c r="CS33" s="661"/>
      <c r="CT33" s="661"/>
      <c r="CU33" s="661"/>
      <c r="CV33" s="661"/>
      <c r="CW33" s="661"/>
      <c r="CX33" s="661"/>
      <c r="CY33" s="662"/>
      <c r="CZ33" s="645">
        <v>50.8</v>
      </c>
      <c r="DA33" s="663"/>
      <c r="DB33" s="663"/>
      <c r="DC33" s="664"/>
      <c r="DD33" s="648">
        <v>26235751</v>
      </c>
      <c r="DE33" s="661"/>
      <c r="DF33" s="661"/>
      <c r="DG33" s="661"/>
      <c r="DH33" s="661"/>
      <c r="DI33" s="661"/>
      <c r="DJ33" s="661"/>
      <c r="DK33" s="662"/>
      <c r="DL33" s="648">
        <v>20962735</v>
      </c>
      <c r="DM33" s="661"/>
      <c r="DN33" s="661"/>
      <c r="DO33" s="661"/>
      <c r="DP33" s="661"/>
      <c r="DQ33" s="661"/>
      <c r="DR33" s="661"/>
      <c r="DS33" s="661"/>
      <c r="DT33" s="661"/>
      <c r="DU33" s="661"/>
      <c r="DV33" s="662"/>
      <c r="DW33" s="645">
        <v>37.5</v>
      </c>
      <c r="DX33" s="663"/>
      <c r="DY33" s="663"/>
      <c r="DZ33" s="663"/>
      <c r="EA33" s="663"/>
      <c r="EB33" s="663"/>
      <c r="EC33" s="684"/>
    </row>
    <row r="34" spans="2:133" ht="11.25" customHeight="1" x14ac:dyDescent="0.15">
      <c r="B34" s="639" t="s">
        <v>314</v>
      </c>
      <c r="C34" s="640"/>
      <c r="D34" s="640"/>
      <c r="E34" s="640"/>
      <c r="F34" s="640"/>
      <c r="G34" s="640"/>
      <c r="H34" s="640"/>
      <c r="I34" s="640"/>
      <c r="J34" s="640"/>
      <c r="K34" s="640"/>
      <c r="L34" s="640"/>
      <c r="M34" s="640"/>
      <c r="N34" s="640"/>
      <c r="O34" s="640"/>
      <c r="P34" s="640"/>
      <c r="Q34" s="641"/>
      <c r="R34" s="642">
        <v>263516</v>
      </c>
      <c r="S34" s="643"/>
      <c r="T34" s="643"/>
      <c r="U34" s="643"/>
      <c r="V34" s="643"/>
      <c r="W34" s="643"/>
      <c r="X34" s="643"/>
      <c r="Y34" s="644"/>
      <c r="Z34" s="675">
        <v>0.2</v>
      </c>
      <c r="AA34" s="675"/>
      <c r="AB34" s="675"/>
      <c r="AC34" s="675"/>
      <c r="AD34" s="676">
        <v>69063</v>
      </c>
      <c r="AE34" s="676"/>
      <c r="AF34" s="676"/>
      <c r="AG34" s="676"/>
      <c r="AH34" s="676"/>
      <c r="AI34" s="676"/>
      <c r="AJ34" s="676"/>
      <c r="AK34" s="676"/>
      <c r="AL34" s="645">
        <v>0.1</v>
      </c>
      <c r="AM34" s="646"/>
      <c r="AN34" s="646"/>
      <c r="AO34" s="677"/>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81" t="s">
        <v>315</v>
      </c>
      <c r="CE34" s="682"/>
      <c r="CF34" s="682"/>
      <c r="CG34" s="682"/>
      <c r="CH34" s="682"/>
      <c r="CI34" s="682"/>
      <c r="CJ34" s="682"/>
      <c r="CK34" s="682"/>
      <c r="CL34" s="682"/>
      <c r="CM34" s="682"/>
      <c r="CN34" s="682"/>
      <c r="CO34" s="682"/>
      <c r="CP34" s="682"/>
      <c r="CQ34" s="683"/>
      <c r="CR34" s="642">
        <v>16206233</v>
      </c>
      <c r="CS34" s="643"/>
      <c r="CT34" s="643"/>
      <c r="CU34" s="643"/>
      <c r="CV34" s="643"/>
      <c r="CW34" s="643"/>
      <c r="CX34" s="643"/>
      <c r="CY34" s="644"/>
      <c r="CZ34" s="645">
        <v>13</v>
      </c>
      <c r="DA34" s="663"/>
      <c r="DB34" s="663"/>
      <c r="DC34" s="664"/>
      <c r="DD34" s="648">
        <v>11526405</v>
      </c>
      <c r="DE34" s="643"/>
      <c r="DF34" s="643"/>
      <c r="DG34" s="643"/>
      <c r="DH34" s="643"/>
      <c r="DI34" s="643"/>
      <c r="DJ34" s="643"/>
      <c r="DK34" s="644"/>
      <c r="DL34" s="648">
        <v>10208639</v>
      </c>
      <c r="DM34" s="643"/>
      <c r="DN34" s="643"/>
      <c r="DO34" s="643"/>
      <c r="DP34" s="643"/>
      <c r="DQ34" s="643"/>
      <c r="DR34" s="643"/>
      <c r="DS34" s="643"/>
      <c r="DT34" s="643"/>
      <c r="DU34" s="643"/>
      <c r="DV34" s="644"/>
      <c r="DW34" s="645">
        <v>18.3</v>
      </c>
      <c r="DX34" s="663"/>
      <c r="DY34" s="663"/>
      <c r="DZ34" s="663"/>
      <c r="EA34" s="663"/>
      <c r="EB34" s="663"/>
      <c r="EC34" s="684"/>
    </row>
    <row r="35" spans="2:133" ht="11.25" customHeight="1" x14ac:dyDescent="0.15">
      <c r="B35" s="639" t="s">
        <v>316</v>
      </c>
      <c r="C35" s="640"/>
      <c r="D35" s="640"/>
      <c r="E35" s="640"/>
      <c r="F35" s="640"/>
      <c r="G35" s="640"/>
      <c r="H35" s="640"/>
      <c r="I35" s="640"/>
      <c r="J35" s="640"/>
      <c r="K35" s="640"/>
      <c r="L35" s="640"/>
      <c r="M35" s="640"/>
      <c r="N35" s="640"/>
      <c r="O35" s="640"/>
      <c r="P35" s="640"/>
      <c r="Q35" s="641"/>
      <c r="R35" s="642">
        <v>484608</v>
      </c>
      <c r="S35" s="643"/>
      <c r="T35" s="643"/>
      <c r="U35" s="643"/>
      <c r="V35" s="643"/>
      <c r="W35" s="643"/>
      <c r="X35" s="643"/>
      <c r="Y35" s="644"/>
      <c r="Z35" s="675">
        <v>0.4</v>
      </c>
      <c r="AA35" s="675"/>
      <c r="AB35" s="675"/>
      <c r="AC35" s="675"/>
      <c r="AD35" s="676" t="s">
        <v>128</v>
      </c>
      <c r="AE35" s="676"/>
      <c r="AF35" s="676"/>
      <c r="AG35" s="676"/>
      <c r="AH35" s="676"/>
      <c r="AI35" s="676"/>
      <c r="AJ35" s="676"/>
      <c r="AK35" s="676"/>
      <c r="AL35" s="645" t="s">
        <v>128</v>
      </c>
      <c r="AM35" s="646"/>
      <c r="AN35" s="646"/>
      <c r="AO35" s="677"/>
      <c r="AP35" s="229"/>
      <c r="AQ35" s="703" t="s">
        <v>317</v>
      </c>
      <c r="AR35" s="704"/>
      <c r="AS35" s="704"/>
      <c r="AT35" s="704"/>
      <c r="AU35" s="704"/>
      <c r="AV35" s="704"/>
      <c r="AW35" s="704"/>
      <c r="AX35" s="704"/>
      <c r="AY35" s="704"/>
      <c r="AZ35" s="704"/>
      <c r="BA35" s="704"/>
      <c r="BB35" s="704"/>
      <c r="BC35" s="704"/>
      <c r="BD35" s="704"/>
      <c r="BE35" s="704"/>
      <c r="BF35" s="705"/>
      <c r="BG35" s="703" t="s">
        <v>318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319</v>
      </c>
      <c r="CE35" s="682"/>
      <c r="CF35" s="682"/>
      <c r="CG35" s="682"/>
      <c r="CH35" s="682"/>
      <c r="CI35" s="682"/>
      <c r="CJ35" s="682"/>
      <c r="CK35" s="682"/>
      <c r="CL35" s="682"/>
      <c r="CM35" s="682"/>
      <c r="CN35" s="682"/>
      <c r="CO35" s="682"/>
      <c r="CP35" s="682"/>
      <c r="CQ35" s="683"/>
      <c r="CR35" s="642">
        <v>1550414</v>
      </c>
      <c r="CS35" s="661"/>
      <c r="CT35" s="661"/>
      <c r="CU35" s="661"/>
      <c r="CV35" s="661"/>
      <c r="CW35" s="661"/>
      <c r="CX35" s="661"/>
      <c r="CY35" s="662"/>
      <c r="CZ35" s="645">
        <v>1.2</v>
      </c>
      <c r="DA35" s="663"/>
      <c r="DB35" s="663"/>
      <c r="DC35" s="664"/>
      <c r="DD35" s="648">
        <v>1301769</v>
      </c>
      <c r="DE35" s="661"/>
      <c r="DF35" s="661"/>
      <c r="DG35" s="661"/>
      <c r="DH35" s="661"/>
      <c r="DI35" s="661"/>
      <c r="DJ35" s="661"/>
      <c r="DK35" s="662"/>
      <c r="DL35" s="648">
        <v>1301769</v>
      </c>
      <c r="DM35" s="661"/>
      <c r="DN35" s="661"/>
      <c r="DO35" s="661"/>
      <c r="DP35" s="661"/>
      <c r="DQ35" s="661"/>
      <c r="DR35" s="661"/>
      <c r="DS35" s="661"/>
      <c r="DT35" s="661"/>
      <c r="DU35" s="661"/>
      <c r="DV35" s="662"/>
      <c r="DW35" s="645">
        <v>2.2999999999999998</v>
      </c>
      <c r="DX35" s="663"/>
      <c r="DY35" s="663"/>
      <c r="DZ35" s="663"/>
      <c r="EA35" s="663"/>
      <c r="EB35" s="663"/>
      <c r="EC35" s="684"/>
    </row>
    <row r="36" spans="2:133" ht="11.25" customHeight="1" x14ac:dyDescent="0.15">
      <c r="B36" s="639" t="s">
        <v>320</v>
      </c>
      <c r="C36" s="640"/>
      <c r="D36" s="640"/>
      <c r="E36" s="640"/>
      <c r="F36" s="640"/>
      <c r="G36" s="640"/>
      <c r="H36" s="640"/>
      <c r="I36" s="640"/>
      <c r="J36" s="640"/>
      <c r="K36" s="640"/>
      <c r="L36" s="640"/>
      <c r="M36" s="640"/>
      <c r="N36" s="640"/>
      <c r="O36" s="640"/>
      <c r="P36" s="640"/>
      <c r="Q36" s="641"/>
      <c r="R36" s="642">
        <v>215079</v>
      </c>
      <c r="S36" s="643"/>
      <c r="T36" s="643"/>
      <c r="U36" s="643"/>
      <c r="V36" s="643"/>
      <c r="W36" s="643"/>
      <c r="X36" s="643"/>
      <c r="Y36" s="644"/>
      <c r="Z36" s="675">
        <v>0.2</v>
      </c>
      <c r="AA36" s="675"/>
      <c r="AB36" s="675"/>
      <c r="AC36" s="675"/>
      <c r="AD36" s="676" t="s">
        <v>128</v>
      </c>
      <c r="AE36" s="676"/>
      <c r="AF36" s="676"/>
      <c r="AG36" s="676"/>
      <c r="AH36" s="676"/>
      <c r="AI36" s="676"/>
      <c r="AJ36" s="676"/>
      <c r="AK36" s="676"/>
      <c r="AL36" s="645" t="s">
        <v>128</v>
      </c>
      <c r="AM36" s="646"/>
      <c r="AN36" s="646"/>
      <c r="AO36" s="677"/>
      <c r="AP36" s="229"/>
      <c r="AQ36" s="694" t="s">
        <v>321</v>
      </c>
      <c r="AR36" s="695"/>
      <c r="AS36" s="695"/>
      <c r="AT36" s="695"/>
      <c r="AU36" s="695"/>
      <c r="AV36" s="695"/>
      <c r="AW36" s="695"/>
      <c r="AX36" s="695"/>
      <c r="AY36" s="696"/>
      <c r="AZ36" s="697">
        <v>11233521</v>
      </c>
      <c r="BA36" s="698"/>
      <c r="BB36" s="698"/>
      <c r="BC36" s="698"/>
      <c r="BD36" s="698"/>
      <c r="BE36" s="698"/>
      <c r="BF36" s="699"/>
      <c r="BG36" s="700" t="s">
        <v>322</v>
      </c>
      <c r="BH36" s="701"/>
      <c r="BI36" s="701"/>
      <c r="BJ36" s="701"/>
      <c r="BK36" s="701"/>
      <c r="BL36" s="701"/>
      <c r="BM36" s="701"/>
      <c r="BN36" s="701"/>
      <c r="BO36" s="701"/>
      <c r="BP36" s="701"/>
      <c r="BQ36" s="701"/>
      <c r="BR36" s="701"/>
      <c r="BS36" s="701"/>
      <c r="BT36" s="701"/>
      <c r="BU36" s="702"/>
      <c r="BV36" s="697">
        <v>231615</v>
      </c>
      <c r="BW36" s="698"/>
      <c r="BX36" s="698"/>
      <c r="BY36" s="698"/>
      <c r="BZ36" s="698"/>
      <c r="CA36" s="698"/>
      <c r="CB36" s="699"/>
      <c r="CD36" s="681" t="s">
        <v>323</v>
      </c>
      <c r="CE36" s="682"/>
      <c r="CF36" s="682"/>
      <c r="CG36" s="682"/>
      <c r="CH36" s="682"/>
      <c r="CI36" s="682"/>
      <c r="CJ36" s="682"/>
      <c r="CK36" s="682"/>
      <c r="CL36" s="682"/>
      <c r="CM36" s="682"/>
      <c r="CN36" s="682"/>
      <c r="CO36" s="682"/>
      <c r="CP36" s="682"/>
      <c r="CQ36" s="683"/>
      <c r="CR36" s="642">
        <v>34786819</v>
      </c>
      <c r="CS36" s="643"/>
      <c r="CT36" s="643"/>
      <c r="CU36" s="643"/>
      <c r="CV36" s="643"/>
      <c r="CW36" s="643"/>
      <c r="CX36" s="643"/>
      <c r="CY36" s="644"/>
      <c r="CZ36" s="645">
        <v>27.9</v>
      </c>
      <c r="DA36" s="663"/>
      <c r="DB36" s="663"/>
      <c r="DC36" s="664"/>
      <c r="DD36" s="648">
        <v>6177880</v>
      </c>
      <c r="DE36" s="643"/>
      <c r="DF36" s="643"/>
      <c r="DG36" s="643"/>
      <c r="DH36" s="643"/>
      <c r="DI36" s="643"/>
      <c r="DJ36" s="643"/>
      <c r="DK36" s="644"/>
      <c r="DL36" s="648">
        <v>2491278</v>
      </c>
      <c r="DM36" s="643"/>
      <c r="DN36" s="643"/>
      <c r="DO36" s="643"/>
      <c r="DP36" s="643"/>
      <c r="DQ36" s="643"/>
      <c r="DR36" s="643"/>
      <c r="DS36" s="643"/>
      <c r="DT36" s="643"/>
      <c r="DU36" s="643"/>
      <c r="DV36" s="644"/>
      <c r="DW36" s="645">
        <v>4.5</v>
      </c>
      <c r="DX36" s="663"/>
      <c r="DY36" s="663"/>
      <c r="DZ36" s="663"/>
      <c r="EA36" s="663"/>
      <c r="EB36" s="663"/>
      <c r="EC36" s="684"/>
    </row>
    <row r="37" spans="2:133" ht="11.25" customHeight="1" x14ac:dyDescent="0.15">
      <c r="B37" s="639" t="s">
        <v>324</v>
      </c>
      <c r="C37" s="640"/>
      <c r="D37" s="640"/>
      <c r="E37" s="640"/>
      <c r="F37" s="640"/>
      <c r="G37" s="640"/>
      <c r="H37" s="640"/>
      <c r="I37" s="640"/>
      <c r="J37" s="640"/>
      <c r="K37" s="640"/>
      <c r="L37" s="640"/>
      <c r="M37" s="640"/>
      <c r="N37" s="640"/>
      <c r="O37" s="640"/>
      <c r="P37" s="640"/>
      <c r="Q37" s="641"/>
      <c r="R37" s="642">
        <v>4414857</v>
      </c>
      <c r="S37" s="643"/>
      <c r="T37" s="643"/>
      <c r="U37" s="643"/>
      <c r="V37" s="643"/>
      <c r="W37" s="643"/>
      <c r="X37" s="643"/>
      <c r="Y37" s="644"/>
      <c r="Z37" s="675">
        <v>3.4</v>
      </c>
      <c r="AA37" s="675"/>
      <c r="AB37" s="675"/>
      <c r="AC37" s="675"/>
      <c r="AD37" s="676" t="s">
        <v>128</v>
      </c>
      <c r="AE37" s="676"/>
      <c r="AF37" s="676"/>
      <c r="AG37" s="676"/>
      <c r="AH37" s="676"/>
      <c r="AI37" s="676"/>
      <c r="AJ37" s="676"/>
      <c r="AK37" s="676"/>
      <c r="AL37" s="645" t="s">
        <v>128</v>
      </c>
      <c r="AM37" s="646"/>
      <c r="AN37" s="646"/>
      <c r="AO37" s="677"/>
      <c r="AQ37" s="685" t="s">
        <v>325</v>
      </c>
      <c r="AR37" s="686"/>
      <c r="AS37" s="686"/>
      <c r="AT37" s="686"/>
      <c r="AU37" s="686"/>
      <c r="AV37" s="686"/>
      <c r="AW37" s="686"/>
      <c r="AX37" s="686"/>
      <c r="AY37" s="687"/>
      <c r="AZ37" s="642">
        <v>1631025</v>
      </c>
      <c r="BA37" s="643"/>
      <c r="BB37" s="643"/>
      <c r="BC37" s="643"/>
      <c r="BD37" s="661"/>
      <c r="BE37" s="661"/>
      <c r="BF37" s="688"/>
      <c r="BG37" s="681" t="s">
        <v>326</v>
      </c>
      <c r="BH37" s="682"/>
      <c r="BI37" s="682"/>
      <c r="BJ37" s="682"/>
      <c r="BK37" s="682"/>
      <c r="BL37" s="682"/>
      <c r="BM37" s="682"/>
      <c r="BN37" s="682"/>
      <c r="BO37" s="682"/>
      <c r="BP37" s="682"/>
      <c r="BQ37" s="682"/>
      <c r="BR37" s="682"/>
      <c r="BS37" s="682"/>
      <c r="BT37" s="682"/>
      <c r="BU37" s="683"/>
      <c r="BV37" s="642">
        <v>119832</v>
      </c>
      <c r="BW37" s="643"/>
      <c r="BX37" s="643"/>
      <c r="BY37" s="643"/>
      <c r="BZ37" s="643"/>
      <c r="CA37" s="643"/>
      <c r="CB37" s="689"/>
      <c r="CD37" s="681" t="s">
        <v>327</v>
      </c>
      <c r="CE37" s="682"/>
      <c r="CF37" s="682"/>
      <c r="CG37" s="682"/>
      <c r="CH37" s="682"/>
      <c r="CI37" s="682"/>
      <c r="CJ37" s="682"/>
      <c r="CK37" s="682"/>
      <c r="CL37" s="682"/>
      <c r="CM37" s="682"/>
      <c r="CN37" s="682"/>
      <c r="CO37" s="682"/>
      <c r="CP37" s="682"/>
      <c r="CQ37" s="683"/>
      <c r="CR37" s="642">
        <v>60683</v>
      </c>
      <c r="CS37" s="661"/>
      <c r="CT37" s="661"/>
      <c r="CU37" s="661"/>
      <c r="CV37" s="661"/>
      <c r="CW37" s="661"/>
      <c r="CX37" s="661"/>
      <c r="CY37" s="662"/>
      <c r="CZ37" s="645">
        <v>0</v>
      </c>
      <c r="DA37" s="663"/>
      <c r="DB37" s="663"/>
      <c r="DC37" s="664"/>
      <c r="DD37" s="648">
        <v>60683</v>
      </c>
      <c r="DE37" s="661"/>
      <c r="DF37" s="661"/>
      <c r="DG37" s="661"/>
      <c r="DH37" s="661"/>
      <c r="DI37" s="661"/>
      <c r="DJ37" s="661"/>
      <c r="DK37" s="662"/>
      <c r="DL37" s="648">
        <v>58068</v>
      </c>
      <c r="DM37" s="661"/>
      <c r="DN37" s="661"/>
      <c r="DO37" s="661"/>
      <c r="DP37" s="661"/>
      <c r="DQ37" s="661"/>
      <c r="DR37" s="661"/>
      <c r="DS37" s="661"/>
      <c r="DT37" s="661"/>
      <c r="DU37" s="661"/>
      <c r="DV37" s="662"/>
      <c r="DW37" s="645">
        <v>0.1</v>
      </c>
      <c r="DX37" s="663"/>
      <c r="DY37" s="663"/>
      <c r="DZ37" s="663"/>
      <c r="EA37" s="663"/>
      <c r="EB37" s="663"/>
      <c r="EC37" s="684"/>
    </row>
    <row r="38" spans="2:133" ht="11.25" customHeight="1" x14ac:dyDescent="0.15">
      <c r="B38" s="639" t="s">
        <v>328</v>
      </c>
      <c r="C38" s="640"/>
      <c r="D38" s="640"/>
      <c r="E38" s="640"/>
      <c r="F38" s="640"/>
      <c r="G38" s="640"/>
      <c r="H38" s="640"/>
      <c r="I38" s="640"/>
      <c r="J38" s="640"/>
      <c r="K38" s="640"/>
      <c r="L38" s="640"/>
      <c r="M38" s="640"/>
      <c r="N38" s="640"/>
      <c r="O38" s="640"/>
      <c r="P38" s="640"/>
      <c r="Q38" s="641"/>
      <c r="R38" s="642">
        <v>3819634</v>
      </c>
      <c r="S38" s="643"/>
      <c r="T38" s="643"/>
      <c r="U38" s="643"/>
      <c r="V38" s="643"/>
      <c r="W38" s="643"/>
      <c r="X38" s="643"/>
      <c r="Y38" s="644"/>
      <c r="Z38" s="675">
        <v>2.9</v>
      </c>
      <c r="AA38" s="675"/>
      <c r="AB38" s="675"/>
      <c r="AC38" s="675"/>
      <c r="AD38" s="676" t="s">
        <v>128</v>
      </c>
      <c r="AE38" s="676"/>
      <c r="AF38" s="676"/>
      <c r="AG38" s="676"/>
      <c r="AH38" s="676"/>
      <c r="AI38" s="676"/>
      <c r="AJ38" s="676"/>
      <c r="AK38" s="676"/>
      <c r="AL38" s="645" t="s">
        <v>128</v>
      </c>
      <c r="AM38" s="646"/>
      <c r="AN38" s="646"/>
      <c r="AO38" s="677"/>
      <c r="AQ38" s="685" t="s">
        <v>329</v>
      </c>
      <c r="AR38" s="686"/>
      <c r="AS38" s="686"/>
      <c r="AT38" s="686"/>
      <c r="AU38" s="686"/>
      <c r="AV38" s="686"/>
      <c r="AW38" s="686"/>
      <c r="AX38" s="686"/>
      <c r="AY38" s="687"/>
      <c r="AZ38" s="642">
        <v>1564968</v>
      </c>
      <c r="BA38" s="643"/>
      <c r="BB38" s="643"/>
      <c r="BC38" s="643"/>
      <c r="BD38" s="661"/>
      <c r="BE38" s="661"/>
      <c r="BF38" s="688"/>
      <c r="BG38" s="681" t="s">
        <v>330</v>
      </c>
      <c r="BH38" s="682"/>
      <c r="BI38" s="682"/>
      <c r="BJ38" s="682"/>
      <c r="BK38" s="682"/>
      <c r="BL38" s="682"/>
      <c r="BM38" s="682"/>
      <c r="BN38" s="682"/>
      <c r="BO38" s="682"/>
      <c r="BP38" s="682"/>
      <c r="BQ38" s="682"/>
      <c r="BR38" s="682"/>
      <c r="BS38" s="682"/>
      <c r="BT38" s="682"/>
      <c r="BU38" s="683"/>
      <c r="BV38" s="642">
        <v>39349</v>
      </c>
      <c r="BW38" s="643"/>
      <c r="BX38" s="643"/>
      <c r="BY38" s="643"/>
      <c r="BZ38" s="643"/>
      <c r="CA38" s="643"/>
      <c r="CB38" s="689"/>
      <c r="CD38" s="681" t="s">
        <v>331</v>
      </c>
      <c r="CE38" s="682"/>
      <c r="CF38" s="682"/>
      <c r="CG38" s="682"/>
      <c r="CH38" s="682"/>
      <c r="CI38" s="682"/>
      <c r="CJ38" s="682"/>
      <c r="CK38" s="682"/>
      <c r="CL38" s="682"/>
      <c r="CM38" s="682"/>
      <c r="CN38" s="682"/>
      <c r="CO38" s="682"/>
      <c r="CP38" s="682"/>
      <c r="CQ38" s="683"/>
      <c r="CR38" s="642">
        <v>8106274</v>
      </c>
      <c r="CS38" s="643"/>
      <c r="CT38" s="643"/>
      <c r="CU38" s="643"/>
      <c r="CV38" s="643"/>
      <c r="CW38" s="643"/>
      <c r="CX38" s="643"/>
      <c r="CY38" s="644"/>
      <c r="CZ38" s="645">
        <v>6.5</v>
      </c>
      <c r="DA38" s="663"/>
      <c r="DB38" s="663"/>
      <c r="DC38" s="664"/>
      <c r="DD38" s="648">
        <v>6501058</v>
      </c>
      <c r="DE38" s="643"/>
      <c r="DF38" s="643"/>
      <c r="DG38" s="643"/>
      <c r="DH38" s="643"/>
      <c r="DI38" s="643"/>
      <c r="DJ38" s="643"/>
      <c r="DK38" s="644"/>
      <c r="DL38" s="648">
        <v>6265007</v>
      </c>
      <c r="DM38" s="643"/>
      <c r="DN38" s="643"/>
      <c r="DO38" s="643"/>
      <c r="DP38" s="643"/>
      <c r="DQ38" s="643"/>
      <c r="DR38" s="643"/>
      <c r="DS38" s="643"/>
      <c r="DT38" s="643"/>
      <c r="DU38" s="643"/>
      <c r="DV38" s="644"/>
      <c r="DW38" s="645">
        <v>11.2</v>
      </c>
      <c r="DX38" s="663"/>
      <c r="DY38" s="663"/>
      <c r="DZ38" s="663"/>
      <c r="EA38" s="663"/>
      <c r="EB38" s="663"/>
      <c r="EC38" s="684"/>
    </row>
    <row r="39" spans="2:133" ht="11.25" customHeight="1" x14ac:dyDescent="0.15">
      <c r="B39" s="639" t="s">
        <v>332</v>
      </c>
      <c r="C39" s="640"/>
      <c r="D39" s="640"/>
      <c r="E39" s="640"/>
      <c r="F39" s="640"/>
      <c r="G39" s="640"/>
      <c r="H39" s="640"/>
      <c r="I39" s="640"/>
      <c r="J39" s="640"/>
      <c r="K39" s="640"/>
      <c r="L39" s="640"/>
      <c r="M39" s="640"/>
      <c r="N39" s="640"/>
      <c r="O39" s="640"/>
      <c r="P39" s="640"/>
      <c r="Q39" s="641"/>
      <c r="R39" s="642">
        <v>5778700</v>
      </c>
      <c r="S39" s="643"/>
      <c r="T39" s="643"/>
      <c r="U39" s="643"/>
      <c r="V39" s="643"/>
      <c r="W39" s="643"/>
      <c r="X39" s="643"/>
      <c r="Y39" s="644"/>
      <c r="Z39" s="675">
        <v>4.4000000000000004</v>
      </c>
      <c r="AA39" s="675"/>
      <c r="AB39" s="675"/>
      <c r="AC39" s="675"/>
      <c r="AD39" s="676" t="s">
        <v>128</v>
      </c>
      <c r="AE39" s="676"/>
      <c r="AF39" s="676"/>
      <c r="AG39" s="676"/>
      <c r="AH39" s="676"/>
      <c r="AI39" s="676"/>
      <c r="AJ39" s="676"/>
      <c r="AK39" s="676"/>
      <c r="AL39" s="645" t="s">
        <v>128</v>
      </c>
      <c r="AM39" s="646"/>
      <c r="AN39" s="646"/>
      <c r="AO39" s="677"/>
      <c r="AQ39" s="685" t="s">
        <v>333</v>
      </c>
      <c r="AR39" s="686"/>
      <c r="AS39" s="686"/>
      <c r="AT39" s="686"/>
      <c r="AU39" s="686"/>
      <c r="AV39" s="686"/>
      <c r="AW39" s="686"/>
      <c r="AX39" s="686"/>
      <c r="AY39" s="687"/>
      <c r="AZ39" s="642">
        <v>39408</v>
      </c>
      <c r="BA39" s="643"/>
      <c r="BB39" s="643"/>
      <c r="BC39" s="643"/>
      <c r="BD39" s="661"/>
      <c r="BE39" s="661"/>
      <c r="BF39" s="688"/>
      <c r="BG39" s="681" t="s">
        <v>334</v>
      </c>
      <c r="BH39" s="682"/>
      <c r="BI39" s="682"/>
      <c r="BJ39" s="682"/>
      <c r="BK39" s="682"/>
      <c r="BL39" s="682"/>
      <c r="BM39" s="682"/>
      <c r="BN39" s="682"/>
      <c r="BO39" s="682"/>
      <c r="BP39" s="682"/>
      <c r="BQ39" s="682"/>
      <c r="BR39" s="682"/>
      <c r="BS39" s="682"/>
      <c r="BT39" s="682"/>
      <c r="BU39" s="683"/>
      <c r="BV39" s="642">
        <v>59996</v>
      </c>
      <c r="BW39" s="643"/>
      <c r="BX39" s="643"/>
      <c r="BY39" s="643"/>
      <c r="BZ39" s="643"/>
      <c r="CA39" s="643"/>
      <c r="CB39" s="689"/>
      <c r="CD39" s="681" t="s">
        <v>335</v>
      </c>
      <c r="CE39" s="682"/>
      <c r="CF39" s="682"/>
      <c r="CG39" s="682"/>
      <c r="CH39" s="682"/>
      <c r="CI39" s="682"/>
      <c r="CJ39" s="682"/>
      <c r="CK39" s="682"/>
      <c r="CL39" s="682"/>
      <c r="CM39" s="682"/>
      <c r="CN39" s="682"/>
      <c r="CO39" s="682"/>
      <c r="CP39" s="682"/>
      <c r="CQ39" s="683"/>
      <c r="CR39" s="642">
        <v>239980</v>
      </c>
      <c r="CS39" s="661"/>
      <c r="CT39" s="661"/>
      <c r="CU39" s="661"/>
      <c r="CV39" s="661"/>
      <c r="CW39" s="661"/>
      <c r="CX39" s="661"/>
      <c r="CY39" s="662"/>
      <c r="CZ39" s="645">
        <v>0.2</v>
      </c>
      <c r="DA39" s="663"/>
      <c r="DB39" s="663"/>
      <c r="DC39" s="664"/>
      <c r="DD39" s="648">
        <v>32597</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336</v>
      </c>
      <c r="C40" s="640"/>
      <c r="D40" s="640"/>
      <c r="E40" s="640"/>
      <c r="F40" s="640"/>
      <c r="G40" s="640"/>
      <c r="H40" s="640"/>
      <c r="I40" s="640"/>
      <c r="J40" s="640"/>
      <c r="K40" s="640"/>
      <c r="L40" s="640"/>
      <c r="M40" s="640"/>
      <c r="N40" s="640"/>
      <c r="O40" s="640"/>
      <c r="P40" s="640"/>
      <c r="Q40" s="641"/>
      <c r="R40" s="642">
        <v>250000</v>
      </c>
      <c r="S40" s="643"/>
      <c r="T40" s="643"/>
      <c r="U40" s="643"/>
      <c r="V40" s="643"/>
      <c r="W40" s="643"/>
      <c r="X40" s="643"/>
      <c r="Y40" s="644"/>
      <c r="Z40" s="675">
        <v>0.2</v>
      </c>
      <c r="AA40" s="675"/>
      <c r="AB40" s="675"/>
      <c r="AC40" s="675"/>
      <c r="AD40" s="676" t="s">
        <v>128</v>
      </c>
      <c r="AE40" s="676"/>
      <c r="AF40" s="676"/>
      <c r="AG40" s="676"/>
      <c r="AH40" s="676"/>
      <c r="AI40" s="676"/>
      <c r="AJ40" s="676"/>
      <c r="AK40" s="676"/>
      <c r="AL40" s="645" t="s">
        <v>128</v>
      </c>
      <c r="AM40" s="646"/>
      <c r="AN40" s="646"/>
      <c r="AO40" s="677"/>
      <c r="AQ40" s="685" t="s">
        <v>337</v>
      </c>
      <c r="AR40" s="686"/>
      <c r="AS40" s="686"/>
      <c r="AT40" s="686"/>
      <c r="AU40" s="686"/>
      <c r="AV40" s="686"/>
      <c r="AW40" s="686"/>
      <c r="AX40" s="686"/>
      <c r="AY40" s="687"/>
      <c r="AZ40" s="642" t="s">
        <v>128</v>
      </c>
      <c r="BA40" s="643"/>
      <c r="BB40" s="643"/>
      <c r="BC40" s="643"/>
      <c r="BD40" s="661"/>
      <c r="BE40" s="661"/>
      <c r="BF40" s="688"/>
      <c r="BG40" s="690" t="s">
        <v>338</v>
      </c>
      <c r="BH40" s="691"/>
      <c r="BI40" s="691"/>
      <c r="BJ40" s="691"/>
      <c r="BK40" s="691"/>
      <c r="BL40" s="230"/>
      <c r="BM40" s="682" t="s">
        <v>339</v>
      </c>
      <c r="BN40" s="682"/>
      <c r="BO40" s="682"/>
      <c r="BP40" s="682"/>
      <c r="BQ40" s="682"/>
      <c r="BR40" s="682"/>
      <c r="BS40" s="682"/>
      <c r="BT40" s="682"/>
      <c r="BU40" s="683"/>
      <c r="BV40" s="642">
        <v>99</v>
      </c>
      <c r="BW40" s="643"/>
      <c r="BX40" s="643"/>
      <c r="BY40" s="643"/>
      <c r="BZ40" s="643"/>
      <c r="CA40" s="643"/>
      <c r="CB40" s="689"/>
      <c r="CD40" s="681" t="s">
        <v>340</v>
      </c>
      <c r="CE40" s="682"/>
      <c r="CF40" s="682"/>
      <c r="CG40" s="682"/>
      <c r="CH40" s="682"/>
      <c r="CI40" s="682"/>
      <c r="CJ40" s="682"/>
      <c r="CK40" s="682"/>
      <c r="CL40" s="682"/>
      <c r="CM40" s="682"/>
      <c r="CN40" s="682"/>
      <c r="CO40" s="682"/>
      <c r="CP40" s="682"/>
      <c r="CQ40" s="683"/>
      <c r="CR40" s="642">
        <v>2430982</v>
      </c>
      <c r="CS40" s="643"/>
      <c r="CT40" s="643"/>
      <c r="CU40" s="643"/>
      <c r="CV40" s="643"/>
      <c r="CW40" s="643"/>
      <c r="CX40" s="643"/>
      <c r="CY40" s="644"/>
      <c r="CZ40" s="645">
        <v>1.9</v>
      </c>
      <c r="DA40" s="663"/>
      <c r="DB40" s="663"/>
      <c r="DC40" s="664"/>
      <c r="DD40" s="648">
        <v>696042</v>
      </c>
      <c r="DE40" s="643"/>
      <c r="DF40" s="643"/>
      <c r="DG40" s="643"/>
      <c r="DH40" s="643"/>
      <c r="DI40" s="643"/>
      <c r="DJ40" s="643"/>
      <c r="DK40" s="644"/>
      <c r="DL40" s="648">
        <v>696042</v>
      </c>
      <c r="DM40" s="643"/>
      <c r="DN40" s="643"/>
      <c r="DO40" s="643"/>
      <c r="DP40" s="643"/>
      <c r="DQ40" s="643"/>
      <c r="DR40" s="643"/>
      <c r="DS40" s="643"/>
      <c r="DT40" s="643"/>
      <c r="DU40" s="643"/>
      <c r="DV40" s="644"/>
      <c r="DW40" s="645">
        <v>1.2</v>
      </c>
      <c r="DX40" s="663"/>
      <c r="DY40" s="663"/>
      <c r="DZ40" s="663"/>
      <c r="EA40" s="663"/>
      <c r="EB40" s="663"/>
      <c r="EC40" s="684"/>
    </row>
    <row r="41" spans="2:133" ht="11.25" customHeight="1" x14ac:dyDescent="0.15">
      <c r="B41" s="639" t="s">
        <v>341</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342</v>
      </c>
      <c r="AR41" s="686"/>
      <c r="AS41" s="686"/>
      <c r="AT41" s="686"/>
      <c r="AU41" s="686"/>
      <c r="AV41" s="686"/>
      <c r="AW41" s="686"/>
      <c r="AX41" s="686"/>
      <c r="AY41" s="687"/>
      <c r="AZ41" s="642">
        <v>1858904</v>
      </c>
      <c r="BA41" s="643"/>
      <c r="BB41" s="643"/>
      <c r="BC41" s="643"/>
      <c r="BD41" s="661"/>
      <c r="BE41" s="661"/>
      <c r="BF41" s="688"/>
      <c r="BG41" s="690"/>
      <c r="BH41" s="691"/>
      <c r="BI41" s="691"/>
      <c r="BJ41" s="691"/>
      <c r="BK41" s="691"/>
      <c r="BL41" s="230"/>
      <c r="BM41" s="682" t="s">
        <v>343</v>
      </c>
      <c r="BN41" s="682"/>
      <c r="BO41" s="682"/>
      <c r="BP41" s="682"/>
      <c r="BQ41" s="682"/>
      <c r="BR41" s="682"/>
      <c r="BS41" s="682"/>
      <c r="BT41" s="682"/>
      <c r="BU41" s="683"/>
      <c r="BV41" s="642" t="s">
        <v>128</v>
      </c>
      <c r="BW41" s="643"/>
      <c r="BX41" s="643"/>
      <c r="BY41" s="643"/>
      <c r="BZ41" s="643"/>
      <c r="CA41" s="643"/>
      <c r="CB41" s="689"/>
      <c r="CD41" s="681" t="s">
        <v>344</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345</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128</v>
      </c>
      <c r="AE42" s="676"/>
      <c r="AF42" s="676"/>
      <c r="AG42" s="676"/>
      <c r="AH42" s="676"/>
      <c r="AI42" s="676"/>
      <c r="AJ42" s="676"/>
      <c r="AK42" s="676"/>
      <c r="AL42" s="645" t="s">
        <v>128</v>
      </c>
      <c r="AM42" s="646"/>
      <c r="AN42" s="646"/>
      <c r="AO42" s="677"/>
      <c r="AQ42" s="678" t="s">
        <v>346</v>
      </c>
      <c r="AR42" s="679"/>
      <c r="AS42" s="679"/>
      <c r="AT42" s="679"/>
      <c r="AU42" s="679"/>
      <c r="AV42" s="679"/>
      <c r="AW42" s="679"/>
      <c r="AX42" s="679"/>
      <c r="AY42" s="680"/>
      <c r="AZ42" s="626">
        <v>6139216</v>
      </c>
      <c r="BA42" s="665"/>
      <c r="BB42" s="665"/>
      <c r="BC42" s="665"/>
      <c r="BD42" s="627"/>
      <c r="BE42" s="627"/>
      <c r="BF42" s="671"/>
      <c r="BG42" s="692"/>
      <c r="BH42" s="693"/>
      <c r="BI42" s="693"/>
      <c r="BJ42" s="693"/>
      <c r="BK42" s="693"/>
      <c r="BL42" s="231"/>
      <c r="BM42" s="672" t="s">
        <v>347</v>
      </c>
      <c r="BN42" s="672"/>
      <c r="BO42" s="672"/>
      <c r="BP42" s="672"/>
      <c r="BQ42" s="672"/>
      <c r="BR42" s="672"/>
      <c r="BS42" s="672"/>
      <c r="BT42" s="672"/>
      <c r="BU42" s="673"/>
      <c r="BV42" s="626">
        <v>306</v>
      </c>
      <c r="BW42" s="665"/>
      <c r="BX42" s="665"/>
      <c r="BY42" s="665"/>
      <c r="BZ42" s="665"/>
      <c r="CA42" s="665"/>
      <c r="CB42" s="674"/>
      <c r="CD42" s="639" t="s">
        <v>348</v>
      </c>
      <c r="CE42" s="640"/>
      <c r="CF42" s="640"/>
      <c r="CG42" s="640"/>
      <c r="CH42" s="640"/>
      <c r="CI42" s="640"/>
      <c r="CJ42" s="640"/>
      <c r="CK42" s="640"/>
      <c r="CL42" s="640"/>
      <c r="CM42" s="640"/>
      <c r="CN42" s="640"/>
      <c r="CO42" s="640"/>
      <c r="CP42" s="640"/>
      <c r="CQ42" s="641"/>
      <c r="CR42" s="642">
        <v>10231272</v>
      </c>
      <c r="CS42" s="643"/>
      <c r="CT42" s="643"/>
      <c r="CU42" s="643"/>
      <c r="CV42" s="643"/>
      <c r="CW42" s="643"/>
      <c r="CX42" s="643"/>
      <c r="CY42" s="644"/>
      <c r="CZ42" s="645">
        <v>8.1999999999999993</v>
      </c>
      <c r="DA42" s="646"/>
      <c r="DB42" s="646"/>
      <c r="DC42" s="647"/>
      <c r="DD42" s="648">
        <v>2502203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349</v>
      </c>
      <c r="C43" s="624"/>
      <c r="D43" s="624"/>
      <c r="E43" s="624"/>
      <c r="F43" s="624"/>
      <c r="G43" s="624"/>
      <c r="H43" s="624"/>
      <c r="I43" s="624"/>
      <c r="J43" s="624"/>
      <c r="K43" s="624"/>
      <c r="L43" s="624"/>
      <c r="M43" s="624"/>
      <c r="N43" s="624"/>
      <c r="O43" s="624"/>
      <c r="P43" s="624"/>
      <c r="Q43" s="625"/>
      <c r="R43" s="626">
        <v>131043246</v>
      </c>
      <c r="S43" s="665"/>
      <c r="T43" s="665"/>
      <c r="U43" s="665"/>
      <c r="V43" s="665"/>
      <c r="W43" s="665"/>
      <c r="X43" s="665"/>
      <c r="Y43" s="666"/>
      <c r="Z43" s="667">
        <v>100</v>
      </c>
      <c r="AA43" s="667"/>
      <c r="AB43" s="667"/>
      <c r="AC43" s="667"/>
      <c r="AD43" s="668">
        <v>55626484</v>
      </c>
      <c r="AE43" s="668"/>
      <c r="AF43" s="668"/>
      <c r="AG43" s="668"/>
      <c r="AH43" s="668"/>
      <c r="AI43" s="668"/>
      <c r="AJ43" s="668"/>
      <c r="AK43" s="668"/>
      <c r="AL43" s="629">
        <v>100</v>
      </c>
      <c r="AM43" s="669"/>
      <c r="AN43" s="669"/>
      <c r="AO43" s="670"/>
      <c r="BV43" s="232"/>
      <c r="BW43" s="232"/>
      <c r="BX43" s="232"/>
      <c r="BY43" s="232"/>
      <c r="BZ43" s="232"/>
      <c r="CA43" s="232"/>
      <c r="CB43" s="232"/>
      <c r="CD43" s="639" t="s">
        <v>350</v>
      </c>
      <c r="CE43" s="640"/>
      <c r="CF43" s="640"/>
      <c r="CG43" s="640"/>
      <c r="CH43" s="640"/>
      <c r="CI43" s="640"/>
      <c r="CJ43" s="640"/>
      <c r="CK43" s="640"/>
      <c r="CL43" s="640"/>
      <c r="CM43" s="640"/>
      <c r="CN43" s="640"/>
      <c r="CO43" s="640"/>
      <c r="CP43" s="640"/>
      <c r="CQ43" s="641"/>
      <c r="CR43" s="642">
        <v>487145</v>
      </c>
      <c r="CS43" s="661"/>
      <c r="CT43" s="661"/>
      <c r="CU43" s="661"/>
      <c r="CV43" s="661"/>
      <c r="CW43" s="661"/>
      <c r="CX43" s="661"/>
      <c r="CY43" s="662"/>
      <c r="CZ43" s="645">
        <v>0.4</v>
      </c>
      <c r="DA43" s="663"/>
      <c r="DB43" s="663"/>
      <c r="DC43" s="664"/>
      <c r="DD43" s="648">
        <v>487145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CD44" s="655" t="s">
        <v>298</v>
      </c>
      <c r="CE44" s="656"/>
      <c r="CF44" s="639" t="s">
        <v>351</v>
      </c>
      <c r="CG44" s="640"/>
      <c r="CH44" s="640"/>
      <c r="CI44" s="640"/>
      <c r="CJ44" s="640"/>
      <c r="CK44" s="640"/>
      <c r="CL44" s="640"/>
      <c r="CM44" s="640"/>
      <c r="CN44" s="640"/>
      <c r="CO44" s="640"/>
      <c r="CP44" s="640"/>
      <c r="CQ44" s="641"/>
      <c r="CR44" s="642">
        <v>8770723</v>
      </c>
      <c r="CS44" s="643"/>
      <c r="CT44" s="643"/>
      <c r="CU44" s="643"/>
      <c r="CV44" s="643"/>
      <c r="CW44" s="643"/>
      <c r="CX44" s="643"/>
      <c r="CY44" s="644"/>
      <c r="CZ44" s="645">
        <v>7</v>
      </c>
      <c r="DA44" s="646"/>
      <c r="DB44" s="646"/>
      <c r="DC44" s="647"/>
      <c r="DD44" s="648">
        <v>2223923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34" t="s">
        <v>352</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CD45" s="657"/>
      <c r="CE45" s="658"/>
      <c r="CF45" s="639" t="s">
        <v>353</v>
      </c>
      <c r="CG45" s="640"/>
      <c r="CH45" s="640"/>
      <c r="CI45" s="640"/>
      <c r="CJ45" s="640"/>
      <c r="CK45" s="640"/>
      <c r="CL45" s="640"/>
      <c r="CM45" s="640"/>
      <c r="CN45" s="640"/>
      <c r="CO45" s="640"/>
      <c r="CP45" s="640"/>
      <c r="CQ45" s="641"/>
      <c r="CR45" s="642">
        <v>3229189</v>
      </c>
      <c r="CS45" s="661"/>
      <c r="CT45" s="661"/>
      <c r="CU45" s="661"/>
      <c r="CV45" s="661"/>
      <c r="CW45" s="661"/>
      <c r="CX45" s="661"/>
      <c r="CY45" s="662"/>
      <c r="CZ45" s="645">
        <v>2.6</v>
      </c>
      <c r="DA45" s="663"/>
      <c r="DB45" s="663"/>
      <c r="DC45" s="664"/>
      <c r="DD45" s="648">
        <v>99240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35" t="s">
        <v>354</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657"/>
      <c r="CE46" s="658"/>
      <c r="CF46" s="639" t="s">
        <v>355</v>
      </c>
      <c r="CG46" s="640"/>
      <c r="CH46" s="640"/>
      <c r="CI46" s="640"/>
      <c r="CJ46" s="640"/>
      <c r="CK46" s="640"/>
      <c r="CL46" s="640"/>
      <c r="CM46" s="640"/>
      <c r="CN46" s="640"/>
      <c r="CO46" s="640"/>
      <c r="CP46" s="640"/>
      <c r="CQ46" s="641"/>
      <c r="CR46" s="642">
        <v>5468237</v>
      </c>
      <c r="CS46" s="643"/>
      <c r="CT46" s="643"/>
      <c r="CU46" s="643"/>
      <c r="CV46" s="643"/>
      <c r="CW46" s="643"/>
      <c r="CX46" s="643"/>
      <c r="CY46" s="644"/>
      <c r="CZ46" s="645">
        <v>4.4000000000000004</v>
      </c>
      <c r="DA46" s="646"/>
      <c r="DB46" s="646"/>
      <c r="DC46" s="647"/>
      <c r="DD46" s="648">
        <v>2124572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36" t="s">
        <v>356</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657"/>
      <c r="CE47" s="658"/>
      <c r="CF47" s="639" t="s">
        <v>357</v>
      </c>
      <c r="CG47" s="640"/>
      <c r="CH47" s="640"/>
      <c r="CI47" s="640"/>
      <c r="CJ47" s="640"/>
      <c r="CK47" s="640"/>
      <c r="CL47" s="640"/>
      <c r="CM47" s="640"/>
      <c r="CN47" s="640"/>
      <c r="CO47" s="640"/>
      <c r="CP47" s="640"/>
      <c r="CQ47" s="641"/>
      <c r="CR47" s="642">
        <v>1460549</v>
      </c>
      <c r="CS47" s="661"/>
      <c r="CT47" s="661"/>
      <c r="CU47" s="661"/>
      <c r="CV47" s="661"/>
      <c r="CW47" s="661"/>
      <c r="CX47" s="661"/>
      <c r="CY47" s="662"/>
      <c r="CZ47" s="645">
        <v>1.2</v>
      </c>
      <c r="DA47" s="663"/>
      <c r="DB47" s="663"/>
      <c r="DC47" s="664"/>
      <c r="DD47" s="648">
        <v>278280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35"/>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CD48" s="659"/>
      <c r="CE48" s="660"/>
      <c r="CF48" s="639" t="s">
        <v>358</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CD49" s="623" t="s">
        <v>359</v>
      </c>
      <c r="CE49" s="624"/>
      <c r="CF49" s="624"/>
      <c r="CG49" s="624"/>
      <c r="CH49" s="624"/>
      <c r="CI49" s="624"/>
      <c r="CJ49" s="624"/>
      <c r="CK49" s="624"/>
      <c r="CL49" s="624"/>
      <c r="CM49" s="624"/>
      <c r="CN49" s="624"/>
      <c r="CO49" s="624"/>
      <c r="CP49" s="624"/>
      <c r="CQ49" s="625"/>
      <c r="CR49" s="626">
        <v>124759886</v>
      </c>
      <c r="CS49" s="627"/>
      <c r="CT49" s="627"/>
      <c r="CU49" s="627"/>
      <c r="CV49" s="627"/>
      <c r="CW49" s="627"/>
      <c r="CX49" s="627"/>
      <c r="CY49" s="628"/>
      <c r="CZ49" s="629">
        <v>100</v>
      </c>
      <c r="DA49" s="630"/>
      <c r="DB49" s="630"/>
      <c r="DC49" s="631"/>
      <c r="DD49" s="632">
        <v>59050294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ubWaq4dXwfz8V1KS1I6+5cJoeHJvbmXdu6BZTZDskCEo8oUw/zaj/PD+84/EGsKs/NetKJPQ6wlf2Urgz8UEA==" saltValue="z/szpTmEvcXZhbzRNzBV4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67" t="s">
        <v>361</v>
      </c>
      <c r="DK2" s="1168"/>
      <c r="DL2" s="1168"/>
      <c r="DM2" s="1168"/>
      <c r="DN2" s="1168"/>
      <c r="DO2" s="1169"/>
      <c r="DP2" s="245"/>
      <c r="DQ2" s="1167" t="s">
        <v>362</v>
      </c>
      <c r="DR2" s="1168"/>
      <c r="DS2" s="1168"/>
      <c r="DT2" s="1168"/>
      <c r="DU2" s="1168"/>
      <c r="DV2" s="1168"/>
      <c r="DW2" s="1168"/>
      <c r="DX2" s="1168"/>
      <c r="DY2" s="1168"/>
      <c r="DZ2" s="1169"/>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20" t="s">
        <v>363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48"/>
      <c r="BA4" s="248"/>
      <c r="BB4" s="248"/>
      <c r="BC4" s="248"/>
      <c r="BD4" s="248"/>
      <c r="BE4" s="249"/>
      <c r="BF4" s="249"/>
      <c r="BG4" s="249"/>
      <c r="BH4" s="249"/>
      <c r="BI4" s="249"/>
      <c r="BJ4" s="249"/>
      <c r="BK4" s="249"/>
      <c r="BL4" s="249"/>
      <c r="BM4" s="249"/>
      <c r="BN4" s="249"/>
      <c r="BO4" s="249"/>
      <c r="BP4" s="249"/>
      <c r="BQ4" s="248" t="s">
        <v>364</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52" t="s">
        <v>365</v>
      </c>
      <c r="B5" s="1053"/>
      <c r="C5" s="1053"/>
      <c r="D5" s="1053"/>
      <c r="E5" s="1053"/>
      <c r="F5" s="1053"/>
      <c r="G5" s="1053"/>
      <c r="H5" s="1053"/>
      <c r="I5" s="1053"/>
      <c r="J5" s="1053"/>
      <c r="K5" s="1053"/>
      <c r="L5" s="1053"/>
      <c r="M5" s="1053"/>
      <c r="N5" s="1053"/>
      <c r="O5" s="1053"/>
      <c r="P5" s="1054"/>
      <c r="Q5" s="1058" t="s">
        <v>366</v>
      </c>
      <c r="R5" s="1059"/>
      <c r="S5" s="1059"/>
      <c r="T5" s="1059"/>
      <c r="U5" s="1060"/>
      <c r="V5" s="1058" t="s">
        <v>367</v>
      </c>
      <c r="W5" s="1059"/>
      <c r="X5" s="1059"/>
      <c r="Y5" s="1059"/>
      <c r="Z5" s="1060"/>
      <c r="AA5" s="1058" t="s">
        <v>368</v>
      </c>
      <c r="AB5" s="1059"/>
      <c r="AC5" s="1059"/>
      <c r="AD5" s="1059"/>
      <c r="AE5" s="1059"/>
      <c r="AF5" s="1170" t="s">
        <v>369</v>
      </c>
      <c r="AG5" s="1059"/>
      <c r="AH5" s="1059"/>
      <c r="AI5" s="1059"/>
      <c r="AJ5" s="1074"/>
      <c r="AK5" s="1059" t="s">
        <v>370</v>
      </c>
      <c r="AL5" s="1059"/>
      <c r="AM5" s="1059"/>
      <c r="AN5" s="1059"/>
      <c r="AO5" s="1060"/>
      <c r="AP5" s="1058" t="s">
        <v>371</v>
      </c>
      <c r="AQ5" s="1059"/>
      <c r="AR5" s="1059"/>
      <c r="AS5" s="1059"/>
      <c r="AT5" s="1060"/>
      <c r="AU5" s="1058" t="s">
        <v>372</v>
      </c>
      <c r="AV5" s="1059"/>
      <c r="AW5" s="1059"/>
      <c r="AX5" s="1059"/>
      <c r="AY5" s="1074"/>
      <c r="AZ5" s="252"/>
      <c r="BA5" s="252"/>
      <c r="BB5" s="252"/>
      <c r="BC5" s="252"/>
      <c r="BD5" s="252"/>
      <c r="BE5" s="253"/>
      <c r="BF5" s="253"/>
      <c r="BG5" s="253"/>
      <c r="BH5" s="253"/>
      <c r="BI5" s="253"/>
      <c r="BJ5" s="253"/>
      <c r="BK5" s="253"/>
      <c r="BL5" s="253"/>
      <c r="BM5" s="253"/>
      <c r="BN5" s="253"/>
      <c r="BO5" s="253"/>
      <c r="BP5" s="253"/>
      <c r="BQ5" s="1052" t="s">
        <v>373</v>
      </c>
      <c r="BR5" s="1053"/>
      <c r="BS5" s="1053"/>
      <c r="BT5" s="1053"/>
      <c r="BU5" s="1053"/>
      <c r="BV5" s="1053"/>
      <c r="BW5" s="1053"/>
      <c r="BX5" s="1053"/>
      <c r="BY5" s="1053"/>
      <c r="BZ5" s="1053"/>
      <c r="CA5" s="1053"/>
      <c r="CB5" s="1053"/>
      <c r="CC5" s="1053"/>
      <c r="CD5" s="1053"/>
      <c r="CE5" s="1053"/>
      <c r="CF5" s="1053"/>
      <c r="CG5" s="1054"/>
      <c r="CH5" s="1058" t="s">
        <v>374</v>
      </c>
      <c r="CI5" s="1059"/>
      <c r="CJ5" s="1059"/>
      <c r="CK5" s="1059"/>
      <c r="CL5" s="1060"/>
      <c r="CM5" s="1058" t="s">
        <v>375</v>
      </c>
      <c r="CN5" s="1059"/>
      <c r="CO5" s="1059"/>
      <c r="CP5" s="1059"/>
      <c r="CQ5" s="1060"/>
      <c r="CR5" s="1058" t="s">
        <v>376</v>
      </c>
      <c r="CS5" s="1059"/>
      <c r="CT5" s="1059"/>
      <c r="CU5" s="1059"/>
      <c r="CV5" s="1060"/>
      <c r="CW5" s="1058" t="s">
        <v>377</v>
      </c>
      <c r="CX5" s="1059"/>
      <c r="CY5" s="1059"/>
      <c r="CZ5" s="1059"/>
      <c r="DA5" s="1060"/>
      <c r="DB5" s="1058" t="s">
        <v>378</v>
      </c>
      <c r="DC5" s="1059"/>
      <c r="DD5" s="1059"/>
      <c r="DE5" s="1059"/>
      <c r="DF5" s="1060"/>
      <c r="DG5" s="1155" t="s">
        <v>379</v>
      </c>
      <c r="DH5" s="1156"/>
      <c r="DI5" s="1156"/>
      <c r="DJ5" s="1156"/>
      <c r="DK5" s="1157"/>
      <c r="DL5" s="1155" t="s">
        <v>380</v>
      </c>
      <c r="DM5" s="1156"/>
      <c r="DN5" s="1156"/>
      <c r="DO5" s="1156"/>
      <c r="DP5" s="1157"/>
      <c r="DQ5" s="1058" t="s">
        <v>381</v>
      </c>
      <c r="DR5" s="1059"/>
      <c r="DS5" s="1059"/>
      <c r="DT5" s="1059"/>
      <c r="DU5" s="1060"/>
      <c r="DV5" s="1058" t="s">
        <v>372</v>
      </c>
      <c r="DW5" s="1059"/>
      <c r="DX5" s="1059"/>
      <c r="DY5" s="1059"/>
      <c r="DZ5" s="1074"/>
      <c r="EA5" s="250"/>
    </row>
    <row r="6" spans="1:131" s="251"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48"/>
      <c r="BA6" s="248"/>
      <c r="BB6" s="248"/>
      <c r="BC6" s="248"/>
      <c r="BD6" s="248"/>
      <c r="BE6" s="249"/>
      <c r="BF6" s="249"/>
      <c r="BG6" s="249"/>
      <c r="BH6" s="249"/>
      <c r="BI6" s="249"/>
      <c r="BJ6" s="249"/>
      <c r="BK6" s="249"/>
      <c r="BL6" s="249"/>
      <c r="BM6" s="249"/>
      <c r="BN6" s="249"/>
      <c r="BO6" s="249"/>
      <c r="BP6" s="249"/>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0"/>
    </row>
    <row r="7" spans="1:131" s="251" customFormat="1" ht="26.25" customHeight="1" thickTop="1" x14ac:dyDescent="0.15">
      <c r="A7" s="254">
        <v>1</v>
      </c>
      <c r="B7" s="1107" t="s">
        <v>382</v>
      </c>
      <c r="C7" s="1108"/>
      <c r="D7" s="1108"/>
      <c r="E7" s="1108"/>
      <c r="F7" s="1108"/>
      <c r="G7" s="1108"/>
      <c r="H7" s="1108"/>
      <c r="I7" s="1108"/>
      <c r="J7" s="1108"/>
      <c r="K7" s="1108"/>
      <c r="L7" s="1108"/>
      <c r="M7" s="1108"/>
      <c r="N7" s="1108"/>
      <c r="O7" s="1108"/>
      <c r="P7" s="1109"/>
      <c r="Q7" s="1161">
        <v>131831</v>
      </c>
      <c r="R7" s="1162"/>
      <c r="S7" s="1162"/>
      <c r="T7" s="1162"/>
      <c r="U7" s="1162"/>
      <c r="V7" s="1162">
        <v>125548</v>
      </c>
      <c r="W7" s="1162"/>
      <c r="X7" s="1162"/>
      <c r="Y7" s="1162"/>
      <c r="Z7" s="1162"/>
      <c r="AA7" s="1162">
        <v>6283</v>
      </c>
      <c r="AB7" s="1162"/>
      <c r="AC7" s="1162"/>
      <c r="AD7" s="1162"/>
      <c r="AE7" s="1163"/>
      <c r="AF7" s="1164">
        <v>4877</v>
      </c>
      <c r="AG7" s="1165"/>
      <c r="AH7" s="1165"/>
      <c r="AI7" s="1165"/>
      <c r="AJ7" s="1166"/>
      <c r="AK7" s="1148">
        <v>215</v>
      </c>
      <c r="AL7" s="1149"/>
      <c r="AM7" s="1149"/>
      <c r="AN7" s="1149"/>
      <c r="AO7" s="1149"/>
      <c r="AP7" s="1149">
        <v>45980</v>
      </c>
      <c r="AQ7" s="1149"/>
      <c r="AR7" s="1149"/>
      <c r="AS7" s="1149"/>
      <c r="AT7" s="1149"/>
      <c r="AU7" s="1150"/>
      <c r="AV7" s="1150"/>
      <c r="AW7" s="1150"/>
      <c r="AX7" s="1150"/>
      <c r="AY7" s="1151"/>
      <c r="AZ7" s="248"/>
      <c r="BA7" s="248"/>
      <c r="BB7" s="248"/>
      <c r="BC7" s="248"/>
      <c r="BD7" s="248"/>
      <c r="BE7" s="249"/>
      <c r="BF7" s="249"/>
      <c r="BG7" s="249"/>
      <c r="BH7" s="249"/>
      <c r="BI7" s="249"/>
      <c r="BJ7" s="249"/>
      <c r="BK7" s="249"/>
      <c r="BL7" s="249"/>
      <c r="BM7" s="249"/>
      <c r="BN7" s="249"/>
      <c r="BO7" s="249"/>
      <c r="BP7" s="249"/>
      <c r="BQ7" s="255">
        <v>1</v>
      </c>
      <c r="BR7" s="256"/>
      <c r="BS7" s="1152" t="s">
        <v>590</v>
      </c>
      <c r="BT7" s="1153"/>
      <c r="BU7" s="1153"/>
      <c r="BV7" s="1153"/>
      <c r="BW7" s="1153"/>
      <c r="BX7" s="1153"/>
      <c r="BY7" s="1153"/>
      <c r="BZ7" s="1153"/>
      <c r="CA7" s="1153"/>
      <c r="CB7" s="1153"/>
      <c r="CC7" s="1153"/>
      <c r="CD7" s="1153"/>
      <c r="CE7" s="1153"/>
      <c r="CF7" s="1153"/>
      <c r="CG7" s="1154"/>
      <c r="CH7" s="1145">
        <v>-14</v>
      </c>
      <c r="CI7" s="1146"/>
      <c r="CJ7" s="1146"/>
      <c r="CK7" s="1146"/>
      <c r="CL7" s="1147"/>
      <c r="CM7" s="1145">
        <v>9</v>
      </c>
      <c r="CN7" s="1146"/>
      <c r="CO7" s="1146"/>
      <c r="CP7" s="1146"/>
      <c r="CQ7" s="1147"/>
      <c r="CR7" s="1145">
        <v>50</v>
      </c>
      <c r="CS7" s="1146"/>
      <c r="CT7" s="1146"/>
      <c r="CU7" s="1146"/>
      <c r="CV7" s="1147"/>
      <c r="CW7" s="1145">
        <v>126</v>
      </c>
      <c r="CX7" s="1146"/>
      <c r="CY7" s="1146"/>
      <c r="CZ7" s="1146"/>
      <c r="DA7" s="1147"/>
      <c r="DB7" s="1145" t="s">
        <v>587</v>
      </c>
      <c r="DC7" s="1146"/>
      <c r="DD7" s="1146"/>
      <c r="DE7" s="1146"/>
      <c r="DF7" s="1147"/>
      <c r="DG7" s="1145" t="s">
        <v>587</v>
      </c>
      <c r="DH7" s="1146"/>
      <c r="DI7" s="1146"/>
      <c r="DJ7" s="1146"/>
      <c r="DK7" s="1147"/>
      <c r="DL7" s="1145" t="s">
        <v>587</v>
      </c>
      <c r="DM7" s="1146"/>
      <c r="DN7" s="1146"/>
      <c r="DO7" s="1146"/>
      <c r="DP7" s="1147"/>
      <c r="DQ7" s="1145" t="s">
        <v>587</v>
      </c>
      <c r="DR7" s="1146"/>
      <c r="DS7" s="1146"/>
      <c r="DT7" s="1146"/>
      <c r="DU7" s="1147"/>
      <c r="DV7" s="1172"/>
      <c r="DW7" s="1173"/>
      <c r="DX7" s="1173"/>
      <c r="DY7" s="1173"/>
      <c r="DZ7" s="1174"/>
      <c r="EA7" s="250"/>
    </row>
    <row r="8" spans="1:131" s="251" customFormat="1" ht="26.25" customHeight="1" x14ac:dyDescent="0.15">
      <c r="A8" s="257">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48"/>
      <c r="BA8" s="248"/>
      <c r="BB8" s="248"/>
      <c r="BC8" s="248"/>
      <c r="BD8" s="248"/>
      <c r="BE8" s="249"/>
      <c r="BF8" s="249"/>
      <c r="BG8" s="249"/>
      <c r="BH8" s="249"/>
      <c r="BI8" s="249"/>
      <c r="BJ8" s="249"/>
      <c r="BK8" s="249"/>
      <c r="BL8" s="249"/>
      <c r="BM8" s="249"/>
      <c r="BN8" s="249"/>
      <c r="BO8" s="249"/>
      <c r="BP8" s="249"/>
      <c r="BQ8" s="258">
        <v>2</v>
      </c>
      <c r="BR8" s="259"/>
      <c r="BS8" s="1071" t="s">
        <v>591</v>
      </c>
      <c r="BT8" s="1072"/>
      <c r="BU8" s="1072"/>
      <c r="BV8" s="1072"/>
      <c r="BW8" s="1072"/>
      <c r="BX8" s="1072"/>
      <c r="BY8" s="1072"/>
      <c r="BZ8" s="1072"/>
      <c r="CA8" s="1072"/>
      <c r="CB8" s="1072"/>
      <c r="CC8" s="1072"/>
      <c r="CD8" s="1072"/>
      <c r="CE8" s="1072"/>
      <c r="CF8" s="1072"/>
      <c r="CG8" s="1073"/>
      <c r="CH8" s="1046">
        <v>-10</v>
      </c>
      <c r="CI8" s="1047"/>
      <c r="CJ8" s="1047"/>
      <c r="CK8" s="1047"/>
      <c r="CL8" s="1048"/>
      <c r="CM8" s="1046">
        <v>185</v>
      </c>
      <c r="CN8" s="1047"/>
      <c r="CO8" s="1047"/>
      <c r="CP8" s="1047"/>
      <c r="CQ8" s="1048"/>
      <c r="CR8" s="1046">
        <v>8</v>
      </c>
      <c r="CS8" s="1047"/>
      <c r="CT8" s="1047"/>
      <c r="CU8" s="1047"/>
      <c r="CV8" s="1048"/>
      <c r="CW8" s="1046" t="s">
        <v>587</v>
      </c>
      <c r="CX8" s="1047"/>
      <c r="CY8" s="1047"/>
      <c r="CZ8" s="1047"/>
      <c r="DA8" s="1048"/>
      <c r="DB8" s="1046" t="s">
        <v>587</v>
      </c>
      <c r="DC8" s="1047"/>
      <c r="DD8" s="1047"/>
      <c r="DE8" s="1047"/>
      <c r="DF8" s="1048"/>
      <c r="DG8" s="1046" t="s">
        <v>587</v>
      </c>
      <c r="DH8" s="1047"/>
      <c r="DI8" s="1047"/>
      <c r="DJ8" s="1047"/>
      <c r="DK8" s="1048"/>
      <c r="DL8" s="1046" t="s">
        <v>587</v>
      </c>
      <c r="DM8" s="1047"/>
      <c r="DN8" s="1047"/>
      <c r="DO8" s="1047"/>
      <c r="DP8" s="1048"/>
      <c r="DQ8" s="1046" t="s">
        <v>587</v>
      </c>
      <c r="DR8" s="1047"/>
      <c r="DS8" s="1047"/>
      <c r="DT8" s="1047"/>
      <c r="DU8" s="1048"/>
      <c r="DV8" s="1049"/>
      <c r="DW8" s="1050"/>
      <c r="DX8" s="1050"/>
      <c r="DY8" s="1050"/>
      <c r="DZ8" s="1051"/>
      <c r="EA8" s="250"/>
    </row>
    <row r="9" spans="1:131" s="251" customFormat="1" ht="26.25" customHeight="1" x14ac:dyDescent="0.15">
      <c r="A9" s="257">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48"/>
      <c r="BA9" s="248"/>
      <c r="BB9" s="248"/>
      <c r="BC9" s="248"/>
      <c r="BD9" s="248"/>
      <c r="BE9" s="249"/>
      <c r="BF9" s="249"/>
      <c r="BG9" s="249"/>
      <c r="BH9" s="249"/>
      <c r="BI9" s="249"/>
      <c r="BJ9" s="249"/>
      <c r="BK9" s="249"/>
      <c r="BL9" s="249"/>
      <c r="BM9" s="249"/>
      <c r="BN9" s="249"/>
      <c r="BO9" s="249"/>
      <c r="BP9" s="249"/>
      <c r="BQ9" s="258">
        <v>3</v>
      </c>
      <c r="BR9" s="259"/>
      <c r="BS9" s="1071" t="s">
        <v>592</v>
      </c>
      <c r="BT9" s="1072"/>
      <c r="BU9" s="1072"/>
      <c r="BV9" s="1072"/>
      <c r="BW9" s="1072"/>
      <c r="BX9" s="1072"/>
      <c r="BY9" s="1072"/>
      <c r="BZ9" s="1072"/>
      <c r="CA9" s="1072"/>
      <c r="CB9" s="1072"/>
      <c r="CC9" s="1072"/>
      <c r="CD9" s="1072"/>
      <c r="CE9" s="1072"/>
      <c r="CF9" s="1072"/>
      <c r="CG9" s="1073"/>
      <c r="CH9" s="1046">
        <v>1</v>
      </c>
      <c r="CI9" s="1047"/>
      <c r="CJ9" s="1047"/>
      <c r="CK9" s="1047"/>
      <c r="CL9" s="1048"/>
      <c r="CM9" s="1046">
        <v>94</v>
      </c>
      <c r="CN9" s="1047"/>
      <c r="CO9" s="1047"/>
      <c r="CP9" s="1047"/>
      <c r="CQ9" s="1048"/>
      <c r="CR9" s="1046">
        <v>50</v>
      </c>
      <c r="CS9" s="1047"/>
      <c r="CT9" s="1047"/>
      <c r="CU9" s="1047"/>
      <c r="CV9" s="1048"/>
      <c r="CW9" s="1046">
        <v>22</v>
      </c>
      <c r="CX9" s="1047"/>
      <c r="CY9" s="1047"/>
      <c r="CZ9" s="1047"/>
      <c r="DA9" s="1048"/>
      <c r="DB9" s="1046" t="s">
        <v>587</v>
      </c>
      <c r="DC9" s="1047"/>
      <c r="DD9" s="1047"/>
      <c r="DE9" s="1047"/>
      <c r="DF9" s="1048"/>
      <c r="DG9" s="1046" t="s">
        <v>587</v>
      </c>
      <c r="DH9" s="1047"/>
      <c r="DI9" s="1047"/>
      <c r="DJ9" s="1047"/>
      <c r="DK9" s="1048"/>
      <c r="DL9" s="1046" t="s">
        <v>587</v>
      </c>
      <c r="DM9" s="1047"/>
      <c r="DN9" s="1047"/>
      <c r="DO9" s="1047"/>
      <c r="DP9" s="1048"/>
      <c r="DQ9" s="1046" t="s">
        <v>587</v>
      </c>
      <c r="DR9" s="1047"/>
      <c r="DS9" s="1047"/>
      <c r="DT9" s="1047"/>
      <c r="DU9" s="1048"/>
      <c r="DV9" s="1049"/>
      <c r="DW9" s="1050"/>
      <c r="DX9" s="1050"/>
      <c r="DY9" s="1050"/>
      <c r="DZ9" s="1051"/>
      <c r="EA9" s="250"/>
    </row>
    <row r="10" spans="1:131" s="251" customFormat="1" ht="26.25" customHeight="1" x14ac:dyDescent="0.15">
      <c r="A10" s="257">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48"/>
      <c r="BA10" s="248"/>
      <c r="BB10" s="248"/>
      <c r="BC10" s="248"/>
      <c r="BD10" s="248"/>
      <c r="BE10" s="249"/>
      <c r="BF10" s="249"/>
      <c r="BG10" s="249"/>
      <c r="BH10" s="249"/>
      <c r="BI10" s="249"/>
      <c r="BJ10" s="249"/>
      <c r="BK10" s="249"/>
      <c r="BL10" s="249"/>
      <c r="BM10" s="249"/>
      <c r="BN10" s="249"/>
      <c r="BO10" s="249"/>
      <c r="BP10" s="249"/>
      <c r="BQ10" s="258">
        <v>4</v>
      </c>
      <c r="BR10" s="259"/>
      <c r="BS10" s="1071" t="s">
        <v>593</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377</v>
      </c>
      <c r="CN10" s="1047"/>
      <c r="CO10" s="1047"/>
      <c r="CP10" s="1047"/>
      <c r="CQ10" s="1048"/>
      <c r="CR10" s="1046">
        <v>203</v>
      </c>
      <c r="CS10" s="1047"/>
      <c r="CT10" s="1047"/>
      <c r="CU10" s="1047"/>
      <c r="CV10" s="1048"/>
      <c r="CW10" s="1046">
        <v>13</v>
      </c>
      <c r="CX10" s="1047"/>
      <c r="CY10" s="1047"/>
      <c r="CZ10" s="1047"/>
      <c r="DA10" s="1048"/>
      <c r="DB10" s="1046" t="s">
        <v>587</v>
      </c>
      <c r="DC10" s="1047"/>
      <c r="DD10" s="1047"/>
      <c r="DE10" s="1047"/>
      <c r="DF10" s="1048"/>
      <c r="DG10" s="1046" t="s">
        <v>587</v>
      </c>
      <c r="DH10" s="1047"/>
      <c r="DI10" s="1047"/>
      <c r="DJ10" s="1047"/>
      <c r="DK10" s="1048"/>
      <c r="DL10" s="1046">
        <v>80</v>
      </c>
      <c r="DM10" s="1047"/>
      <c r="DN10" s="1047"/>
      <c r="DO10" s="1047"/>
      <c r="DP10" s="1048"/>
      <c r="DQ10" s="1046">
        <v>8</v>
      </c>
      <c r="DR10" s="1047"/>
      <c r="DS10" s="1047"/>
      <c r="DT10" s="1047"/>
      <c r="DU10" s="1048"/>
      <c r="DV10" s="1049"/>
      <c r="DW10" s="1050"/>
      <c r="DX10" s="1050"/>
      <c r="DY10" s="1050"/>
      <c r="DZ10" s="1051"/>
      <c r="EA10" s="250"/>
    </row>
    <row r="11" spans="1:131" s="251" customFormat="1" ht="26.25" customHeight="1" x14ac:dyDescent="0.15">
      <c r="A11" s="257">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48"/>
      <c r="BA11" s="248"/>
      <c r="BB11" s="248"/>
      <c r="BC11" s="248"/>
      <c r="BD11" s="248"/>
      <c r="BE11" s="249"/>
      <c r="BF11" s="249"/>
      <c r="BG11" s="249"/>
      <c r="BH11" s="249"/>
      <c r="BI11" s="249"/>
      <c r="BJ11" s="249"/>
      <c r="BK11" s="249"/>
      <c r="BL11" s="249"/>
      <c r="BM11" s="249"/>
      <c r="BN11" s="249"/>
      <c r="BO11" s="249"/>
      <c r="BP11" s="249"/>
      <c r="BQ11" s="258">
        <v>5</v>
      </c>
      <c r="BR11" s="259"/>
      <c r="BS11" s="1071" t="s">
        <v>594</v>
      </c>
      <c r="BT11" s="1072"/>
      <c r="BU11" s="1072"/>
      <c r="BV11" s="1072"/>
      <c r="BW11" s="1072"/>
      <c r="BX11" s="1072"/>
      <c r="BY11" s="1072"/>
      <c r="BZ11" s="1072"/>
      <c r="CA11" s="1072"/>
      <c r="CB11" s="1072"/>
      <c r="CC11" s="1072"/>
      <c r="CD11" s="1072"/>
      <c r="CE11" s="1072"/>
      <c r="CF11" s="1072"/>
      <c r="CG11" s="1073"/>
      <c r="CH11" s="1046">
        <v>256</v>
      </c>
      <c r="CI11" s="1047"/>
      <c r="CJ11" s="1047"/>
      <c r="CK11" s="1047"/>
      <c r="CL11" s="1048"/>
      <c r="CM11" s="1046">
        <v>1690</v>
      </c>
      <c r="CN11" s="1047"/>
      <c r="CO11" s="1047"/>
      <c r="CP11" s="1047"/>
      <c r="CQ11" s="1048"/>
      <c r="CR11" s="1046">
        <v>40</v>
      </c>
      <c r="CS11" s="1047"/>
      <c r="CT11" s="1047"/>
      <c r="CU11" s="1047"/>
      <c r="CV11" s="1048"/>
      <c r="CW11" s="1046" t="s">
        <v>587</v>
      </c>
      <c r="CX11" s="1047"/>
      <c r="CY11" s="1047"/>
      <c r="CZ11" s="1047"/>
      <c r="DA11" s="1048"/>
      <c r="DB11" s="1046" t="s">
        <v>587</v>
      </c>
      <c r="DC11" s="1047"/>
      <c r="DD11" s="1047"/>
      <c r="DE11" s="1047"/>
      <c r="DF11" s="1048"/>
      <c r="DG11" s="1046" t="s">
        <v>587</v>
      </c>
      <c r="DH11" s="1047"/>
      <c r="DI11" s="1047"/>
      <c r="DJ11" s="1047"/>
      <c r="DK11" s="1048"/>
      <c r="DL11" s="1046" t="s">
        <v>587</v>
      </c>
      <c r="DM11" s="1047"/>
      <c r="DN11" s="1047"/>
      <c r="DO11" s="1047"/>
      <c r="DP11" s="1048"/>
      <c r="DQ11" s="1046" t="s">
        <v>587</v>
      </c>
      <c r="DR11" s="1047"/>
      <c r="DS11" s="1047"/>
      <c r="DT11" s="1047"/>
      <c r="DU11" s="1048"/>
      <c r="DV11" s="1049"/>
      <c r="DW11" s="1050"/>
      <c r="DX11" s="1050"/>
      <c r="DY11" s="1050"/>
      <c r="DZ11" s="1051"/>
      <c r="EA11" s="250"/>
    </row>
    <row r="12" spans="1:131" s="251" customFormat="1" ht="26.25" customHeight="1" x14ac:dyDescent="0.15">
      <c r="A12" s="257">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48"/>
      <c r="BA12" s="248"/>
      <c r="BB12" s="248"/>
      <c r="BC12" s="248"/>
      <c r="BD12" s="248"/>
      <c r="BE12" s="249"/>
      <c r="BF12" s="249"/>
      <c r="BG12" s="249"/>
      <c r="BH12" s="249"/>
      <c r="BI12" s="249"/>
      <c r="BJ12" s="249"/>
      <c r="BK12" s="249"/>
      <c r="BL12" s="249"/>
      <c r="BM12" s="249"/>
      <c r="BN12" s="249"/>
      <c r="BO12" s="249"/>
      <c r="BP12" s="249"/>
      <c r="BQ12" s="258">
        <v>6</v>
      </c>
      <c r="BR12" s="259"/>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0"/>
    </row>
    <row r="13" spans="1:131" s="251" customFormat="1" ht="26.25" customHeight="1" x14ac:dyDescent="0.15">
      <c r="A13" s="257">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48"/>
      <c r="BA13" s="248"/>
      <c r="BB13" s="248"/>
      <c r="BC13" s="248"/>
      <c r="BD13" s="248"/>
      <c r="BE13" s="249"/>
      <c r="BF13" s="249"/>
      <c r="BG13" s="249"/>
      <c r="BH13" s="249"/>
      <c r="BI13" s="249"/>
      <c r="BJ13" s="249"/>
      <c r="BK13" s="249"/>
      <c r="BL13" s="249"/>
      <c r="BM13" s="249"/>
      <c r="BN13" s="249"/>
      <c r="BO13" s="249"/>
      <c r="BP13" s="249"/>
      <c r="BQ13" s="258">
        <v>7</v>
      </c>
      <c r="BR13" s="259"/>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0"/>
    </row>
    <row r="14" spans="1:131" s="251" customFormat="1" ht="26.25" customHeight="1" x14ac:dyDescent="0.15">
      <c r="A14" s="257">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48"/>
      <c r="BA14" s="248"/>
      <c r="BB14" s="248"/>
      <c r="BC14" s="248"/>
      <c r="BD14" s="248"/>
      <c r="BE14" s="249"/>
      <c r="BF14" s="249"/>
      <c r="BG14" s="249"/>
      <c r="BH14" s="249"/>
      <c r="BI14" s="249"/>
      <c r="BJ14" s="249"/>
      <c r="BK14" s="249"/>
      <c r="BL14" s="249"/>
      <c r="BM14" s="249"/>
      <c r="BN14" s="249"/>
      <c r="BO14" s="249"/>
      <c r="BP14" s="249"/>
      <c r="BQ14" s="258">
        <v>8</v>
      </c>
      <c r="BR14" s="259"/>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0"/>
    </row>
    <row r="15" spans="1:131" s="251" customFormat="1" ht="26.25" customHeight="1" x14ac:dyDescent="0.15">
      <c r="A15" s="257">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48"/>
      <c r="BA15" s="248"/>
      <c r="BB15" s="248"/>
      <c r="BC15" s="248"/>
      <c r="BD15" s="248"/>
      <c r="BE15" s="249"/>
      <c r="BF15" s="249"/>
      <c r="BG15" s="249"/>
      <c r="BH15" s="249"/>
      <c r="BI15" s="249"/>
      <c r="BJ15" s="249"/>
      <c r="BK15" s="249"/>
      <c r="BL15" s="249"/>
      <c r="BM15" s="249"/>
      <c r="BN15" s="249"/>
      <c r="BO15" s="249"/>
      <c r="BP15" s="249"/>
      <c r="BQ15" s="258">
        <v>9</v>
      </c>
      <c r="BR15" s="259"/>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0"/>
    </row>
    <row r="16" spans="1:131" s="251" customFormat="1" ht="26.25" customHeight="1" x14ac:dyDescent="0.15">
      <c r="A16" s="257">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48"/>
      <c r="BA16" s="248"/>
      <c r="BB16" s="248"/>
      <c r="BC16" s="248"/>
      <c r="BD16" s="248"/>
      <c r="BE16" s="249"/>
      <c r="BF16" s="249"/>
      <c r="BG16" s="249"/>
      <c r="BH16" s="249"/>
      <c r="BI16" s="249"/>
      <c r="BJ16" s="249"/>
      <c r="BK16" s="249"/>
      <c r="BL16" s="249"/>
      <c r="BM16" s="249"/>
      <c r="BN16" s="249"/>
      <c r="BO16" s="249"/>
      <c r="BP16" s="249"/>
      <c r="BQ16" s="258">
        <v>10</v>
      </c>
      <c r="BR16" s="259"/>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0"/>
    </row>
    <row r="17" spans="1:131" s="251" customFormat="1" ht="26.25" customHeight="1" x14ac:dyDescent="0.15">
      <c r="A17" s="257">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48"/>
      <c r="BA17" s="248"/>
      <c r="BB17" s="248"/>
      <c r="BC17" s="248"/>
      <c r="BD17" s="248"/>
      <c r="BE17" s="249"/>
      <c r="BF17" s="249"/>
      <c r="BG17" s="249"/>
      <c r="BH17" s="249"/>
      <c r="BI17" s="249"/>
      <c r="BJ17" s="249"/>
      <c r="BK17" s="249"/>
      <c r="BL17" s="249"/>
      <c r="BM17" s="249"/>
      <c r="BN17" s="249"/>
      <c r="BO17" s="249"/>
      <c r="BP17" s="249"/>
      <c r="BQ17" s="258">
        <v>11</v>
      </c>
      <c r="BR17" s="259"/>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0"/>
    </row>
    <row r="18" spans="1:131" s="251" customFormat="1" ht="26.25" customHeight="1" x14ac:dyDescent="0.15">
      <c r="A18" s="257">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48"/>
      <c r="BA18" s="248"/>
      <c r="BB18" s="248"/>
      <c r="BC18" s="248"/>
      <c r="BD18" s="248"/>
      <c r="BE18" s="249"/>
      <c r="BF18" s="249"/>
      <c r="BG18" s="249"/>
      <c r="BH18" s="249"/>
      <c r="BI18" s="249"/>
      <c r="BJ18" s="249"/>
      <c r="BK18" s="249"/>
      <c r="BL18" s="249"/>
      <c r="BM18" s="249"/>
      <c r="BN18" s="249"/>
      <c r="BO18" s="249"/>
      <c r="BP18" s="249"/>
      <c r="BQ18" s="258">
        <v>12</v>
      </c>
      <c r="BR18" s="259"/>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0"/>
    </row>
    <row r="19" spans="1:131" s="251" customFormat="1" ht="26.25" customHeight="1" x14ac:dyDescent="0.15">
      <c r="A19" s="257">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48"/>
      <c r="BA19" s="248"/>
      <c r="BB19" s="248"/>
      <c r="BC19" s="248"/>
      <c r="BD19" s="248"/>
      <c r="BE19" s="249"/>
      <c r="BF19" s="249"/>
      <c r="BG19" s="249"/>
      <c r="BH19" s="249"/>
      <c r="BI19" s="249"/>
      <c r="BJ19" s="249"/>
      <c r="BK19" s="249"/>
      <c r="BL19" s="249"/>
      <c r="BM19" s="249"/>
      <c r="BN19" s="249"/>
      <c r="BO19" s="249"/>
      <c r="BP19" s="249"/>
      <c r="BQ19" s="258">
        <v>13</v>
      </c>
      <c r="BR19" s="259"/>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0"/>
    </row>
    <row r="20" spans="1:131" s="251" customFormat="1" ht="26.25" customHeight="1" x14ac:dyDescent="0.15">
      <c r="A20" s="257">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48"/>
      <c r="BA20" s="248"/>
      <c r="BB20" s="248"/>
      <c r="BC20" s="248"/>
      <c r="BD20" s="248"/>
      <c r="BE20" s="249"/>
      <c r="BF20" s="249"/>
      <c r="BG20" s="249"/>
      <c r="BH20" s="249"/>
      <c r="BI20" s="249"/>
      <c r="BJ20" s="249"/>
      <c r="BK20" s="249"/>
      <c r="BL20" s="249"/>
      <c r="BM20" s="249"/>
      <c r="BN20" s="249"/>
      <c r="BO20" s="249"/>
      <c r="BP20" s="249"/>
      <c r="BQ20" s="258">
        <v>14</v>
      </c>
      <c r="BR20" s="259"/>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0"/>
    </row>
    <row r="21" spans="1:131" s="251" customFormat="1" ht="26.25" customHeight="1" thickBot="1" x14ac:dyDescent="0.2">
      <c r="A21" s="257">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48"/>
      <c r="BA21" s="248"/>
      <c r="BB21" s="248"/>
      <c r="BC21" s="248"/>
      <c r="BD21" s="248"/>
      <c r="BE21" s="249"/>
      <c r="BF21" s="249"/>
      <c r="BG21" s="249"/>
      <c r="BH21" s="249"/>
      <c r="BI21" s="249"/>
      <c r="BJ21" s="249"/>
      <c r="BK21" s="249"/>
      <c r="BL21" s="249"/>
      <c r="BM21" s="249"/>
      <c r="BN21" s="249"/>
      <c r="BO21" s="249"/>
      <c r="BP21" s="249"/>
      <c r="BQ21" s="258">
        <v>15</v>
      </c>
      <c r="BR21" s="259"/>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0"/>
    </row>
    <row r="22" spans="1:131" s="251" customFormat="1" ht="26.25" customHeight="1" x14ac:dyDescent="0.15">
      <c r="A22" s="257">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383</v>
      </c>
      <c r="BA22" s="1092"/>
      <c r="BB22" s="1092"/>
      <c r="BC22" s="1092"/>
      <c r="BD22" s="1093"/>
      <c r="BE22" s="249"/>
      <c r="BF22" s="249"/>
      <c r="BG22" s="249"/>
      <c r="BH22" s="249"/>
      <c r="BI22" s="249"/>
      <c r="BJ22" s="249"/>
      <c r="BK22" s="249"/>
      <c r="BL22" s="249"/>
      <c r="BM22" s="249"/>
      <c r="BN22" s="249"/>
      <c r="BO22" s="249"/>
      <c r="BP22" s="249"/>
      <c r="BQ22" s="258">
        <v>16</v>
      </c>
      <c r="BR22" s="259"/>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0"/>
    </row>
    <row r="23" spans="1:131" s="251" customFormat="1" ht="26.25" customHeight="1" thickBot="1" x14ac:dyDescent="0.2">
      <c r="A23" s="260" t="s">
        <v>384</v>
      </c>
      <c r="B23" s="1001" t="s">
        <v>385</v>
      </c>
      <c r="C23" s="1002"/>
      <c r="D23" s="1002"/>
      <c r="E23" s="1002"/>
      <c r="F23" s="1002"/>
      <c r="G23" s="1002"/>
      <c r="H23" s="1002"/>
      <c r="I23" s="1002"/>
      <c r="J23" s="1002"/>
      <c r="K23" s="1002"/>
      <c r="L23" s="1002"/>
      <c r="M23" s="1002"/>
      <c r="N23" s="1002"/>
      <c r="O23" s="1002"/>
      <c r="P23" s="1003"/>
      <c r="Q23" s="1125">
        <v>131043</v>
      </c>
      <c r="R23" s="1126"/>
      <c r="S23" s="1126"/>
      <c r="T23" s="1126"/>
      <c r="U23" s="1126"/>
      <c r="V23" s="1126">
        <v>124760</v>
      </c>
      <c r="W23" s="1126"/>
      <c r="X23" s="1126"/>
      <c r="Y23" s="1126"/>
      <c r="Z23" s="1126"/>
      <c r="AA23" s="1126">
        <v>6283</v>
      </c>
      <c r="AB23" s="1126"/>
      <c r="AC23" s="1126"/>
      <c r="AD23" s="1126"/>
      <c r="AE23" s="1127"/>
      <c r="AF23" s="1128">
        <v>4877</v>
      </c>
      <c r="AG23" s="1126"/>
      <c r="AH23" s="1126"/>
      <c r="AI23" s="1126"/>
      <c r="AJ23" s="1129"/>
      <c r="AK23" s="1130"/>
      <c r="AL23" s="1131"/>
      <c r="AM23" s="1131"/>
      <c r="AN23" s="1131"/>
      <c r="AO23" s="1131"/>
      <c r="AP23" s="1126">
        <v>45980</v>
      </c>
      <c r="AQ23" s="1126"/>
      <c r="AR23" s="1126"/>
      <c r="AS23" s="1126"/>
      <c r="AT23" s="1126"/>
      <c r="AU23" s="1132"/>
      <c r="AV23" s="1132"/>
      <c r="AW23" s="1132"/>
      <c r="AX23" s="1132"/>
      <c r="AY23" s="1133"/>
      <c r="AZ23" s="1122" t="s">
        <v>386</v>
      </c>
      <c r="BA23" s="1123"/>
      <c r="BB23" s="1123"/>
      <c r="BC23" s="1123"/>
      <c r="BD23" s="1124"/>
      <c r="BE23" s="249"/>
      <c r="BF23" s="249"/>
      <c r="BG23" s="249"/>
      <c r="BH23" s="249"/>
      <c r="BI23" s="249"/>
      <c r="BJ23" s="249"/>
      <c r="BK23" s="249"/>
      <c r="BL23" s="249"/>
      <c r="BM23" s="249"/>
      <c r="BN23" s="249"/>
      <c r="BO23" s="249"/>
      <c r="BP23" s="249"/>
      <c r="BQ23" s="258">
        <v>17</v>
      </c>
      <c r="BR23" s="259"/>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0"/>
    </row>
    <row r="24" spans="1:131" s="251" customFormat="1" ht="26.25" customHeight="1" x14ac:dyDescent="0.15">
      <c r="A24" s="1121" t="s">
        <v>387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48"/>
      <c r="BA24" s="248"/>
      <c r="BB24" s="248"/>
      <c r="BC24" s="248"/>
      <c r="BD24" s="248"/>
      <c r="BE24" s="249"/>
      <c r="BF24" s="249"/>
      <c r="BG24" s="249"/>
      <c r="BH24" s="249"/>
      <c r="BI24" s="249"/>
      <c r="BJ24" s="249"/>
      <c r="BK24" s="249"/>
      <c r="BL24" s="249"/>
      <c r="BM24" s="249"/>
      <c r="BN24" s="249"/>
      <c r="BO24" s="249"/>
      <c r="BP24" s="249"/>
      <c r="BQ24" s="258">
        <v>18</v>
      </c>
      <c r="BR24" s="259"/>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0"/>
    </row>
    <row r="25" spans="1:131" s="243" customFormat="1" ht="26.25" customHeight="1" thickBot="1" x14ac:dyDescent="0.2">
      <c r="A25" s="1120" t="s">
        <v>388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48"/>
      <c r="BK25" s="248"/>
      <c r="BL25" s="248"/>
      <c r="BM25" s="248"/>
      <c r="BN25" s="248"/>
      <c r="BO25" s="261"/>
      <c r="BP25" s="261"/>
      <c r="BQ25" s="258">
        <v>19</v>
      </c>
      <c r="BR25" s="259"/>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2"/>
    </row>
    <row r="26" spans="1:131" s="243" customFormat="1" ht="26.25" customHeight="1" x14ac:dyDescent="0.15">
      <c r="A26" s="1052" t="s">
        <v>365</v>
      </c>
      <c r="B26" s="1053"/>
      <c r="C26" s="1053"/>
      <c r="D26" s="1053"/>
      <c r="E26" s="1053"/>
      <c r="F26" s="1053"/>
      <c r="G26" s="1053"/>
      <c r="H26" s="1053"/>
      <c r="I26" s="1053"/>
      <c r="J26" s="1053"/>
      <c r="K26" s="1053"/>
      <c r="L26" s="1053"/>
      <c r="M26" s="1053"/>
      <c r="N26" s="1053"/>
      <c r="O26" s="1053"/>
      <c r="P26" s="1054"/>
      <c r="Q26" s="1058" t="s">
        <v>389</v>
      </c>
      <c r="R26" s="1059"/>
      <c r="S26" s="1059"/>
      <c r="T26" s="1059"/>
      <c r="U26" s="1060"/>
      <c r="V26" s="1058" t="s">
        <v>390</v>
      </c>
      <c r="W26" s="1059"/>
      <c r="X26" s="1059"/>
      <c r="Y26" s="1059"/>
      <c r="Z26" s="1060"/>
      <c r="AA26" s="1058" t="s">
        <v>391</v>
      </c>
      <c r="AB26" s="1059"/>
      <c r="AC26" s="1059"/>
      <c r="AD26" s="1059"/>
      <c r="AE26" s="1059"/>
      <c r="AF26" s="1116" t="s">
        <v>392</v>
      </c>
      <c r="AG26" s="1065"/>
      <c r="AH26" s="1065"/>
      <c r="AI26" s="1065"/>
      <c r="AJ26" s="1117"/>
      <c r="AK26" s="1059" t="s">
        <v>393</v>
      </c>
      <c r="AL26" s="1059"/>
      <c r="AM26" s="1059"/>
      <c r="AN26" s="1059"/>
      <c r="AO26" s="1060"/>
      <c r="AP26" s="1058" t="s">
        <v>394</v>
      </c>
      <c r="AQ26" s="1059"/>
      <c r="AR26" s="1059"/>
      <c r="AS26" s="1059"/>
      <c r="AT26" s="1060"/>
      <c r="AU26" s="1058" t="s">
        <v>395</v>
      </c>
      <c r="AV26" s="1059"/>
      <c r="AW26" s="1059"/>
      <c r="AX26" s="1059"/>
      <c r="AY26" s="1060"/>
      <c r="AZ26" s="1058" t="s">
        <v>396</v>
      </c>
      <c r="BA26" s="1059"/>
      <c r="BB26" s="1059"/>
      <c r="BC26" s="1059"/>
      <c r="BD26" s="1060"/>
      <c r="BE26" s="1058" t="s">
        <v>372</v>
      </c>
      <c r="BF26" s="1059"/>
      <c r="BG26" s="1059"/>
      <c r="BH26" s="1059"/>
      <c r="BI26" s="1074"/>
      <c r="BJ26" s="248"/>
      <c r="BK26" s="248"/>
      <c r="BL26" s="248"/>
      <c r="BM26" s="248"/>
      <c r="BN26" s="248"/>
      <c r="BO26" s="261"/>
      <c r="BP26" s="261"/>
      <c r="BQ26" s="258">
        <v>20</v>
      </c>
      <c r="BR26" s="259"/>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2"/>
    </row>
    <row r="27" spans="1:131" s="243"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48"/>
      <c r="BK27" s="248"/>
      <c r="BL27" s="248"/>
      <c r="BM27" s="248"/>
      <c r="BN27" s="248"/>
      <c r="BO27" s="261"/>
      <c r="BP27" s="261"/>
      <c r="BQ27" s="258">
        <v>21</v>
      </c>
      <c r="BR27" s="259"/>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2"/>
    </row>
    <row r="28" spans="1:131" s="243" customFormat="1" ht="26.25" customHeight="1" thickTop="1" x14ac:dyDescent="0.15">
      <c r="A28" s="262">
        <v>1</v>
      </c>
      <c r="B28" s="1107" t="s">
        <v>397</v>
      </c>
      <c r="C28" s="1108"/>
      <c r="D28" s="1108"/>
      <c r="E28" s="1108"/>
      <c r="F28" s="1108"/>
      <c r="G28" s="1108"/>
      <c r="H28" s="1108"/>
      <c r="I28" s="1108"/>
      <c r="J28" s="1108"/>
      <c r="K28" s="1108"/>
      <c r="L28" s="1108"/>
      <c r="M28" s="1108"/>
      <c r="N28" s="1108"/>
      <c r="O28" s="1108"/>
      <c r="P28" s="1109"/>
      <c r="Q28" s="1110">
        <v>27086</v>
      </c>
      <c r="R28" s="1111"/>
      <c r="S28" s="1111"/>
      <c r="T28" s="1111"/>
      <c r="U28" s="1111"/>
      <c r="V28" s="1111">
        <v>26854</v>
      </c>
      <c r="W28" s="1111"/>
      <c r="X28" s="1111"/>
      <c r="Y28" s="1111"/>
      <c r="Z28" s="1111"/>
      <c r="AA28" s="1111">
        <v>232</v>
      </c>
      <c r="AB28" s="1111"/>
      <c r="AC28" s="1111"/>
      <c r="AD28" s="1111"/>
      <c r="AE28" s="1112"/>
      <c r="AF28" s="1113">
        <v>232</v>
      </c>
      <c r="AG28" s="1111"/>
      <c r="AH28" s="1111"/>
      <c r="AI28" s="1111"/>
      <c r="AJ28" s="1114"/>
      <c r="AK28" s="1115">
        <v>1859</v>
      </c>
      <c r="AL28" s="1103"/>
      <c r="AM28" s="1103"/>
      <c r="AN28" s="1103"/>
      <c r="AO28" s="1103"/>
      <c r="AP28" s="1103" t="s">
        <v>582</v>
      </c>
      <c r="AQ28" s="1103"/>
      <c r="AR28" s="1103"/>
      <c r="AS28" s="1103"/>
      <c r="AT28" s="1103"/>
      <c r="AU28" s="1103" t="s">
        <v>582</v>
      </c>
      <c r="AV28" s="1103"/>
      <c r="AW28" s="1103"/>
      <c r="AX28" s="1103"/>
      <c r="AY28" s="1103"/>
      <c r="AZ28" s="1104" t="s">
        <v>582</v>
      </c>
      <c r="BA28" s="1104"/>
      <c r="BB28" s="1104"/>
      <c r="BC28" s="1104"/>
      <c r="BD28" s="1104"/>
      <c r="BE28" s="1105"/>
      <c r="BF28" s="1105"/>
      <c r="BG28" s="1105"/>
      <c r="BH28" s="1105"/>
      <c r="BI28" s="1106"/>
      <c r="BJ28" s="248"/>
      <c r="BK28" s="248"/>
      <c r="BL28" s="248"/>
      <c r="BM28" s="248"/>
      <c r="BN28" s="248"/>
      <c r="BO28" s="261"/>
      <c r="BP28" s="261"/>
      <c r="BQ28" s="258">
        <v>22</v>
      </c>
      <c r="BR28" s="259"/>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2"/>
    </row>
    <row r="29" spans="1:131" s="243" customFormat="1" ht="26.25" customHeight="1" x14ac:dyDescent="0.15">
      <c r="A29" s="262">
        <v>2</v>
      </c>
      <c r="B29" s="1094" t="s">
        <v>398</v>
      </c>
      <c r="C29" s="1095"/>
      <c r="D29" s="1095"/>
      <c r="E29" s="1095"/>
      <c r="F29" s="1095"/>
      <c r="G29" s="1095"/>
      <c r="H29" s="1095"/>
      <c r="I29" s="1095"/>
      <c r="J29" s="1095"/>
      <c r="K29" s="1095"/>
      <c r="L29" s="1095"/>
      <c r="M29" s="1095"/>
      <c r="N29" s="1095"/>
      <c r="O29" s="1095"/>
      <c r="P29" s="1096"/>
      <c r="Q29" s="1100">
        <v>21478</v>
      </c>
      <c r="R29" s="1101"/>
      <c r="S29" s="1101"/>
      <c r="T29" s="1101"/>
      <c r="U29" s="1101"/>
      <c r="V29" s="1101">
        <v>20920</v>
      </c>
      <c r="W29" s="1101"/>
      <c r="X29" s="1101"/>
      <c r="Y29" s="1101"/>
      <c r="Z29" s="1101"/>
      <c r="AA29" s="1101">
        <v>558</v>
      </c>
      <c r="AB29" s="1101"/>
      <c r="AC29" s="1101"/>
      <c r="AD29" s="1101"/>
      <c r="AE29" s="1102"/>
      <c r="AF29" s="1076">
        <v>558</v>
      </c>
      <c r="AG29" s="1077"/>
      <c r="AH29" s="1077"/>
      <c r="AI29" s="1077"/>
      <c r="AJ29" s="1078"/>
      <c r="AK29" s="1037">
        <v>3518</v>
      </c>
      <c r="AL29" s="1028"/>
      <c r="AM29" s="1028"/>
      <c r="AN29" s="1028"/>
      <c r="AO29" s="1028"/>
      <c r="AP29" s="1028" t="s">
        <v>582</v>
      </c>
      <c r="AQ29" s="1028"/>
      <c r="AR29" s="1028"/>
      <c r="AS29" s="1028"/>
      <c r="AT29" s="1028"/>
      <c r="AU29" s="1028" t="s">
        <v>582</v>
      </c>
      <c r="AV29" s="1028"/>
      <c r="AW29" s="1028"/>
      <c r="AX29" s="1028"/>
      <c r="AY29" s="1028"/>
      <c r="AZ29" s="1099" t="s">
        <v>582</v>
      </c>
      <c r="BA29" s="1099"/>
      <c r="BB29" s="1099"/>
      <c r="BC29" s="1099"/>
      <c r="BD29" s="1099"/>
      <c r="BE29" s="1089"/>
      <c r="BF29" s="1089"/>
      <c r="BG29" s="1089"/>
      <c r="BH29" s="1089"/>
      <c r="BI29" s="1090"/>
      <c r="BJ29" s="248"/>
      <c r="BK29" s="248"/>
      <c r="BL29" s="248"/>
      <c r="BM29" s="248"/>
      <c r="BN29" s="248"/>
      <c r="BO29" s="261"/>
      <c r="BP29" s="261"/>
      <c r="BQ29" s="258">
        <v>23</v>
      </c>
      <c r="BR29" s="259"/>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2"/>
    </row>
    <row r="30" spans="1:131" s="243" customFormat="1" ht="26.25" customHeight="1" x14ac:dyDescent="0.15">
      <c r="A30" s="262">
        <v>3</v>
      </c>
      <c r="B30" s="1094" t="s">
        <v>399</v>
      </c>
      <c r="C30" s="1095"/>
      <c r="D30" s="1095"/>
      <c r="E30" s="1095"/>
      <c r="F30" s="1095"/>
      <c r="G30" s="1095"/>
      <c r="H30" s="1095"/>
      <c r="I30" s="1095"/>
      <c r="J30" s="1095"/>
      <c r="K30" s="1095"/>
      <c r="L30" s="1095"/>
      <c r="M30" s="1095"/>
      <c r="N30" s="1095"/>
      <c r="O30" s="1095"/>
      <c r="P30" s="1096"/>
      <c r="Q30" s="1100">
        <v>3482</v>
      </c>
      <c r="R30" s="1101"/>
      <c r="S30" s="1101"/>
      <c r="T30" s="1101"/>
      <c r="U30" s="1101"/>
      <c r="V30" s="1101">
        <v>3480</v>
      </c>
      <c r="W30" s="1101"/>
      <c r="X30" s="1101"/>
      <c r="Y30" s="1101"/>
      <c r="Z30" s="1101"/>
      <c r="AA30" s="1101">
        <v>2</v>
      </c>
      <c r="AB30" s="1101"/>
      <c r="AC30" s="1101"/>
      <c r="AD30" s="1101"/>
      <c r="AE30" s="1102"/>
      <c r="AF30" s="1076">
        <v>2</v>
      </c>
      <c r="AG30" s="1077"/>
      <c r="AH30" s="1077"/>
      <c r="AI30" s="1077"/>
      <c r="AJ30" s="1078"/>
      <c r="AK30" s="1037">
        <v>640</v>
      </c>
      <c r="AL30" s="1028"/>
      <c r="AM30" s="1028"/>
      <c r="AN30" s="1028"/>
      <c r="AO30" s="1028"/>
      <c r="AP30" s="1028" t="s">
        <v>582</v>
      </c>
      <c r="AQ30" s="1028"/>
      <c r="AR30" s="1028"/>
      <c r="AS30" s="1028"/>
      <c r="AT30" s="1028"/>
      <c r="AU30" s="1028" t="s">
        <v>582</v>
      </c>
      <c r="AV30" s="1028"/>
      <c r="AW30" s="1028"/>
      <c r="AX30" s="1028"/>
      <c r="AY30" s="1028"/>
      <c r="AZ30" s="1099" t="s">
        <v>582</v>
      </c>
      <c r="BA30" s="1099"/>
      <c r="BB30" s="1099"/>
      <c r="BC30" s="1099"/>
      <c r="BD30" s="1099"/>
      <c r="BE30" s="1089"/>
      <c r="BF30" s="1089"/>
      <c r="BG30" s="1089"/>
      <c r="BH30" s="1089"/>
      <c r="BI30" s="1090"/>
      <c r="BJ30" s="248"/>
      <c r="BK30" s="248"/>
      <c r="BL30" s="248"/>
      <c r="BM30" s="248"/>
      <c r="BN30" s="248"/>
      <c r="BO30" s="261"/>
      <c r="BP30" s="261"/>
      <c r="BQ30" s="258">
        <v>24</v>
      </c>
      <c r="BR30" s="259"/>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2"/>
    </row>
    <row r="31" spans="1:131" s="243" customFormat="1" ht="26.25" customHeight="1" x14ac:dyDescent="0.15">
      <c r="A31" s="262">
        <v>4</v>
      </c>
      <c r="B31" s="1094" t="s">
        <v>400</v>
      </c>
      <c r="C31" s="1095"/>
      <c r="D31" s="1095"/>
      <c r="E31" s="1095"/>
      <c r="F31" s="1095"/>
      <c r="G31" s="1095"/>
      <c r="H31" s="1095"/>
      <c r="I31" s="1095"/>
      <c r="J31" s="1095"/>
      <c r="K31" s="1095"/>
      <c r="L31" s="1095"/>
      <c r="M31" s="1095"/>
      <c r="N31" s="1095"/>
      <c r="O31" s="1095"/>
      <c r="P31" s="1096"/>
      <c r="Q31" s="1100">
        <v>2546</v>
      </c>
      <c r="R31" s="1101"/>
      <c r="S31" s="1101"/>
      <c r="T31" s="1101"/>
      <c r="U31" s="1101"/>
      <c r="V31" s="1101">
        <v>2546</v>
      </c>
      <c r="W31" s="1101"/>
      <c r="X31" s="1101"/>
      <c r="Y31" s="1101"/>
      <c r="Z31" s="1101"/>
      <c r="AA31" s="1101">
        <v>0</v>
      </c>
      <c r="AB31" s="1101"/>
      <c r="AC31" s="1101"/>
      <c r="AD31" s="1101"/>
      <c r="AE31" s="1102"/>
      <c r="AF31" s="1076">
        <v>2089</v>
      </c>
      <c r="AG31" s="1077"/>
      <c r="AH31" s="1077"/>
      <c r="AI31" s="1077"/>
      <c r="AJ31" s="1078"/>
      <c r="AK31" s="1037">
        <v>1550</v>
      </c>
      <c r="AL31" s="1028"/>
      <c r="AM31" s="1028"/>
      <c r="AN31" s="1028"/>
      <c r="AO31" s="1028"/>
      <c r="AP31" s="1028">
        <v>11442</v>
      </c>
      <c r="AQ31" s="1028"/>
      <c r="AR31" s="1028"/>
      <c r="AS31" s="1028"/>
      <c r="AT31" s="1028"/>
      <c r="AU31" s="1028">
        <v>8227</v>
      </c>
      <c r="AV31" s="1028"/>
      <c r="AW31" s="1028"/>
      <c r="AX31" s="1028"/>
      <c r="AY31" s="1028"/>
      <c r="AZ31" s="1099" t="s">
        <v>582</v>
      </c>
      <c r="BA31" s="1099"/>
      <c r="BB31" s="1099"/>
      <c r="BC31" s="1099"/>
      <c r="BD31" s="1099"/>
      <c r="BE31" s="1089" t="s">
        <v>401</v>
      </c>
      <c r="BF31" s="1089"/>
      <c r="BG31" s="1089"/>
      <c r="BH31" s="1089"/>
      <c r="BI31" s="1090"/>
      <c r="BJ31" s="248"/>
      <c r="BK31" s="248"/>
      <c r="BL31" s="248"/>
      <c r="BM31" s="248"/>
      <c r="BN31" s="248"/>
      <c r="BO31" s="261"/>
      <c r="BP31" s="261"/>
      <c r="BQ31" s="258">
        <v>25</v>
      </c>
      <c r="BR31" s="259"/>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2"/>
    </row>
    <row r="32" spans="1:131" s="243" customFormat="1" ht="26.25" customHeight="1" x14ac:dyDescent="0.15">
      <c r="A32" s="262">
        <v>5</v>
      </c>
      <c r="B32" s="1094" t="s">
        <v>402</v>
      </c>
      <c r="C32" s="1095"/>
      <c r="D32" s="1095"/>
      <c r="E32" s="1095"/>
      <c r="F32" s="1095"/>
      <c r="G32" s="1095"/>
      <c r="H32" s="1095"/>
      <c r="I32" s="1095"/>
      <c r="J32" s="1095"/>
      <c r="K32" s="1095"/>
      <c r="L32" s="1095"/>
      <c r="M32" s="1095"/>
      <c r="N32" s="1095"/>
      <c r="O32" s="1095"/>
      <c r="P32" s="1096"/>
      <c r="Q32" s="1100">
        <v>5735</v>
      </c>
      <c r="R32" s="1101"/>
      <c r="S32" s="1101"/>
      <c r="T32" s="1101"/>
      <c r="U32" s="1101"/>
      <c r="V32" s="1101">
        <v>5735</v>
      </c>
      <c r="W32" s="1101"/>
      <c r="X32" s="1101"/>
      <c r="Y32" s="1101"/>
      <c r="Z32" s="1101"/>
      <c r="AA32" s="1101">
        <v>0</v>
      </c>
      <c r="AB32" s="1101"/>
      <c r="AC32" s="1101"/>
      <c r="AD32" s="1101"/>
      <c r="AE32" s="1102"/>
      <c r="AF32" s="1076">
        <v>505</v>
      </c>
      <c r="AG32" s="1077"/>
      <c r="AH32" s="1077"/>
      <c r="AI32" s="1077"/>
      <c r="AJ32" s="1078"/>
      <c r="AK32" s="1037">
        <v>756</v>
      </c>
      <c r="AL32" s="1028"/>
      <c r="AM32" s="1028"/>
      <c r="AN32" s="1028"/>
      <c r="AO32" s="1028"/>
      <c r="AP32" s="1028">
        <v>19244</v>
      </c>
      <c r="AQ32" s="1028"/>
      <c r="AR32" s="1028"/>
      <c r="AS32" s="1028"/>
      <c r="AT32" s="1028"/>
      <c r="AU32" s="1028">
        <v>6293</v>
      </c>
      <c r="AV32" s="1028"/>
      <c r="AW32" s="1028"/>
      <c r="AX32" s="1028"/>
      <c r="AY32" s="1028"/>
      <c r="AZ32" s="1099" t="s">
        <v>582</v>
      </c>
      <c r="BA32" s="1099"/>
      <c r="BB32" s="1099"/>
      <c r="BC32" s="1099"/>
      <c r="BD32" s="1099"/>
      <c r="BE32" s="1089" t="s">
        <v>403</v>
      </c>
      <c r="BF32" s="1089"/>
      <c r="BG32" s="1089"/>
      <c r="BH32" s="1089"/>
      <c r="BI32" s="1090"/>
      <c r="BJ32" s="248"/>
      <c r="BK32" s="248"/>
      <c r="BL32" s="248"/>
      <c r="BM32" s="248"/>
      <c r="BN32" s="248"/>
      <c r="BO32" s="261"/>
      <c r="BP32" s="261"/>
      <c r="BQ32" s="258">
        <v>26</v>
      </c>
      <c r="BR32" s="259"/>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2"/>
    </row>
    <row r="33" spans="1:131" s="243" customFormat="1" ht="26.25" customHeight="1" x14ac:dyDescent="0.15">
      <c r="A33" s="262">
        <v>6</v>
      </c>
      <c r="B33" s="1094" t="s">
        <v>404</v>
      </c>
      <c r="C33" s="1095"/>
      <c r="D33" s="1095"/>
      <c r="E33" s="1095"/>
      <c r="F33" s="1095"/>
      <c r="G33" s="1095"/>
      <c r="H33" s="1095"/>
      <c r="I33" s="1095"/>
      <c r="J33" s="1095"/>
      <c r="K33" s="1095"/>
      <c r="L33" s="1095"/>
      <c r="M33" s="1095"/>
      <c r="N33" s="1095"/>
      <c r="O33" s="1095"/>
      <c r="P33" s="1096"/>
      <c r="Q33" s="1100">
        <v>79</v>
      </c>
      <c r="R33" s="1101"/>
      <c r="S33" s="1101"/>
      <c r="T33" s="1101"/>
      <c r="U33" s="1101"/>
      <c r="V33" s="1101">
        <v>79</v>
      </c>
      <c r="W33" s="1101"/>
      <c r="X33" s="1101"/>
      <c r="Y33" s="1101"/>
      <c r="Z33" s="1101"/>
      <c r="AA33" s="1101">
        <v>0</v>
      </c>
      <c r="AB33" s="1101"/>
      <c r="AC33" s="1101"/>
      <c r="AD33" s="1101"/>
      <c r="AE33" s="1102"/>
      <c r="AF33" s="1076">
        <v>0</v>
      </c>
      <c r="AG33" s="1077"/>
      <c r="AH33" s="1077"/>
      <c r="AI33" s="1077"/>
      <c r="AJ33" s="1078"/>
      <c r="AK33" s="1037">
        <v>69</v>
      </c>
      <c r="AL33" s="1028"/>
      <c r="AM33" s="1028"/>
      <c r="AN33" s="1028"/>
      <c r="AO33" s="1028"/>
      <c r="AP33" s="1028">
        <v>277</v>
      </c>
      <c r="AQ33" s="1028"/>
      <c r="AR33" s="1028"/>
      <c r="AS33" s="1028"/>
      <c r="AT33" s="1028"/>
      <c r="AU33" s="1028">
        <v>261</v>
      </c>
      <c r="AV33" s="1028"/>
      <c r="AW33" s="1028"/>
      <c r="AX33" s="1028"/>
      <c r="AY33" s="1028"/>
      <c r="AZ33" s="1099" t="s">
        <v>582</v>
      </c>
      <c r="BA33" s="1099"/>
      <c r="BB33" s="1099"/>
      <c r="BC33" s="1099"/>
      <c r="BD33" s="1099"/>
      <c r="BE33" s="1089" t="s">
        <v>405</v>
      </c>
      <c r="BF33" s="1089"/>
      <c r="BG33" s="1089"/>
      <c r="BH33" s="1089"/>
      <c r="BI33" s="1090"/>
      <c r="BJ33" s="248"/>
      <c r="BK33" s="248"/>
      <c r="BL33" s="248"/>
      <c r="BM33" s="248"/>
      <c r="BN33" s="248"/>
      <c r="BO33" s="261"/>
      <c r="BP33" s="261"/>
      <c r="BQ33" s="258">
        <v>27</v>
      </c>
      <c r="BR33" s="259"/>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2"/>
    </row>
    <row r="34" spans="1:131" s="243" customFormat="1" ht="26.25" customHeight="1" x14ac:dyDescent="0.15">
      <c r="A34" s="262">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48"/>
      <c r="BK34" s="248"/>
      <c r="BL34" s="248"/>
      <c r="BM34" s="248"/>
      <c r="BN34" s="248"/>
      <c r="BO34" s="261"/>
      <c r="BP34" s="261"/>
      <c r="BQ34" s="258">
        <v>28</v>
      </c>
      <c r="BR34" s="259"/>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2"/>
    </row>
    <row r="35" spans="1:131" s="243" customFormat="1" ht="26.25" customHeight="1" x14ac:dyDescent="0.15">
      <c r="A35" s="262">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48"/>
      <c r="BK35" s="248"/>
      <c r="BL35" s="248"/>
      <c r="BM35" s="248"/>
      <c r="BN35" s="248"/>
      <c r="BO35" s="261"/>
      <c r="BP35" s="261"/>
      <c r="BQ35" s="258">
        <v>29</v>
      </c>
      <c r="BR35" s="259"/>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2"/>
    </row>
    <row r="36" spans="1:131" s="243" customFormat="1" ht="26.25" customHeight="1" x14ac:dyDescent="0.15">
      <c r="A36" s="262">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48"/>
      <c r="BK36" s="248"/>
      <c r="BL36" s="248"/>
      <c r="BM36" s="248"/>
      <c r="BN36" s="248"/>
      <c r="BO36" s="261"/>
      <c r="BP36" s="261"/>
      <c r="BQ36" s="258">
        <v>30</v>
      </c>
      <c r="BR36" s="259"/>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2"/>
    </row>
    <row r="37" spans="1:131" s="243" customFormat="1" ht="26.25" customHeight="1" x14ac:dyDescent="0.15">
      <c r="A37" s="262">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48"/>
      <c r="BK37" s="248"/>
      <c r="BL37" s="248"/>
      <c r="BM37" s="248"/>
      <c r="BN37" s="248"/>
      <c r="BO37" s="261"/>
      <c r="BP37" s="261"/>
      <c r="BQ37" s="258">
        <v>31</v>
      </c>
      <c r="BR37" s="259"/>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2"/>
    </row>
    <row r="38" spans="1:131" s="243" customFormat="1" ht="26.25" customHeight="1" x14ac:dyDescent="0.15">
      <c r="A38" s="262">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48"/>
      <c r="BK38" s="248"/>
      <c r="BL38" s="248"/>
      <c r="BM38" s="248"/>
      <c r="BN38" s="248"/>
      <c r="BO38" s="261"/>
      <c r="BP38" s="261"/>
      <c r="BQ38" s="258">
        <v>32</v>
      </c>
      <c r="BR38" s="259"/>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2"/>
    </row>
    <row r="39" spans="1:131" s="243" customFormat="1" ht="26.25" customHeight="1" x14ac:dyDescent="0.15">
      <c r="A39" s="262">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48"/>
      <c r="BK39" s="248"/>
      <c r="BL39" s="248"/>
      <c r="BM39" s="248"/>
      <c r="BN39" s="248"/>
      <c r="BO39" s="261"/>
      <c r="BP39" s="261"/>
      <c r="BQ39" s="258">
        <v>33</v>
      </c>
      <c r="BR39" s="259"/>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2"/>
    </row>
    <row r="40" spans="1:131" s="243" customFormat="1" ht="26.25" customHeight="1" x14ac:dyDescent="0.15">
      <c r="A40" s="257">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48"/>
      <c r="BK40" s="248"/>
      <c r="BL40" s="248"/>
      <c r="BM40" s="248"/>
      <c r="BN40" s="248"/>
      <c r="BO40" s="261"/>
      <c r="BP40" s="261"/>
      <c r="BQ40" s="258">
        <v>34</v>
      </c>
      <c r="BR40" s="259"/>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2"/>
    </row>
    <row r="41" spans="1:131" s="243" customFormat="1" ht="26.25" customHeight="1" x14ac:dyDescent="0.15">
      <c r="A41" s="257">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48"/>
      <c r="BK41" s="248"/>
      <c r="BL41" s="248"/>
      <c r="BM41" s="248"/>
      <c r="BN41" s="248"/>
      <c r="BO41" s="261"/>
      <c r="BP41" s="261"/>
      <c r="BQ41" s="258">
        <v>35</v>
      </c>
      <c r="BR41" s="259"/>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2"/>
    </row>
    <row r="42" spans="1:131" s="243" customFormat="1" ht="26.25" customHeight="1" x14ac:dyDescent="0.15">
      <c r="A42" s="257">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48"/>
      <c r="BK42" s="248"/>
      <c r="BL42" s="248"/>
      <c r="BM42" s="248"/>
      <c r="BN42" s="248"/>
      <c r="BO42" s="261"/>
      <c r="BP42" s="261"/>
      <c r="BQ42" s="258">
        <v>36</v>
      </c>
      <c r="BR42" s="259"/>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2"/>
    </row>
    <row r="43" spans="1:131" s="243" customFormat="1" ht="26.25" customHeight="1" x14ac:dyDescent="0.15">
      <c r="A43" s="257">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48"/>
      <c r="BK43" s="248"/>
      <c r="BL43" s="248"/>
      <c r="BM43" s="248"/>
      <c r="BN43" s="248"/>
      <c r="BO43" s="261"/>
      <c r="BP43" s="261"/>
      <c r="BQ43" s="258">
        <v>37</v>
      </c>
      <c r="BR43" s="259"/>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2"/>
    </row>
    <row r="44" spans="1:131" s="243" customFormat="1" ht="26.25" customHeight="1" x14ac:dyDescent="0.15">
      <c r="A44" s="257">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48"/>
      <c r="BK44" s="248"/>
      <c r="BL44" s="248"/>
      <c r="BM44" s="248"/>
      <c r="BN44" s="248"/>
      <c r="BO44" s="261"/>
      <c r="BP44" s="261"/>
      <c r="BQ44" s="258">
        <v>38</v>
      </c>
      <c r="BR44" s="259"/>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2"/>
    </row>
    <row r="45" spans="1:131" s="243" customFormat="1" ht="26.25" customHeight="1" x14ac:dyDescent="0.15">
      <c r="A45" s="257">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48"/>
      <c r="BK45" s="248"/>
      <c r="BL45" s="248"/>
      <c r="BM45" s="248"/>
      <c r="BN45" s="248"/>
      <c r="BO45" s="261"/>
      <c r="BP45" s="261"/>
      <c r="BQ45" s="258">
        <v>39</v>
      </c>
      <c r="BR45" s="259"/>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2"/>
    </row>
    <row r="46" spans="1:131" s="243" customFormat="1" ht="26.25" customHeight="1" x14ac:dyDescent="0.15">
      <c r="A46" s="257">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48"/>
      <c r="BK46" s="248"/>
      <c r="BL46" s="248"/>
      <c r="BM46" s="248"/>
      <c r="BN46" s="248"/>
      <c r="BO46" s="261"/>
      <c r="BP46" s="261"/>
      <c r="BQ46" s="258">
        <v>40</v>
      </c>
      <c r="BR46" s="259"/>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2"/>
    </row>
    <row r="47" spans="1:131" s="243" customFormat="1" ht="26.25" customHeight="1" x14ac:dyDescent="0.15">
      <c r="A47" s="257">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48"/>
      <c r="BK47" s="248"/>
      <c r="BL47" s="248"/>
      <c r="BM47" s="248"/>
      <c r="BN47" s="248"/>
      <c r="BO47" s="261"/>
      <c r="BP47" s="261"/>
      <c r="BQ47" s="258">
        <v>41</v>
      </c>
      <c r="BR47" s="259"/>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2"/>
    </row>
    <row r="48" spans="1:131" s="243" customFormat="1" ht="26.25" customHeight="1" x14ac:dyDescent="0.15">
      <c r="A48" s="257">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48"/>
      <c r="BK48" s="248"/>
      <c r="BL48" s="248"/>
      <c r="BM48" s="248"/>
      <c r="BN48" s="248"/>
      <c r="BO48" s="261"/>
      <c r="BP48" s="261"/>
      <c r="BQ48" s="258">
        <v>42</v>
      </c>
      <c r="BR48" s="259"/>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2"/>
    </row>
    <row r="49" spans="1:131" s="243" customFormat="1" ht="26.25" customHeight="1" x14ac:dyDescent="0.15">
      <c r="A49" s="257">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48"/>
      <c r="BK49" s="248"/>
      <c r="BL49" s="248"/>
      <c r="BM49" s="248"/>
      <c r="BN49" s="248"/>
      <c r="BO49" s="261"/>
      <c r="BP49" s="261"/>
      <c r="BQ49" s="258">
        <v>43</v>
      </c>
      <c r="BR49" s="259"/>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2"/>
    </row>
    <row r="50" spans="1:131" s="243" customFormat="1" ht="26.25" customHeight="1" x14ac:dyDescent="0.15">
      <c r="A50" s="257">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48"/>
      <c r="BK50" s="248"/>
      <c r="BL50" s="248"/>
      <c r="BM50" s="248"/>
      <c r="BN50" s="248"/>
      <c r="BO50" s="261"/>
      <c r="BP50" s="261"/>
      <c r="BQ50" s="258">
        <v>44</v>
      </c>
      <c r="BR50" s="259"/>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2"/>
    </row>
    <row r="51" spans="1:131" s="243" customFormat="1" ht="26.25" customHeight="1" x14ac:dyDescent="0.15">
      <c r="A51" s="257">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48"/>
      <c r="BK51" s="248"/>
      <c r="BL51" s="248"/>
      <c r="BM51" s="248"/>
      <c r="BN51" s="248"/>
      <c r="BO51" s="261"/>
      <c r="BP51" s="261"/>
      <c r="BQ51" s="258">
        <v>45</v>
      </c>
      <c r="BR51" s="259"/>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2"/>
    </row>
    <row r="52" spans="1:131" s="243" customFormat="1" ht="26.25" customHeight="1" x14ac:dyDescent="0.15">
      <c r="A52" s="257">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48"/>
      <c r="BK52" s="248"/>
      <c r="BL52" s="248"/>
      <c r="BM52" s="248"/>
      <c r="BN52" s="248"/>
      <c r="BO52" s="261"/>
      <c r="BP52" s="261"/>
      <c r="BQ52" s="258">
        <v>46</v>
      </c>
      <c r="BR52" s="259"/>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2"/>
    </row>
    <row r="53" spans="1:131" s="243" customFormat="1" ht="26.25" customHeight="1" x14ac:dyDescent="0.15">
      <c r="A53" s="257">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48"/>
      <c r="BK53" s="248"/>
      <c r="BL53" s="248"/>
      <c r="BM53" s="248"/>
      <c r="BN53" s="248"/>
      <c r="BO53" s="261"/>
      <c r="BP53" s="261"/>
      <c r="BQ53" s="258">
        <v>47</v>
      </c>
      <c r="BR53" s="259"/>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2"/>
    </row>
    <row r="54" spans="1:131" s="243" customFormat="1" ht="26.25" customHeight="1" x14ac:dyDescent="0.15">
      <c r="A54" s="257">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48"/>
      <c r="BK54" s="248"/>
      <c r="BL54" s="248"/>
      <c r="BM54" s="248"/>
      <c r="BN54" s="248"/>
      <c r="BO54" s="261"/>
      <c r="BP54" s="261"/>
      <c r="BQ54" s="258">
        <v>48</v>
      </c>
      <c r="BR54" s="259"/>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2"/>
    </row>
    <row r="55" spans="1:131" s="243" customFormat="1" ht="26.25" customHeight="1" x14ac:dyDescent="0.15">
      <c r="A55" s="257">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48"/>
      <c r="BK55" s="248"/>
      <c r="BL55" s="248"/>
      <c r="BM55" s="248"/>
      <c r="BN55" s="248"/>
      <c r="BO55" s="261"/>
      <c r="BP55" s="261"/>
      <c r="BQ55" s="258">
        <v>49</v>
      </c>
      <c r="BR55" s="259"/>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2"/>
    </row>
    <row r="56" spans="1:131" s="243" customFormat="1" ht="26.25" customHeight="1" x14ac:dyDescent="0.15">
      <c r="A56" s="257">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48"/>
      <c r="BK56" s="248"/>
      <c r="BL56" s="248"/>
      <c r="BM56" s="248"/>
      <c r="BN56" s="248"/>
      <c r="BO56" s="261"/>
      <c r="BP56" s="261"/>
      <c r="BQ56" s="258">
        <v>50</v>
      </c>
      <c r="BR56" s="259"/>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2"/>
    </row>
    <row r="57" spans="1:131" s="243" customFormat="1" ht="26.25" customHeight="1" x14ac:dyDescent="0.15">
      <c r="A57" s="257">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48"/>
      <c r="BK57" s="248"/>
      <c r="BL57" s="248"/>
      <c r="BM57" s="248"/>
      <c r="BN57" s="248"/>
      <c r="BO57" s="261"/>
      <c r="BP57" s="261"/>
      <c r="BQ57" s="258">
        <v>51</v>
      </c>
      <c r="BR57" s="259"/>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2"/>
    </row>
    <row r="58" spans="1:131" s="243" customFormat="1" ht="26.25" customHeight="1" x14ac:dyDescent="0.15">
      <c r="A58" s="257">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48"/>
      <c r="BK58" s="248"/>
      <c r="BL58" s="248"/>
      <c r="BM58" s="248"/>
      <c r="BN58" s="248"/>
      <c r="BO58" s="261"/>
      <c r="BP58" s="261"/>
      <c r="BQ58" s="258">
        <v>52</v>
      </c>
      <c r="BR58" s="259"/>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2"/>
    </row>
    <row r="59" spans="1:131" s="243" customFormat="1" ht="26.25" customHeight="1" x14ac:dyDescent="0.15">
      <c r="A59" s="257">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48"/>
      <c r="BK59" s="248"/>
      <c r="BL59" s="248"/>
      <c r="BM59" s="248"/>
      <c r="BN59" s="248"/>
      <c r="BO59" s="261"/>
      <c r="BP59" s="261"/>
      <c r="BQ59" s="258">
        <v>53</v>
      </c>
      <c r="BR59" s="259"/>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2"/>
    </row>
    <row r="60" spans="1:131" s="243" customFormat="1" ht="26.25" customHeight="1" x14ac:dyDescent="0.15">
      <c r="A60" s="257">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48"/>
      <c r="BK60" s="248"/>
      <c r="BL60" s="248"/>
      <c r="BM60" s="248"/>
      <c r="BN60" s="248"/>
      <c r="BO60" s="261"/>
      <c r="BP60" s="261"/>
      <c r="BQ60" s="258">
        <v>54</v>
      </c>
      <c r="BR60" s="259"/>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2"/>
    </row>
    <row r="61" spans="1:131" s="243" customFormat="1" ht="26.25" customHeight="1" thickBot="1" x14ac:dyDescent="0.2">
      <c r="A61" s="257">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48"/>
      <c r="BK61" s="248"/>
      <c r="BL61" s="248"/>
      <c r="BM61" s="248"/>
      <c r="BN61" s="248"/>
      <c r="BO61" s="261"/>
      <c r="BP61" s="261"/>
      <c r="BQ61" s="258">
        <v>55</v>
      </c>
      <c r="BR61" s="259"/>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2"/>
    </row>
    <row r="62" spans="1:131" s="243" customFormat="1" ht="26.25" customHeight="1" x14ac:dyDescent="0.15">
      <c r="A62" s="257">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1"/>
      <c r="BP62" s="261"/>
      <c r="BQ62" s="258">
        <v>56</v>
      </c>
      <c r="BR62" s="259"/>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2"/>
    </row>
    <row r="63" spans="1:131" s="243" customFormat="1" ht="26.25" customHeight="1" thickBot="1" x14ac:dyDescent="0.2">
      <c r="A63" s="260" t="s">
        <v>384</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3386</v>
      </c>
      <c r="AG63" s="1016"/>
      <c r="AH63" s="1016"/>
      <c r="AI63" s="1016"/>
      <c r="AJ63" s="1087"/>
      <c r="AK63" s="1088"/>
      <c r="AL63" s="1020"/>
      <c r="AM63" s="1020"/>
      <c r="AN63" s="1020"/>
      <c r="AO63" s="1020"/>
      <c r="AP63" s="1016">
        <v>30963</v>
      </c>
      <c r="AQ63" s="1016"/>
      <c r="AR63" s="1016"/>
      <c r="AS63" s="1016"/>
      <c r="AT63" s="1016"/>
      <c r="AU63" s="1016">
        <v>14781</v>
      </c>
      <c r="AV63" s="1016"/>
      <c r="AW63" s="1016"/>
      <c r="AX63" s="1016"/>
      <c r="AY63" s="1016"/>
      <c r="AZ63" s="1082"/>
      <c r="BA63" s="1082"/>
      <c r="BB63" s="1082"/>
      <c r="BC63" s="1082"/>
      <c r="BD63" s="1082"/>
      <c r="BE63" s="1017"/>
      <c r="BF63" s="1017"/>
      <c r="BG63" s="1017"/>
      <c r="BH63" s="1017"/>
      <c r="BI63" s="1018"/>
      <c r="BJ63" s="1083" t="s">
        <v>408</v>
      </c>
      <c r="BK63" s="1008"/>
      <c r="BL63" s="1008"/>
      <c r="BM63" s="1008"/>
      <c r="BN63" s="1084"/>
      <c r="BO63" s="261"/>
      <c r="BP63" s="261"/>
      <c r="BQ63" s="258">
        <v>57</v>
      </c>
      <c r="BR63" s="259"/>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2"/>
    </row>
    <row r="65" spans="1:131" s="243" customFormat="1" ht="26.25" customHeight="1" thickBot="1" x14ac:dyDescent="0.2">
      <c r="A65" s="248" t="s">
        <v>409</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2"/>
    </row>
    <row r="66" spans="1:131" s="243"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372</v>
      </c>
      <c r="BA66" s="1059"/>
      <c r="BB66" s="1059"/>
      <c r="BC66" s="1059"/>
      <c r="BD66" s="1074"/>
      <c r="BE66" s="261"/>
      <c r="BF66" s="261"/>
      <c r="BG66" s="261"/>
      <c r="BH66" s="261"/>
      <c r="BI66" s="261"/>
      <c r="BJ66" s="261"/>
      <c r="BK66" s="261"/>
      <c r="BL66" s="261"/>
      <c r="BM66" s="261"/>
      <c r="BN66" s="261"/>
      <c r="BO66" s="261"/>
      <c r="BP66" s="261"/>
      <c r="BQ66" s="258">
        <v>60</v>
      </c>
      <c r="BR66" s="263"/>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2"/>
    </row>
    <row r="67" spans="1:131" s="243"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1"/>
      <c r="BF67" s="261"/>
      <c r="BG67" s="261"/>
      <c r="BH67" s="261"/>
      <c r="BI67" s="261"/>
      <c r="BJ67" s="261"/>
      <c r="BK67" s="261"/>
      <c r="BL67" s="261"/>
      <c r="BM67" s="261"/>
      <c r="BN67" s="261"/>
      <c r="BO67" s="261"/>
      <c r="BP67" s="261"/>
      <c r="BQ67" s="258">
        <v>61</v>
      </c>
      <c r="BR67" s="263"/>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2"/>
    </row>
    <row r="68" spans="1:131" s="243" customFormat="1" ht="26.25" customHeight="1" thickTop="1" x14ac:dyDescent="0.15">
      <c r="A68" s="254">
        <v>1</v>
      </c>
      <c r="B68" s="1042" t="s">
        <v>583</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587</v>
      </c>
      <c r="AQ68" s="1039"/>
      <c r="AR68" s="1039"/>
      <c r="AS68" s="1039"/>
      <c r="AT68" s="1039"/>
      <c r="AU68" s="1039" t="s">
        <v>587</v>
      </c>
      <c r="AV68" s="1039"/>
      <c r="AW68" s="1039"/>
      <c r="AX68" s="1039"/>
      <c r="AY68" s="1039"/>
      <c r="AZ68" s="1040"/>
      <c r="BA68" s="1040"/>
      <c r="BB68" s="1040"/>
      <c r="BC68" s="1040"/>
      <c r="BD68" s="1041"/>
      <c r="BE68" s="261"/>
      <c r="BF68" s="261"/>
      <c r="BG68" s="261"/>
      <c r="BH68" s="261"/>
      <c r="BI68" s="261"/>
      <c r="BJ68" s="261"/>
      <c r="BK68" s="261"/>
      <c r="BL68" s="261"/>
      <c r="BM68" s="261"/>
      <c r="BN68" s="261"/>
      <c r="BO68" s="261"/>
      <c r="BP68" s="261"/>
      <c r="BQ68" s="258">
        <v>62</v>
      </c>
      <c r="BR68" s="263"/>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2"/>
    </row>
    <row r="69" spans="1:131" s="243" customFormat="1" ht="26.25" customHeight="1" x14ac:dyDescent="0.15">
      <c r="A69" s="257">
        <v>2</v>
      </c>
      <c r="B69" s="1031" t="s">
        <v>584</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587</v>
      </c>
      <c r="AL69" s="1028"/>
      <c r="AM69" s="1028"/>
      <c r="AN69" s="1028"/>
      <c r="AO69" s="1028"/>
      <c r="AP69" s="1028" t="s">
        <v>587</v>
      </c>
      <c r="AQ69" s="1028"/>
      <c r="AR69" s="1028"/>
      <c r="AS69" s="1028"/>
      <c r="AT69" s="1028"/>
      <c r="AU69" s="1028" t="s">
        <v>587</v>
      </c>
      <c r="AV69" s="1028"/>
      <c r="AW69" s="1028"/>
      <c r="AX69" s="1028"/>
      <c r="AY69" s="1028"/>
      <c r="AZ69" s="1029"/>
      <c r="BA69" s="1029"/>
      <c r="BB69" s="1029"/>
      <c r="BC69" s="1029"/>
      <c r="BD69" s="1030"/>
      <c r="BE69" s="261"/>
      <c r="BF69" s="261"/>
      <c r="BG69" s="261"/>
      <c r="BH69" s="261"/>
      <c r="BI69" s="261"/>
      <c r="BJ69" s="261"/>
      <c r="BK69" s="261"/>
      <c r="BL69" s="261"/>
      <c r="BM69" s="261"/>
      <c r="BN69" s="261"/>
      <c r="BO69" s="261"/>
      <c r="BP69" s="261"/>
      <c r="BQ69" s="258">
        <v>63</v>
      </c>
      <c r="BR69" s="263"/>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2"/>
    </row>
    <row r="70" spans="1:131" s="243" customFormat="1" ht="26.25" customHeight="1" x14ac:dyDescent="0.15">
      <c r="A70" s="257">
        <v>3</v>
      </c>
      <c r="B70" s="1031" t="s">
        <v>585</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850</v>
      </c>
      <c r="AL70" s="1028"/>
      <c r="AM70" s="1028"/>
      <c r="AN70" s="1028"/>
      <c r="AO70" s="1028"/>
      <c r="AP70" s="1028" t="s">
        <v>587</v>
      </c>
      <c r="AQ70" s="1028"/>
      <c r="AR70" s="1028"/>
      <c r="AS70" s="1028"/>
      <c r="AT70" s="1028"/>
      <c r="AU70" s="1028" t="s">
        <v>587</v>
      </c>
      <c r="AV70" s="1028"/>
      <c r="AW70" s="1028"/>
      <c r="AX70" s="1028"/>
      <c r="AY70" s="1028"/>
      <c r="AZ70" s="1029"/>
      <c r="BA70" s="1029"/>
      <c r="BB70" s="1029"/>
      <c r="BC70" s="1029"/>
      <c r="BD70" s="1030"/>
      <c r="BE70" s="261"/>
      <c r="BF70" s="261"/>
      <c r="BG70" s="261"/>
      <c r="BH70" s="261"/>
      <c r="BI70" s="261"/>
      <c r="BJ70" s="261"/>
      <c r="BK70" s="261"/>
      <c r="BL70" s="261"/>
      <c r="BM70" s="261"/>
      <c r="BN70" s="261"/>
      <c r="BO70" s="261"/>
      <c r="BP70" s="261"/>
      <c r="BQ70" s="258">
        <v>64</v>
      </c>
      <c r="BR70" s="263"/>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2"/>
    </row>
    <row r="71" spans="1:131" s="243" customFormat="1" ht="26.25" customHeight="1" x14ac:dyDescent="0.15">
      <c r="A71" s="257">
        <v>4</v>
      </c>
      <c r="B71" s="1031" t="s">
        <v>586</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587</v>
      </c>
      <c r="AL71" s="1028"/>
      <c r="AM71" s="1028"/>
      <c r="AN71" s="1028"/>
      <c r="AO71" s="1028"/>
      <c r="AP71" s="1028" t="s">
        <v>587</v>
      </c>
      <c r="AQ71" s="1028"/>
      <c r="AR71" s="1028"/>
      <c r="AS71" s="1028"/>
      <c r="AT71" s="1028"/>
      <c r="AU71" s="1028" t="s">
        <v>587</v>
      </c>
      <c r="AV71" s="1028"/>
      <c r="AW71" s="1028"/>
      <c r="AX71" s="1028"/>
      <c r="AY71" s="1028"/>
      <c r="AZ71" s="1029"/>
      <c r="BA71" s="1029"/>
      <c r="BB71" s="1029"/>
      <c r="BC71" s="1029"/>
      <c r="BD71" s="1030"/>
      <c r="BE71" s="261"/>
      <c r="BF71" s="261"/>
      <c r="BG71" s="261"/>
      <c r="BH71" s="261"/>
      <c r="BI71" s="261"/>
      <c r="BJ71" s="261"/>
      <c r="BK71" s="261"/>
      <c r="BL71" s="261"/>
      <c r="BM71" s="261"/>
      <c r="BN71" s="261"/>
      <c r="BO71" s="261"/>
      <c r="BP71" s="261"/>
      <c r="BQ71" s="258">
        <v>65</v>
      </c>
      <c r="BR71" s="263"/>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2"/>
    </row>
    <row r="72" spans="1:131" s="243" customFormat="1" ht="26.25" customHeight="1" x14ac:dyDescent="0.15">
      <c r="A72" s="257">
        <v>5</v>
      </c>
      <c r="B72" s="1031" t="s">
        <v>588</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587</v>
      </c>
      <c r="AQ72" s="1028"/>
      <c r="AR72" s="1028"/>
      <c r="AS72" s="1028"/>
      <c r="AT72" s="1028"/>
      <c r="AU72" s="1028" t="s">
        <v>587</v>
      </c>
      <c r="AV72" s="1028"/>
      <c r="AW72" s="1028"/>
      <c r="AX72" s="1028"/>
      <c r="AY72" s="1028"/>
      <c r="AZ72" s="1029"/>
      <c r="BA72" s="1029"/>
      <c r="BB72" s="1029"/>
      <c r="BC72" s="1029"/>
      <c r="BD72" s="1030"/>
      <c r="BE72" s="261"/>
      <c r="BF72" s="261"/>
      <c r="BG72" s="261"/>
      <c r="BH72" s="261"/>
      <c r="BI72" s="261"/>
      <c r="BJ72" s="261"/>
      <c r="BK72" s="261"/>
      <c r="BL72" s="261"/>
      <c r="BM72" s="261"/>
      <c r="BN72" s="261"/>
      <c r="BO72" s="261"/>
      <c r="BP72" s="261"/>
      <c r="BQ72" s="258">
        <v>66</v>
      </c>
      <c r="BR72" s="263"/>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2"/>
    </row>
    <row r="73" spans="1:131" s="243" customFormat="1" ht="26.25" customHeight="1" x14ac:dyDescent="0.15">
      <c r="A73" s="257">
        <v>6</v>
      </c>
      <c r="B73" s="1031" t="s">
        <v>589</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587</v>
      </c>
      <c r="AQ73" s="1028"/>
      <c r="AR73" s="1028"/>
      <c r="AS73" s="1028"/>
      <c r="AT73" s="1028"/>
      <c r="AU73" s="1028" t="s">
        <v>587</v>
      </c>
      <c r="AV73" s="1028"/>
      <c r="AW73" s="1028"/>
      <c r="AX73" s="1028"/>
      <c r="AY73" s="1028"/>
      <c r="AZ73" s="1029"/>
      <c r="BA73" s="1029"/>
      <c r="BB73" s="1029"/>
      <c r="BC73" s="1029"/>
      <c r="BD73" s="1030"/>
      <c r="BE73" s="261"/>
      <c r="BF73" s="261"/>
      <c r="BG73" s="261"/>
      <c r="BH73" s="261"/>
      <c r="BI73" s="261"/>
      <c r="BJ73" s="261"/>
      <c r="BK73" s="261"/>
      <c r="BL73" s="261"/>
      <c r="BM73" s="261"/>
      <c r="BN73" s="261"/>
      <c r="BO73" s="261"/>
      <c r="BP73" s="261"/>
      <c r="BQ73" s="258">
        <v>67</v>
      </c>
      <c r="BR73" s="263"/>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2"/>
    </row>
    <row r="74" spans="1:131" s="243" customFormat="1" ht="26.25" customHeight="1" x14ac:dyDescent="0.15">
      <c r="A74" s="257">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1"/>
      <c r="BF74" s="261"/>
      <c r="BG74" s="261"/>
      <c r="BH74" s="261"/>
      <c r="BI74" s="261"/>
      <c r="BJ74" s="261"/>
      <c r="BK74" s="261"/>
      <c r="BL74" s="261"/>
      <c r="BM74" s="261"/>
      <c r="BN74" s="261"/>
      <c r="BO74" s="261"/>
      <c r="BP74" s="261"/>
      <c r="BQ74" s="258">
        <v>68</v>
      </c>
      <c r="BR74" s="263"/>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2"/>
    </row>
    <row r="75" spans="1:131" s="243" customFormat="1" ht="26.25" customHeight="1" x14ac:dyDescent="0.15">
      <c r="A75" s="257">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1"/>
      <c r="BF75" s="261"/>
      <c r="BG75" s="261"/>
      <c r="BH75" s="261"/>
      <c r="BI75" s="261"/>
      <c r="BJ75" s="261"/>
      <c r="BK75" s="261"/>
      <c r="BL75" s="261"/>
      <c r="BM75" s="261"/>
      <c r="BN75" s="261"/>
      <c r="BO75" s="261"/>
      <c r="BP75" s="261"/>
      <c r="BQ75" s="258">
        <v>69</v>
      </c>
      <c r="BR75" s="263"/>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2"/>
    </row>
    <row r="76" spans="1:131" s="243" customFormat="1" ht="26.25" customHeight="1" x14ac:dyDescent="0.15">
      <c r="A76" s="257">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1"/>
      <c r="BF76" s="261"/>
      <c r="BG76" s="261"/>
      <c r="BH76" s="261"/>
      <c r="BI76" s="261"/>
      <c r="BJ76" s="261"/>
      <c r="BK76" s="261"/>
      <c r="BL76" s="261"/>
      <c r="BM76" s="261"/>
      <c r="BN76" s="261"/>
      <c r="BO76" s="261"/>
      <c r="BP76" s="261"/>
      <c r="BQ76" s="258">
        <v>70</v>
      </c>
      <c r="BR76" s="263"/>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2"/>
    </row>
    <row r="77" spans="1:131" s="243" customFormat="1" ht="26.25" customHeight="1" x14ac:dyDescent="0.15">
      <c r="A77" s="257">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1"/>
      <c r="BF77" s="261"/>
      <c r="BG77" s="261"/>
      <c r="BH77" s="261"/>
      <c r="BI77" s="261"/>
      <c r="BJ77" s="261"/>
      <c r="BK77" s="261"/>
      <c r="BL77" s="261"/>
      <c r="BM77" s="261"/>
      <c r="BN77" s="261"/>
      <c r="BO77" s="261"/>
      <c r="BP77" s="261"/>
      <c r="BQ77" s="258">
        <v>71</v>
      </c>
      <c r="BR77" s="263"/>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2"/>
    </row>
    <row r="78" spans="1:131" s="243" customFormat="1" ht="26.25" customHeight="1" x14ac:dyDescent="0.15">
      <c r="A78" s="257">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1"/>
      <c r="BF78" s="261"/>
      <c r="BG78" s="261"/>
      <c r="BH78" s="261"/>
      <c r="BI78" s="261"/>
      <c r="BJ78" s="264"/>
      <c r="BK78" s="264"/>
      <c r="BL78" s="264"/>
      <c r="BM78" s="264"/>
      <c r="BN78" s="264"/>
      <c r="BO78" s="261"/>
      <c r="BP78" s="261"/>
      <c r="BQ78" s="258">
        <v>72</v>
      </c>
      <c r="BR78" s="263"/>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2"/>
    </row>
    <row r="79" spans="1:131" s="243" customFormat="1" ht="26.25" customHeight="1" x14ac:dyDescent="0.15">
      <c r="A79" s="257">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1"/>
      <c r="BF79" s="261"/>
      <c r="BG79" s="261"/>
      <c r="BH79" s="261"/>
      <c r="BI79" s="261"/>
      <c r="BJ79" s="264"/>
      <c r="BK79" s="264"/>
      <c r="BL79" s="264"/>
      <c r="BM79" s="264"/>
      <c r="BN79" s="264"/>
      <c r="BO79" s="261"/>
      <c r="BP79" s="261"/>
      <c r="BQ79" s="258">
        <v>73</v>
      </c>
      <c r="BR79" s="263"/>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2"/>
    </row>
    <row r="80" spans="1:131" s="243" customFormat="1" ht="26.25" customHeight="1" x14ac:dyDescent="0.15">
      <c r="A80" s="257">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1"/>
      <c r="BF80" s="261"/>
      <c r="BG80" s="261"/>
      <c r="BH80" s="261"/>
      <c r="BI80" s="261"/>
      <c r="BJ80" s="261"/>
      <c r="BK80" s="261"/>
      <c r="BL80" s="261"/>
      <c r="BM80" s="261"/>
      <c r="BN80" s="261"/>
      <c r="BO80" s="261"/>
      <c r="BP80" s="261"/>
      <c r="BQ80" s="258">
        <v>74</v>
      </c>
      <c r="BR80" s="263"/>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2"/>
    </row>
    <row r="81" spans="1:131" s="243" customFormat="1" ht="26.25" customHeight="1" x14ac:dyDescent="0.15">
      <c r="A81" s="257">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1"/>
      <c r="BF81" s="261"/>
      <c r="BG81" s="261"/>
      <c r="BH81" s="261"/>
      <c r="BI81" s="261"/>
      <c r="BJ81" s="261"/>
      <c r="BK81" s="261"/>
      <c r="BL81" s="261"/>
      <c r="BM81" s="261"/>
      <c r="BN81" s="261"/>
      <c r="BO81" s="261"/>
      <c r="BP81" s="261"/>
      <c r="BQ81" s="258">
        <v>75</v>
      </c>
      <c r="BR81" s="263"/>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2"/>
    </row>
    <row r="82" spans="1:131" s="243" customFormat="1" ht="26.25" customHeight="1" x14ac:dyDescent="0.15">
      <c r="A82" s="257">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1"/>
      <c r="BF82" s="261"/>
      <c r="BG82" s="261"/>
      <c r="BH82" s="261"/>
      <c r="BI82" s="261"/>
      <c r="BJ82" s="261"/>
      <c r="BK82" s="261"/>
      <c r="BL82" s="261"/>
      <c r="BM82" s="261"/>
      <c r="BN82" s="261"/>
      <c r="BO82" s="261"/>
      <c r="BP82" s="261"/>
      <c r="BQ82" s="258">
        <v>76</v>
      </c>
      <c r="BR82" s="263"/>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2"/>
    </row>
    <row r="83" spans="1:131" s="243" customFormat="1" ht="26.25" customHeight="1" x14ac:dyDescent="0.15">
      <c r="A83" s="257">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1"/>
      <c r="BF83" s="261"/>
      <c r="BG83" s="261"/>
      <c r="BH83" s="261"/>
      <c r="BI83" s="261"/>
      <c r="BJ83" s="261"/>
      <c r="BK83" s="261"/>
      <c r="BL83" s="261"/>
      <c r="BM83" s="261"/>
      <c r="BN83" s="261"/>
      <c r="BO83" s="261"/>
      <c r="BP83" s="261"/>
      <c r="BQ83" s="258">
        <v>77</v>
      </c>
      <c r="BR83" s="263"/>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2"/>
    </row>
    <row r="84" spans="1:131" s="243" customFormat="1" ht="26.25" customHeight="1" x14ac:dyDescent="0.15">
      <c r="A84" s="257">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1"/>
      <c r="BF84" s="261"/>
      <c r="BG84" s="261"/>
      <c r="BH84" s="261"/>
      <c r="BI84" s="261"/>
      <c r="BJ84" s="261"/>
      <c r="BK84" s="261"/>
      <c r="BL84" s="261"/>
      <c r="BM84" s="261"/>
      <c r="BN84" s="261"/>
      <c r="BO84" s="261"/>
      <c r="BP84" s="261"/>
      <c r="BQ84" s="258">
        <v>78</v>
      </c>
      <c r="BR84" s="263"/>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2"/>
    </row>
    <row r="85" spans="1:131" s="243" customFormat="1" ht="26.25" customHeight="1" x14ac:dyDescent="0.15">
      <c r="A85" s="257">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1"/>
      <c r="BF85" s="261"/>
      <c r="BG85" s="261"/>
      <c r="BH85" s="261"/>
      <c r="BI85" s="261"/>
      <c r="BJ85" s="261"/>
      <c r="BK85" s="261"/>
      <c r="BL85" s="261"/>
      <c r="BM85" s="261"/>
      <c r="BN85" s="261"/>
      <c r="BO85" s="261"/>
      <c r="BP85" s="261"/>
      <c r="BQ85" s="258">
        <v>79</v>
      </c>
      <c r="BR85" s="263"/>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2"/>
    </row>
    <row r="86" spans="1:131" s="243" customFormat="1" ht="26.25" customHeight="1" x14ac:dyDescent="0.15">
      <c r="A86" s="257">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1"/>
      <c r="BF86" s="261"/>
      <c r="BG86" s="261"/>
      <c r="BH86" s="261"/>
      <c r="BI86" s="261"/>
      <c r="BJ86" s="261"/>
      <c r="BK86" s="261"/>
      <c r="BL86" s="261"/>
      <c r="BM86" s="261"/>
      <c r="BN86" s="261"/>
      <c r="BO86" s="261"/>
      <c r="BP86" s="261"/>
      <c r="BQ86" s="258">
        <v>80</v>
      </c>
      <c r="BR86" s="263"/>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2"/>
    </row>
    <row r="87" spans="1:131" s="243" customFormat="1" ht="26.25" customHeight="1" x14ac:dyDescent="0.15">
      <c r="A87" s="265">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1"/>
      <c r="BF87" s="261"/>
      <c r="BG87" s="261"/>
      <c r="BH87" s="261"/>
      <c r="BI87" s="261"/>
      <c r="BJ87" s="261"/>
      <c r="BK87" s="261"/>
      <c r="BL87" s="261"/>
      <c r="BM87" s="261"/>
      <c r="BN87" s="261"/>
      <c r="BO87" s="261"/>
      <c r="BP87" s="261"/>
      <c r="BQ87" s="258">
        <v>81</v>
      </c>
      <c r="BR87" s="263"/>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2"/>
    </row>
    <row r="88" spans="1:131" s="243" customFormat="1" ht="26.25" customHeight="1" thickBot="1" x14ac:dyDescent="0.2">
      <c r="A88" s="260" t="s">
        <v>384</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24459</v>
      </c>
      <c r="AG88" s="1016"/>
      <c r="AH88" s="1016"/>
      <c r="AI88" s="1016"/>
      <c r="AJ88" s="1016"/>
      <c r="AK88" s="1020"/>
      <c r="AL88" s="1020"/>
      <c r="AM88" s="1020"/>
      <c r="AN88" s="1020"/>
      <c r="AO88" s="1020"/>
      <c r="AP88" s="1016" t="s">
        <v>596</v>
      </c>
      <c r="AQ88" s="1016"/>
      <c r="AR88" s="1016"/>
      <c r="AS88" s="1016"/>
      <c r="AT88" s="1016"/>
      <c r="AU88" s="1016" t="s">
        <v>596</v>
      </c>
      <c r="AV88" s="1016"/>
      <c r="AW88" s="1016"/>
      <c r="AX88" s="1016"/>
      <c r="AY88" s="1016"/>
      <c r="AZ88" s="1017"/>
      <c r="BA88" s="1017"/>
      <c r="BB88" s="1017"/>
      <c r="BC88" s="1017"/>
      <c r="BD88" s="1018"/>
      <c r="BE88" s="261"/>
      <c r="BF88" s="261"/>
      <c r="BG88" s="261"/>
      <c r="BH88" s="261"/>
      <c r="BI88" s="261"/>
      <c r="BJ88" s="261"/>
      <c r="BK88" s="261"/>
      <c r="BL88" s="261"/>
      <c r="BM88" s="261"/>
      <c r="BN88" s="261"/>
      <c r="BO88" s="261"/>
      <c r="BP88" s="261"/>
      <c r="BQ88" s="258">
        <v>82</v>
      </c>
      <c r="BR88" s="263"/>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384</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351</v>
      </c>
      <c r="CS102" s="1008"/>
      <c r="CT102" s="1008"/>
      <c r="CU102" s="1008"/>
      <c r="CV102" s="1009"/>
      <c r="CW102" s="1007">
        <v>161</v>
      </c>
      <c r="CX102" s="1008"/>
      <c r="CY102" s="1008"/>
      <c r="CZ102" s="1008"/>
      <c r="DA102" s="1009"/>
      <c r="DB102" s="1007" t="s">
        <v>587</v>
      </c>
      <c r="DC102" s="1008"/>
      <c r="DD102" s="1008"/>
      <c r="DE102" s="1008"/>
      <c r="DF102" s="1009"/>
      <c r="DG102" s="1007" t="s">
        <v>587</v>
      </c>
      <c r="DH102" s="1008"/>
      <c r="DI102" s="1008"/>
      <c r="DJ102" s="1008"/>
      <c r="DK102" s="1009"/>
      <c r="DL102" s="1007">
        <v>80</v>
      </c>
      <c r="DM102" s="1008"/>
      <c r="DN102" s="1008"/>
      <c r="DO102" s="1008"/>
      <c r="DP102" s="1009"/>
      <c r="DQ102" s="1007">
        <v>8</v>
      </c>
      <c r="DR102" s="1008"/>
      <c r="DS102" s="1008"/>
      <c r="DT102" s="1008"/>
      <c r="DU102" s="1009"/>
      <c r="DV102" s="990"/>
      <c r="DW102" s="991"/>
      <c r="DX102" s="991"/>
      <c r="DY102" s="991"/>
      <c r="DZ102" s="992"/>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422</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423</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2"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300</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300</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300</v>
      </c>
      <c r="DR109" s="951"/>
      <c r="DS109" s="951"/>
      <c r="DT109" s="951"/>
      <c r="DU109" s="952"/>
      <c r="DV109" s="953" t="s">
        <v>429</v>
      </c>
      <c r="DW109" s="951"/>
      <c r="DX109" s="951"/>
      <c r="DY109" s="951"/>
      <c r="DZ109" s="982"/>
    </row>
    <row r="110" spans="1:131" s="242"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6304110</v>
      </c>
      <c r="AB110" s="944"/>
      <c r="AC110" s="944"/>
      <c r="AD110" s="944"/>
      <c r="AE110" s="945"/>
      <c r="AF110" s="946">
        <v>6225997</v>
      </c>
      <c r="AG110" s="944"/>
      <c r="AH110" s="944"/>
      <c r="AI110" s="944"/>
      <c r="AJ110" s="945"/>
      <c r="AK110" s="946">
        <v>6066043</v>
      </c>
      <c r="AL110" s="944"/>
      <c r="AM110" s="944"/>
      <c r="AN110" s="944"/>
      <c r="AO110" s="945"/>
      <c r="AP110" s="947">
        <v>11.8</v>
      </c>
      <c r="AQ110" s="948"/>
      <c r="AR110" s="948"/>
      <c r="AS110" s="948"/>
      <c r="AT110" s="949"/>
      <c r="AU110" s="983" t="s">
        <v>72</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45805224</v>
      </c>
      <c r="BR110" s="891"/>
      <c r="BS110" s="891"/>
      <c r="BT110" s="891"/>
      <c r="BU110" s="891"/>
      <c r="BV110" s="891">
        <v>46040777</v>
      </c>
      <c r="BW110" s="891"/>
      <c r="BX110" s="891"/>
      <c r="BY110" s="891"/>
      <c r="BZ110" s="891"/>
      <c r="CA110" s="891">
        <v>45980088</v>
      </c>
      <c r="CB110" s="891"/>
      <c r="CC110" s="891"/>
      <c r="CD110" s="891"/>
      <c r="CE110" s="891"/>
      <c r="CF110" s="915">
        <v>89.3</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128</v>
      </c>
      <c r="DM110" s="891"/>
      <c r="DN110" s="891"/>
      <c r="DO110" s="891"/>
      <c r="DP110" s="891"/>
      <c r="DQ110" s="891" t="s">
        <v>436</v>
      </c>
      <c r="DR110" s="891"/>
      <c r="DS110" s="891"/>
      <c r="DT110" s="891"/>
      <c r="DU110" s="891"/>
      <c r="DV110" s="892" t="s">
        <v>436</v>
      </c>
      <c r="DW110" s="892"/>
      <c r="DX110" s="892"/>
      <c r="DY110" s="892"/>
      <c r="DZ110" s="893"/>
    </row>
    <row r="111" spans="1:131" s="242"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438</v>
      </c>
      <c r="AB111" s="972"/>
      <c r="AC111" s="972"/>
      <c r="AD111" s="972"/>
      <c r="AE111" s="973"/>
      <c r="AF111" s="974" t="s">
        <v>436</v>
      </c>
      <c r="AG111" s="972"/>
      <c r="AH111" s="972"/>
      <c r="AI111" s="972"/>
      <c r="AJ111" s="973"/>
      <c r="AK111" s="974" t="s">
        <v>438</v>
      </c>
      <c r="AL111" s="972"/>
      <c r="AM111" s="972"/>
      <c r="AN111" s="972"/>
      <c r="AO111" s="973"/>
      <c r="AP111" s="975" t="s">
        <v>436</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435</v>
      </c>
      <c r="BR111" s="863"/>
      <c r="BS111" s="863"/>
      <c r="BT111" s="863"/>
      <c r="BU111" s="863"/>
      <c r="BV111" s="863" t="s">
        <v>435</v>
      </c>
      <c r="BW111" s="863"/>
      <c r="BX111" s="863"/>
      <c r="BY111" s="863"/>
      <c r="BZ111" s="863"/>
      <c r="CA111" s="863" t="s">
        <v>435</v>
      </c>
      <c r="CB111" s="863"/>
      <c r="CC111" s="863"/>
      <c r="CD111" s="863"/>
      <c r="CE111" s="863"/>
      <c r="CF111" s="924" t="s">
        <v>436</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436</v>
      </c>
      <c r="DH111" s="863"/>
      <c r="DI111" s="863"/>
      <c r="DJ111" s="863"/>
      <c r="DK111" s="863"/>
      <c r="DL111" s="863" t="s">
        <v>438</v>
      </c>
      <c r="DM111" s="863"/>
      <c r="DN111" s="863"/>
      <c r="DO111" s="863"/>
      <c r="DP111" s="863"/>
      <c r="DQ111" s="863" t="s">
        <v>435</v>
      </c>
      <c r="DR111" s="863"/>
      <c r="DS111" s="863"/>
      <c r="DT111" s="863"/>
      <c r="DU111" s="863"/>
      <c r="DV111" s="840" t="s">
        <v>435</v>
      </c>
      <c r="DW111" s="840"/>
      <c r="DX111" s="840"/>
      <c r="DY111" s="840"/>
      <c r="DZ111" s="841"/>
    </row>
    <row r="112" spans="1:131" s="242"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30000</v>
      </c>
      <c r="AB112" s="826"/>
      <c r="AC112" s="826"/>
      <c r="AD112" s="826"/>
      <c r="AE112" s="827"/>
      <c r="AF112" s="828">
        <v>30000</v>
      </c>
      <c r="AG112" s="826"/>
      <c r="AH112" s="826"/>
      <c r="AI112" s="826"/>
      <c r="AJ112" s="827"/>
      <c r="AK112" s="828">
        <v>30000</v>
      </c>
      <c r="AL112" s="826"/>
      <c r="AM112" s="826"/>
      <c r="AN112" s="826"/>
      <c r="AO112" s="827"/>
      <c r="AP112" s="873">
        <v>0.1</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19124180</v>
      </c>
      <c r="BR112" s="863"/>
      <c r="BS112" s="863"/>
      <c r="BT112" s="863"/>
      <c r="BU112" s="863"/>
      <c r="BV112" s="863">
        <v>16594508</v>
      </c>
      <c r="BW112" s="863"/>
      <c r="BX112" s="863"/>
      <c r="BY112" s="863"/>
      <c r="BZ112" s="863"/>
      <c r="CA112" s="863">
        <v>14780668</v>
      </c>
      <c r="CB112" s="863"/>
      <c r="CC112" s="863"/>
      <c r="CD112" s="863"/>
      <c r="CE112" s="863"/>
      <c r="CF112" s="924">
        <v>28.7</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435</v>
      </c>
      <c r="DM112" s="863"/>
      <c r="DN112" s="863"/>
      <c r="DO112" s="863"/>
      <c r="DP112" s="863"/>
      <c r="DQ112" s="863" t="s">
        <v>445</v>
      </c>
      <c r="DR112" s="863"/>
      <c r="DS112" s="863"/>
      <c r="DT112" s="863"/>
      <c r="DU112" s="863"/>
      <c r="DV112" s="840" t="s">
        <v>445</v>
      </c>
      <c r="DW112" s="840"/>
      <c r="DX112" s="840"/>
      <c r="DY112" s="840"/>
      <c r="DZ112" s="841"/>
    </row>
    <row r="113" spans="1:130" s="242"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2124146</v>
      </c>
      <c r="AB113" s="972"/>
      <c r="AC113" s="972"/>
      <c r="AD113" s="972"/>
      <c r="AE113" s="973"/>
      <c r="AF113" s="974">
        <v>1420856</v>
      </c>
      <c r="AG113" s="972"/>
      <c r="AH113" s="972"/>
      <c r="AI113" s="972"/>
      <c r="AJ113" s="973"/>
      <c r="AK113" s="974">
        <v>1303328</v>
      </c>
      <c r="AL113" s="972"/>
      <c r="AM113" s="972"/>
      <c r="AN113" s="972"/>
      <c r="AO113" s="973"/>
      <c r="AP113" s="975">
        <v>2.5</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t="s">
        <v>436</v>
      </c>
      <c r="BR113" s="863"/>
      <c r="BS113" s="863"/>
      <c r="BT113" s="863"/>
      <c r="BU113" s="863"/>
      <c r="BV113" s="863" t="s">
        <v>435</v>
      </c>
      <c r="BW113" s="863"/>
      <c r="BX113" s="863"/>
      <c r="BY113" s="863"/>
      <c r="BZ113" s="863"/>
      <c r="CA113" s="863" t="s">
        <v>436</v>
      </c>
      <c r="CB113" s="863"/>
      <c r="CC113" s="863"/>
      <c r="CD113" s="863"/>
      <c r="CE113" s="863"/>
      <c r="CF113" s="924" t="s">
        <v>438</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436</v>
      </c>
      <c r="DH113" s="826"/>
      <c r="DI113" s="826"/>
      <c r="DJ113" s="826"/>
      <c r="DK113" s="827"/>
      <c r="DL113" s="828" t="s">
        <v>438</v>
      </c>
      <c r="DM113" s="826"/>
      <c r="DN113" s="826"/>
      <c r="DO113" s="826"/>
      <c r="DP113" s="827"/>
      <c r="DQ113" s="828" t="s">
        <v>435</v>
      </c>
      <c r="DR113" s="826"/>
      <c r="DS113" s="826"/>
      <c r="DT113" s="826"/>
      <c r="DU113" s="827"/>
      <c r="DV113" s="873" t="s">
        <v>128</v>
      </c>
      <c r="DW113" s="874"/>
      <c r="DX113" s="874"/>
      <c r="DY113" s="874"/>
      <c r="DZ113" s="875"/>
    </row>
    <row r="114" spans="1:130" s="242"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435</v>
      </c>
      <c r="AB114" s="826"/>
      <c r="AC114" s="826"/>
      <c r="AD114" s="826"/>
      <c r="AE114" s="827"/>
      <c r="AF114" s="828" t="s">
        <v>436</v>
      </c>
      <c r="AG114" s="826"/>
      <c r="AH114" s="826"/>
      <c r="AI114" s="826"/>
      <c r="AJ114" s="827"/>
      <c r="AK114" s="828" t="s">
        <v>438</v>
      </c>
      <c r="AL114" s="826"/>
      <c r="AM114" s="826"/>
      <c r="AN114" s="826"/>
      <c r="AO114" s="827"/>
      <c r="AP114" s="873" t="s">
        <v>438</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13158275</v>
      </c>
      <c r="BR114" s="863"/>
      <c r="BS114" s="863"/>
      <c r="BT114" s="863"/>
      <c r="BU114" s="863"/>
      <c r="BV114" s="863">
        <v>12444585</v>
      </c>
      <c r="BW114" s="863"/>
      <c r="BX114" s="863"/>
      <c r="BY114" s="863"/>
      <c r="BZ114" s="863"/>
      <c r="CA114" s="863">
        <v>11396692</v>
      </c>
      <c r="CB114" s="863"/>
      <c r="CC114" s="863"/>
      <c r="CD114" s="863"/>
      <c r="CE114" s="863"/>
      <c r="CF114" s="924">
        <v>22.1</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436</v>
      </c>
      <c r="DH114" s="826"/>
      <c r="DI114" s="826"/>
      <c r="DJ114" s="826"/>
      <c r="DK114" s="827"/>
      <c r="DL114" s="828" t="s">
        <v>452</v>
      </c>
      <c r="DM114" s="826"/>
      <c r="DN114" s="826"/>
      <c r="DO114" s="826"/>
      <c r="DP114" s="827"/>
      <c r="DQ114" s="828" t="s">
        <v>435</v>
      </c>
      <c r="DR114" s="826"/>
      <c r="DS114" s="826"/>
      <c r="DT114" s="826"/>
      <c r="DU114" s="827"/>
      <c r="DV114" s="873" t="s">
        <v>438</v>
      </c>
      <c r="DW114" s="874"/>
      <c r="DX114" s="874"/>
      <c r="DY114" s="874"/>
      <c r="DZ114" s="875"/>
    </row>
    <row r="115" spans="1:130" s="242"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186708</v>
      </c>
      <c r="AB115" s="972"/>
      <c r="AC115" s="972"/>
      <c r="AD115" s="972"/>
      <c r="AE115" s="973"/>
      <c r="AF115" s="974">
        <v>146188</v>
      </c>
      <c r="AG115" s="972"/>
      <c r="AH115" s="972"/>
      <c r="AI115" s="972"/>
      <c r="AJ115" s="973"/>
      <c r="AK115" s="974">
        <v>127184</v>
      </c>
      <c r="AL115" s="972"/>
      <c r="AM115" s="972"/>
      <c r="AN115" s="972"/>
      <c r="AO115" s="973"/>
      <c r="AP115" s="975">
        <v>0.2</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v>55986</v>
      </c>
      <c r="BR115" s="863"/>
      <c r="BS115" s="863"/>
      <c r="BT115" s="863"/>
      <c r="BU115" s="863"/>
      <c r="BV115" s="863">
        <v>27271</v>
      </c>
      <c r="BW115" s="863"/>
      <c r="BX115" s="863"/>
      <c r="BY115" s="863"/>
      <c r="BZ115" s="863"/>
      <c r="CA115" s="863">
        <v>34876</v>
      </c>
      <c r="CB115" s="863"/>
      <c r="CC115" s="863"/>
      <c r="CD115" s="863"/>
      <c r="CE115" s="863"/>
      <c r="CF115" s="924">
        <v>0.1</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386</v>
      </c>
      <c r="DH115" s="826"/>
      <c r="DI115" s="826"/>
      <c r="DJ115" s="826"/>
      <c r="DK115" s="827"/>
      <c r="DL115" s="828" t="s">
        <v>436</v>
      </c>
      <c r="DM115" s="826"/>
      <c r="DN115" s="826"/>
      <c r="DO115" s="826"/>
      <c r="DP115" s="827"/>
      <c r="DQ115" s="828" t="s">
        <v>436</v>
      </c>
      <c r="DR115" s="826"/>
      <c r="DS115" s="826"/>
      <c r="DT115" s="826"/>
      <c r="DU115" s="827"/>
      <c r="DV115" s="873" t="s">
        <v>438</v>
      </c>
      <c r="DW115" s="874"/>
      <c r="DX115" s="874"/>
      <c r="DY115" s="874"/>
      <c r="DZ115" s="875"/>
    </row>
    <row r="116" spans="1:130" s="242"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458</v>
      </c>
      <c r="AB116" s="826"/>
      <c r="AC116" s="826"/>
      <c r="AD116" s="826"/>
      <c r="AE116" s="827"/>
      <c r="AF116" s="828">
        <v>423</v>
      </c>
      <c r="AG116" s="826"/>
      <c r="AH116" s="826"/>
      <c r="AI116" s="826"/>
      <c r="AJ116" s="827"/>
      <c r="AK116" s="828">
        <v>330</v>
      </c>
      <c r="AL116" s="826"/>
      <c r="AM116" s="826"/>
      <c r="AN116" s="826"/>
      <c r="AO116" s="827"/>
      <c r="AP116" s="873">
        <v>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435</v>
      </c>
      <c r="BR116" s="863"/>
      <c r="BS116" s="863"/>
      <c r="BT116" s="863"/>
      <c r="BU116" s="863"/>
      <c r="BV116" s="863" t="s">
        <v>436</v>
      </c>
      <c r="BW116" s="863"/>
      <c r="BX116" s="863"/>
      <c r="BY116" s="863"/>
      <c r="BZ116" s="863"/>
      <c r="CA116" s="863" t="s">
        <v>438</v>
      </c>
      <c r="CB116" s="863"/>
      <c r="CC116" s="863"/>
      <c r="CD116" s="863"/>
      <c r="CE116" s="863"/>
      <c r="CF116" s="924" t="s">
        <v>445</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436</v>
      </c>
      <c r="DH116" s="826"/>
      <c r="DI116" s="826"/>
      <c r="DJ116" s="826"/>
      <c r="DK116" s="827"/>
      <c r="DL116" s="828" t="s">
        <v>435</v>
      </c>
      <c r="DM116" s="826"/>
      <c r="DN116" s="826"/>
      <c r="DO116" s="826"/>
      <c r="DP116" s="827"/>
      <c r="DQ116" s="828" t="s">
        <v>435</v>
      </c>
      <c r="DR116" s="826"/>
      <c r="DS116" s="826"/>
      <c r="DT116" s="826"/>
      <c r="DU116" s="827"/>
      <c r="DV116" s="873" t="s">
        <v>436</v>
      </c>
      <c r="DW116" s="874"/>
      <c r="DX116" s="874"/>
      <c r="DY116" s="874"/>
      <c r="DZ116" s="875"/>
    </row>
    <row r="117" spans="1:130" s="242"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8645422</v>
      </c>
      <c r="AB117" s="958"/>
      <c r="AC117" s="958"/>
      <c r="AD117" s="958"/>
      <c r="AE117" s="959"/>
      <c r="AF117" s="960">
        <v>7823464</v>
      </c>
      <c r="AG117" s="958"/>
      <c r="AH117" s="958"/>
      <c r="AI117" s="958"/>
      <c r="AJ117" s="959"/>
      <c r="AK117" s="960">
        <v>7526885</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438</v>
      </c>
      <c r="BR117" s="863"/>
      <c r="BS117" s="863"/>
      <c r="BT117" s="863"/>
      <c r="BU117" s="863"/>
      <c r="BV117" s="863" t="s">
        <v>438</v>
      </c>
      <c r="BW117" s="863"/>
      <c r="BX117" s="863"/>
      <c r="BY117" s="863"/>
      <c r="BZ117" s="863"/>
      <c r="CA117" s="863" t="s">
        <v>435</v>
      </c>
      <c r="CB117" s="863"/>
      <c r="CC117" s="863"/>
      <c r="CD117" s="863"/>
      <c r="CE117" s="863"/>
      <c r="CF117" s="924" t="s">
        <v>435</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438</v>
      </c>
      <c r="DH117" s="826"/>
      <c r="DI117" s="826"/>
      <c r="DJ117" s="826"/>
      <c r="DK117" s="827"/>
      <c r="DL117" s="828" t="s">
        <v>438</v>
      </c>
      <c r="DM117" s="826"/>
      <c r="DN117" s="826"/>
      <c r="DO117" s="826"/>
      <c r="DP117" s="827"/>
      <c r="DQ117" s="828" t="s">
        <v>436</v>
      </c>
      <c r="DR117" s="826"/>
      <c r="DS117" s="826"/>
      <c r="DT117" s="826"/>
      <c r="DU117" s="827"/>
      <c r="DV117" s="873" t="s">
        <v>128</v>
      </c>
      <c r="DW117" s="874"/>
      <c r="DX117" s="874"/>
      <c r="DY117" s="874"/>
      <c r="DZ117" s="875"/>
    </row>
    <row r="118" spans="1:130" s="242"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300</v>
      </c>
      <c r="AL118" s="951"/>
      <c r="AM118" s="951"/>
      <c r="AN118" s="951"/>
      <c r="AO118" s="952"/>
      <c r="AP118" s="954" t="s">
        <v>429</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435</v>
      </c>
      <c r="BW118" s="894"/>
      <c r="BX118" s="894"/>
      <c r="BY118" s="894"/>
      <c r="BZ118" s="894"/>
      <c r="CA118" s="894" t="s">
        <v>452</v>
      </c>
      <c r="CB118" s="894"/>
      <c r="CC118" s="894"/>
      <c r="CD118" s="894"/>
      <c r="CE118" s="894"/>
      <c r="CF118" s="924" t="s">
        <v>438</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435</v>
      </c>
      <c r="DH118" s="826"/>
      <c r="DI118" s="826"/>
      <c r="DJ118" s="826"/>
      <c r="DK118" s="827"/>
      <c r="DL118" s="828" t="s">
        <v>436</v>
      </c>
      <c r="DM118" s="826"/>
      <c r="DN118" s="826"/>
      <c r="DO118" s="826"/>
      <c r="DP118" s="827"/>
      <c r="DQ118" s="828" t="s">
        <v>436</v>
      </c>
      <c r="DR118" s="826"/>
      <c r="DS118" s="826"/>
      <c r="DT118" s="826"/>
      <c r="DU118" s="827"/>
      <c r="DV118" s="873" t="s">
        <v>438</v>
      </c>
      <c r="DW118" s="874"/>
      <c r="DX118" s="874"/>
      <c r="DY118" s="874"/>
      <c r="DZ118" s="875"/>
    </row>
    <row r="119" spans="1:130" s="242"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435</v>
      </c>
      <c r="AB119" s="944"/>
      <c r="AC119" s="944"/>
      <c r="AD119" s="944"/>
      <c r="AE119" s="945"/>
      <c r="AF119" s="946" t="s">
        <v>438</v>
      </c>
      <c r="AG119" s="944"/>
      <c r="AH119" s="944"/>
      <c r="AI119" s="944"/>
      <c r="AJ119" s="945"/>
      <c r="AK119" s="946" t="s">
        <v>435</v>
      </c>
      <c r="AL119" s="944"/>
      <c r="AM119" s="944"/>
      <c r="AN119" s="944"/>
      <c r="AO119" s="945"/>
      <c r="AP119" s="947" t="s">
        <v>128</v>
      </c>
      <c r="AQ119" s="948"/>
      <c r="AR119" s="948"/>
      <c r="AS119" s="948"/>
      <c r="AT119" s="949"/>
      <c r="AU119" s="987"/>
      <c r="AV119" s="988"/>
      <c r="AW119" s="988"/>
      <c r="AX119" s="988"/>
      <c r="AY119" s="988"/>
      <c r="AZ119" s="273" t="s">
        <v>184</v>
      </c>
      <c r="BA119" s="273"/>
      <c r="BB119" s="273"/>
      <c r="BC119" s="273"/>
      <c r="BD119" s="273"/>
      <c r="BE119" s="273"/>
      <c r="BF119" s="273"/>
      <c r="BG119" s="273"/>
      <c r="BH119" s="273"/>
      <c r="BI119" s="273"/>
      <c r="BJ119" s="273"/>
      <c r="BK119" s="273"/>
      <c r="BL119" s="273"/>
      <c r="BM119" s="273"/>
      <c r="BN119" s="273"/>
      <c r="BO119" s="926" t="s">
        <v>464</v>
      </c>
      <c r="BP119" s="927"/>
      <c r="BQ119" s="931">
        <v>78143665</v>
      </c>
      <c r="BR119" s="894"/>
      <c r="BS119" s="894"/>
      <c r="BT119" s="894"/>
      <c r="BU119" s="894"/>
      <c r="BV119" s="894">
        <v>75107141</v>
      </c>
      <c r="BW119" s="894"/>
      <c r="BX119" s="894"/>
      <c r="BY119" s="894"/>
      <c r="BZ119" s="894"/>
      <c r="CA119" s="894">
        <v>72192324</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438</v>
      </c>
      <c r="DH119" s="809"/>
      <c r="DI119" s="809"/>
      <c r="DJ119" s="809"/>
      <c r="DK119" s="810"/>
      <c r="DL119" s="811" t="s">
        <v>386</v>
      </c>
      <c r="DM119" s="809"/>
      <c r="DN119" s="809"/>
      <c r="DO119" s="809"/>
      <c r="DP119" s="810"/>
      <c r="DQ119" s="811" t="s">
        <v>436</v>
      </c>
      <c r="DR119" s="809"/>
      <c r="DS119" s="809"/>
      <c r="DT119" s="809"/>
      <c r="DU119" s="810"/>
      <c r="DV119" s="897" t="s">
        <v>436</v>
      </c>
      <c r="DW119" s="898"/>
      <c r="DX119" s="898"/>
      <c r="DY119" s="898"/>
      <c r="DZ119" s="899"/>
    </row>
    <row r="120" spans="1:130" s="242"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438</v>
      </c>
      <c r="AG120" s="826"/>
      <c r="AH120" s="826"/>
      <c r="AI120" s="826"/>
      <c r="AJ120" s="827"/>
      <c r="AK120" s="828" t="s">
        <v>436</v>
      </c>
      <c r="AL120" s="826"/>
      <c r="AM120" s="826"/>
      <c r="AN120" s="826"/>
      <c r="AO120" s="827"/>
      <c r="AP120" s="873" t="s">
        <v>436</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13272863</v>
      </c>
      <c r="BR120" s="891"/>
      <c r="BS120" s="891"/>
      <c r="BT120" s="891"/>
      <c r="BU120" s="891"/>
      <c r="BV120" s="891">
        <v>14960720</v>
      </c>
      <c r="BW120" s="891"/>
      <c r="BX120" s="891"/>
      <c r="BY120" s="891"/>
      <c r="BZ120" s="891"/>
      <c r="CA120" s="891">
        <v>17496975</v>
      </c>
      <c r="CB120" s="891"/>
      <c r="CC120" s="891"/>
      <c r="CD120" s="891"/>
      <c r="CE120" s="891"/>
      <c r="CF120" s="915">
        <v>34</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8442274</v>
      </c>
      <c r="DH120" s="891"/>
      <c r="DI120" s="891"/>
      <c r="DJ120" s="891"/>
      <c r="DK120" s="891"/>
      <c r="DL120" s="891">
        <v>8140448</v>
      </c>
      <c r="DM120" s="891"/>
      <c r="DN120" s="891"/>
      <c r="DO120" s="891"/>
      <c r="DP120" s="891"/>
      <c r="DQ120" s="891">
        <v>8226923</v>
      </c>
      <c r="DR120" s="891"/>
      <c r="DS120" s="891"/>
      <c r="DT120" s="891"/>
      <c r="DU120" s="891"/>
      <c r="DV120" s="892">
        <v>16</v>
      </c>
      <c r="DW120" s="892"/>
      <c r="DX120" s="892"/>
      <c r="DY120" s="892"/>
      <c r="DZ120" s="893"/>
    </row>
    <row r="121" spans="1:130" s="242"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438</v>
      </c>
      <c r="AB121" s="826"/>
      <c r="AC121" s="826"/>
      <c r="AD121" s="826"/>
      <c r="AE121" s="827"/>
      <c r="AF121" s="828" t="s">
        <v>452</v>
      </c>
      <c r="AG121" s="826"/>
      <c r="AH121" s="826"/>
      <c r="AI121" s="826"/>
      <c r="AJ121" s="827"/>
      <c r="AK121" s="828" t="s">
        <v>436</v>
      </c>
      <c r="AL121" s="826"/>
      <c r="AM121" s="826"/>
      <c r="AN121" s="826"/>
      <c r="AO121" s="827"/>
      <c r="AP121" s="873" t="s">
        <v>438</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8466779</v>
      </c>
      <c r="BR121" s="863"/>
      <c r="BS121" s="863"/>
      <c r="BT121" s="863"/>
      <c r="BU121" s="863"/>
      <c r="BV121" s="863">
        <v>7819558</v>
      </c>
      <c r="BW121" s="863"/>
      <c r="BX121" s="863"/>
      <c r="BY121" s="863"/>
      <c r="BZ121" s="863"/>
      <c r="CA121" s="863">
        <v>7810760</v>
      </c>
      <c r="CB121" s="863"/>
      <c r="CC121" s="863"/>
      <c r="CD121" s="863"/>
      <c r="CE121" s="863"/>
      <c r="CF121" s="924">
        <v>15.2</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10383897</v>
      </c>
      <c r="DH121" s="863"/>
      <c r="DI121" s="863"/>
      <c r="DJ121" s="863"/>
      <c r="DK121" s="863"/>
      <c r="DL121" s="863">
        <v>8175160</v>
      </c>
      <c r="DM121" s="863"/>
      <c r="DN121" s="863"/>
      <c r="DO121" s="863"/>
      <c r="DP121" s="863"/>
      <c r="DQ121" s="863">
        <v>6292761</v>
      </c>
      <c r="DR121" s="863"/>
      <c r="DS121" s="863"/>
      <c r="DT121" s="863"/>
      <c r="DU121" s="863"/>
      <c r="DV121" s="840">
        <v>12.2</v>
      </c>
      <c r="DW121" s="840"/>
      <c r="DX121" s="840"/>
      <c r="DY121" s="840"/>
      <c r="DZ121" s="841"/>
    </row>
    <row r="122" spans="1:130" s="242"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436</v>
      </c>
      <c r="AG122" s="826"/>
      <c r="AH122" s="826"/>
      <c r="AI122" s="826"/>
      <c r="AJ122" s="827"/>
      <c r="AK122" s="828" t="s">
        <v>436</v>
      </c>
      <c r="AL122" s="826"/>
      <c r="AM122" s="826"/>
      <c r="AN122" s="826"/>
      <c r="AO122" s="827"/>
      <c r="AP122" s="873" t="s">
        <v>436</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36782729</v>
      </c>
      <c r="BR122" s="894"/>
      <c r="BS122" s="894"/>
      <c r="BT122" s="894"/>
      <c r="BU122" s="894"/>
      <c r="BV122" s="894">
        <v>34622329</v>
      </c>
      <c r="BW122" s="894"/>
      <c r="BX122" s="894"/>
      <c r="BY122" s="894"/>
      <c r="BZ122" s="894"/>
      <c r="CA122" s="894">
        <v>34008199</v>
      </c>
      <c r="CB122" s="894"/>
      <c r="CC122" s="894"/>
      <c r="CD122" s="894"/>
      <c r="CE122" s="894"/>
      <c r="CF122" s="895">
        <v>66.099999999999994</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v>298009</v>
      </c>
      <c r="DH122" s="863"/>
      <c r="DI122" s="863"/>
      <c r="DJ122" s="863"/>
      <c r="DK122" s="863"/>
      <c r="DL122" s="863">
        <v>278900</v>
      </c>
      <c r="DM122" s="863"/>
      <c r="DN122" s="863"/>
      <c r="DO122" s="863"/>
      <c r="DP122" s="863"/>
      <c r="DQ122" s="863">
        <v>260984</v>
      </c>
      <c r="DR122" s="863"/>
      <c r="DS122" s="863"/>
      <c r="DT122" s="863"/>
      <c r="DU122" s="863"/>
      <c r="DV122" s="840">
        <v>0.5</v>
      </c>
      <c r="DW122" s="840"/>
      <c r="DX122" s="840"/>
      <c r="DY122" s="840"/>
      <c r="DZ122" s="841"/>
    </row>
    <row r="123" spans="1:130" s="242"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438</v>
      </c>
      <c r="AB123" s="826"/>
      <c r="AC123" s="826"/>
      <c r="AD123" s="826"/>
      <c r="AE123" s="827"/>
      <c r="AF123" s="828" t="s">
        <v>438</v>
      </c>
      <c r="AG123" s="826"/>
      <c r="AH123" s="826"/>
      <c r="AI123" s="826"/>
      <c r="AJ123" s="827"/>
      <c r="AK123" s="828" t="s">
        <v>436</v>
      </c>
      <c r="AL123" s="826"/>
      <c r="AM123" s="826"/>
      <c r="AN123" s="826"/>
      <c r="AO123" s="827"/>
      <c r="AP123" s="873" t="s">
        <v>438</v>
      </c>
      <c r="AQ123" s="874"/>
      <c r="AR123" s="874"/>
      <c r="AS123" s="874"/>
      <c r="AT123" s="875"/>
      <c r="AU123" s="938"/>
      <c r="AV123" s="939"/>
      <c r="AW123" s="939"/>
      <c r="AX123" s="939"/>
      <c r="AY123" s="939"/>
      <c r="AZ123" s="273" t="s">
        <v>184</v>
      </c>
      <c r="BA123" s="273"/>
      <c r="BB123" s="273"/>
      <c r="BC123" s="273"/>
      <c r="BD123" s="273"/>
      <c r="BE123" s="273"/>
      <c r="BF123" s="273"/>
      <c r="BG123" s="273"/>
      <c r="BH123" s="273"/>
      <c r="BI123" s="273"/>
      <c r="BJ123" s="273"/>
      <c r="BK123" s="273"/>
      <c r="BL123" s="273"/>
      <c r="BM123" s="273"/>
      <c r="BN123" s="273"/>
      <c r="BO123" s="926" t="s">
        <v>475</v>
      </c>
      <c r="BP123" s="927"/>
      <c r="BQ123" s="881">
        <v>58522371</v>
      </c>
      <c r="BR123" s="882"/>
      <c r="BS123" s="882"/>
      <c r="BT123" s="882"/>
      <c r="BU123" s="882"/>
      <c r="BV123" s="882">
        <v>57402607</v>
      </c>
      <c r="BW123" s="882"/>
      <c r="BX123" s="882"/>
      <c r="BY123" s="882"/>
      <c r="BZ123" s="882"/>
      <c r="CA123" s="882">
        <v>59315934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2"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39.200000000000003</v>
      </c>
      <c r="BR124" s="880"/>
      <c r="BS124" s="880"/>
      <c r="BT124" s="880"/>
      <c r="BU124" s="880"/>
      <c r="BV124" s="880">
        <v>35.200000000000003</v>
      </c>
      <c r="BW124" s="880"/>
      <c r="BX124" s="880"/>
      <c r="BY124" s="880"/>
      <c r="BZ124" s="880"/>
      <c r="CA124" s="880">
        <v>25</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435</v>
      </c>
      <c r="DH124" s="809"/>
      <c r="DI124" s="809"/>
      <c r="DJ124" s="809"/>
      <c r="DK124" s="810"/>
      <c r="DL124" s="811" t="s">
        <v>435</v>
      </c>
      <c r="DM124" s="809"/>
      <c r="DN124" s="809"/>
      <c r="DO124" s="809"/>
      <c r="DP124" s="810"/>
      <c r="DQ124" s="811" t="s">
        <v>438</v>
      </c>
      <c r="DR124" s="809"/>
      <c r="DS124" s="809"/>
      <c r="DT124" s="809"/>
      <c r="DU124" s="810"/>
      <c r="DV124" s="897" t="s">
        <v>435</v>
      </c>
      <c r="DW124" s="898"/>
      <c r="DX124" s="898"/>
      <c r="DY124" s="898"/>
      <c r="DZ124" s="899"/>
    </row>
    <row r="125" spans="1:130" s="242"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438</v>
      </c>
      <c r="AB125" s="826"/>
      <c r="AC125" s="826"/>
      <c r="AD125" s="826"/>
      <c r="AE125" s="827"/>
      <c r="AF125" s="828" t="s">
        <v>445</v>
      </c>
      <c r="AG125" s="826"/>
      <c r="AH125" s="826"/>
      <c r="AI125" s="826"/>
      <c r="AJ125" s="827"/>
      <c r="AK125" s="828" t="s">
        <v>436</v>
      </c>
      <c r="AL125" s="826"/>
      <c r="AM125" s="826"/>
      <c r="AN125" s="826"/>
      <c r="AO125" s="827"/>
      <c r="AP125" s="873" t="s">
        <v>438</v>
      </c>
      <c r="AQ125" s="874"/>
      <c r="AR125" s="874"/>
      <c r="AS125" s="874"/>
      <c r="AT125" s="875"/>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438</v>
      </c>
      <c r="DH125" s="891"/>
      <c r="DI125" s="891"/>
      <c r="DJ125" s="891"/>
      <c r="DK125" s="891"/>
      <c r="DL125" s="891" t="s">
        <v>386</v>
      </c>
      <c r="DM125" s="891"/>
      <c r="DN125" s="891"/>
      <c r="DO125" s="891"/>
      <c r="DP125" s="891"/>
      <c r="DQ125" s="891" t="s">
        <v>435</v>
      </c>
      <c r="DR125" s="891"/>
      <c r="DS125" s="891"/>
      <c r="DT125" s="891"/>
      <c r="DU125" s="891"/>
      <c r="DV125" s="892" t="s">
        <v>386</v>
      </c>
      <c r="DW125" s="892"/>
      <c r="DX125" s="892"/>
      <c r="DY125" s="892"/>
      <c r="DZ125" s="893"/>
    </row>
    <row r="126" spans="1:130" s="242"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48621</v>
      </c>
      <c r="AB126" s="826"/>
      <c r="AC126" s="826"/>
      <c r="AD126" s="826"/>
      <c r="AE126" s="827"/>
      <c r="AF126" s="828">
        <v>3566</v>
      </c>
      <c r="AG126" s="826"/>
      <c r="AH126" s="826"/>
      <c r="AI126" s="826"/>
      <c r="AJ126" s="827"/>
      <c r="AK126" s="828">
        <v>3598</v>
      </c>
      <c r="AL126" s="826"/>
      <c r="AM126" s="826"/>
      <c r="AN126" s="826"/>
      <c r="AO126" s="827"/>
      <c r="AP126" s="873">
        <v>0</v>
      </c>
      <c r="AQ126" s="874"/>
      <c r="AR126" s="874"/>
      <c r="AS126" s="874"/>
      <c r="AT126" s="875"/>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435</v>
      </c>
      <c r="DH126" s="863"/>
      <c r="DI126" s="863"/>
      <c r="DJ126" s="863"/>
      <c r="DK126" s="863"/>
      <c r="DL126" s="863" t="s">
        <v>386</v>
      </c>
      <c r="DM126" s="863"/>
      <c r="DN126" s="863"/>
      <c r="DO126" s="863"/>
      <c r="DP126" s="863"/>
      <c r="DQ126" s="863" t="s">
        <v>436</v>
      </c>
      <c r="DR126" s="863"/>
      <c r="DS126" s="863"/>
      <c r="DT126" s="863"/>
      <c r="DU126" s="863"/>
      <c r="DV126" s="840" t="s">
        <v>386</v>
      </c>
      <c r="DW126" s="840"/>
      <c r="DX126" s="840"/>
      <c r="DY126" s="840"/>
      <c r="DZ126" s="841"/>
    </row>
    <row r="127" spans="1:130" s="242"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138087</v>
      </c>
      <c r="AB127" s="826"/>
      <c r="AC127" s="826"/>
      <c r="AD127" s="826"/>
      <c r="AE127" s="827"/>
      <c r="AF127" s="828">
        <v>142622</v>
      </c>
      <c r="AG127" s="826"/>
      <c r="AH127" s="826"/>
      <c r="AI127" s="826"/>
      <c r="AJ127" s="827"/>
      <c r="AK127" s="828">
        <v>123586</v>
      </c>
      <c r="AL127" s="826"/>
      <c r="AM127" s="826"/>
      <c r="AN127" s="826"/>
      <c r="AO127" s="827"/>
      <c r="AP127" s="873">
        <v>0.2</v>
      </c>
      <c r="AQ127" s="874"/>
      <c r="AR127" s="874"/>
      <c r="AS127" s="874"/>
      <c r="AT127" s="875"/>
      <c r="AU127" s="278"/>
      <c r="AV127" s="278"/>
      <c r="AW127" s="278"/>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78"/>
      <c r="CB127" s="278"/>
      <c r="CC127" s="278"/>
      <c r="CD127" s="279"/>
      <c r="CE127" s="279"/>
      <c r="CF127" s="279"/>
      <c r="CG127" s="276"/>
      <c r="CH127" s="276"/>
      <c r="CI127" s="276"/>
      <c r="CJ127" s="277"/>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386</v>
      </c>
      <c r="DH127" s="863"/>
      <c r="DI127" s="863"/>
      <c r="DJ127" s="863"/>
      <c r="DK127" s="863"/>
      <c r="DL127" s="863" t="s">
        <v>386</v>
      </c>
      <c r="DM127" s="863"/>
      <c r="DN127" s="863"/>
      <c r="DO127" s="863"/>
      <c r="DP127" s="863"/>
      <c r="DQ127" s="863" t="s">
        <v>438</v>
      </c>
      <c r="DR127" s="863"/>
      <c r="DS127" s="863"/>
      <c r="DT127" s="863"/>
      <c r="DU127" s="863"/>
      <c r="DV127" s="840" t="s">
        <v>438</v>
      </c>
      <c r="DW127" s="840"/>
      <c r="DX127" s="840"/>
      <c r="DY127" s="840"/>
      <c r="DZ127" s="841"/>
    </row>
    <row r="128" spans="1:130" s="242"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1544761</v>
      </c>
      <c r="AB128" s="847"/>
      <c r="AC128" s="847"/>
      <c r="AD128" s="847"/>
      <c r="AE128" s="848"/>
      <c r="AF128" s="849">
        <v>1221104</v>
      </c>
      <c r="AG128" s="847"/>
      <c r="AH128" s="847"/>
      <c r="AI128" s="847"/>
      <c r="AJ128" s="848"/>
      <c r="AK128" s="849">
        <v>938040</v>
      </c>
      <c r="AL128" s="847"/>
      <c r="AM128" s="847"/>
      <c r="AN128" s="847"/>
      <c r="AO128" s="848"/>
      <c r="AP128" s="850"/>
      <c r="AQ128" s="851"/>
      <c r="AR128" s="851"/>
      <c r="AS128" s="851"/>
      <c r="AT128" s="852"/>
      <c r="AU128" s="278"/>
      <c r="AV128" s="278"/>
      <c r="AW128" s="278"/>
      <c r="AX128" s="853" t="s">
        <v>489</v>
      </c>
      <c r="AY128" s="854"/>
      <c r="AZ128" s="854"/>
      <c r="BA128" s="854"/>
      <c r="BB128" s="854"/>
      <c r="BC128" s="854"/>
      <c r="BD128" s="854"/>
      <c r="BE128" s="855"/>
      <c r="BF128" s="832" t="s">
        <v>438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79"/>
      <c r="CB128" s="279"/>
      <c r="CC128" s="279"/>
      <c r="CD128" s="279"/>
      <c r="CE128" s="279"/>
      <c r="CF128" s="279"/>
      <c r="CG128" s="276"/>
      <c r="CH128" s="276"/>
      <c r="CI128" s="276"/>
      <c r="CJ128" s="277"/>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v>55986</v>
      </c>
      <c r="DH128" s="837"/>
      <c r="DI128" s="837"/>
      <c r="DJ128" s="837"/>
      <c r="DK128" s="837"/>
      <c r="DL128" s="837">
        <v>27271</v>
      </c>
      <c r="DM128" s="837"/>
      <c r="DN128" s="837"/>
      <c r="DO128" s="837"/>
      <c r="DP128" s="837"/>
      <c r="DQ128" s="837">
        <v>34876</v>
      </c>
      <c r="DR128" s="837"/>
      <c r="DS128" s="837"/>
      <c r="DT128" s="837"/>
      <c r="DU128" s="837"/>
      <c r="DV128" s="838">
        <v>0.1</v>
      </c>
      <c r="DW128" s="838"/>
      <c r="DX128" s="838"/>
      <c r="DY128" s="838"/>
      <c r="DZ128" s="839"/>
    </row>
    <row r="129" spans="1:131" s="242"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53904443</v>
      </c>
      <c r="AB129" s="826"/>
      <c r="AC129" s="826"/>
      <c r="AD129" s="826"/>
      <c r="AE129" s="827"/>
      <c r="AF129" s="828">
        <v>53965119</v>
      </c>
      <c r="AG129" s="826"/>
      <c r="AH129" s="826"/>
      <c r="AI129" s="826"/>
      <c r="AJ129" s="827"/>
      <c r="AK129" s="828">
        <v>55103259</v>
      </c>
      <c r="AL129" s="826"/>
      <c r="AM129" s="826"/>
      <c r="AN129" s="826"/>
      <c r="AO129" s="827"/>
      <c r="AP129" s="829"/>
      <c r="AQ129" s="830"/>
      <c r="AR129" s="830"/>
      <c r="AS129" s="830"/>
      <c r="AT129" s="831"/>
      <c r="AU129" s="280"/>
      <c r="AV129" s="280"/>
      <c r="AW129" s="280"/>
      <c r="AX129" s="795" t="s">
        <v>492</v>
      </c>
      <c r="AY129" s="796"/>
      <c r="AZ129" s="796"/>
      <c r="BA129" s="796"/>
      <c r="BB129" s="796"/>
      <c r="BC129" s="796"/>
      <c r="BD129" s="796"/>
      <c r="BE129" s="797"/>
      <c r="BF129" s="815" t="s">
        <v>438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3963495</v>
      </c>
      <c r="AB130" s="826"/>
      <c r="AC130" s="826"/>
      <c r="AD130" s="826"/>
      <c r="AE130" s="827"/>
      <c r="AF130" s="828">
        <v>3802636</v>
      </c>
      <c r="AG130" s="826"/>
      <c r="AH130" s="826"/>
      <c r="AI130" s="826"/>
      <c r="AJ130" s="827"/>
      <c r="AK130" s="828">
        <v>3632403</v>
      </c>
      <c r="AL130" s="826"/>
      <c r="AM130" s="826"/>
      <c r="AN130" s="826"/>
      <c r="AO130" s="827"/>
      <c r="AP130" s="829"/>
      <c r="AQ130" s="830"/>
      <c r="AR130" s="830"/>
      <c r="AS130" s="830"/>
      <c r="AT130" s="831"/>
      <c r="AU130" s="280"/>
      <c r="AV130" s="280"/>
      <c r="AW130" s="280"/>
      <c r="AX130" s="795" t="s">
        <v>495</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49940948</v>
      </c>
      <c r="AB131" s="809"/>
      <c r="AC131" s="809"/>
      <c r="AD131" s="809"/>
      <c r="AE131" s="810"/>
      <c r="AF131" s="811">
        <v>50162483</v>
      </c>
      <c r="AG131" s="809"/>
      <c r="AH131" s="809"/>
      <c r="AI131" s="809"/>
      <c r="AJ131" s="810"/>
      <c r="AK131" s="811">
        <v>51470856</v>
      </c>
      <c r="AL131" s="809"/>
      <c r="AM131" s="809"/>
      <c r="AN131" s="809"/>
      <c r="AO131" s="810"/>
      <c r="AP131" s="812"/>
      <c r="AQ131" s="813"/>
      <c r="AR131" s="813"/>
      <c r="AS131" s="813"/>
      <c r="AT131" s="814"/>
      <c r="AU131" s="280"/>
      <c r="AV131" s="280"/>
      <c r="AW131" s="280"/>
      <c r="AX131" s="773" t="s">
        <v>497</v>
      </c>
      <c r="AY131" s="774"/>
      <c r="AZ131" s="774"/>
      <c r="BA131" s="774"/>
      <c r="BB131" s="774"/>
      <c r="BC131" s="774"/>
      <c r="BD131" s="774"/>
      <c r="BE131" s="775"/>
      <c r="BF131" s="776">
        <v>25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6.2817509989999998</v>
      </c>
      <c r="AB132" s="789"/>
      <c r="AC132" s="789"/>
      <c r="AD132" s="789"/>
      <c r="AE132" s="790"/>
      <c r="AF132" s="791">
        <v>5.5813106379999997</v>
      </c>
      <c r="AG132" s="789"/>
      <c r="AH132" s="789"/>
      <c r="AI132" s="789"/>
      <c r="AJ132" s="790"/>
      <c r="AK132" s="791">
        <v>5.7439145759999999</v>
      </c>
      <c r="AL132" s="789"/>
      <c r="AM132" s="789"/>
      <c r="AN132" s="789"/>
      <c r="AO132" s="790"/>
      <c r="AP132" s="792"/>
      <c r="AQ132" s="793"/>
      <c r="AR132" s="793"/>
      <c r="AS132" s="793"/>
      <c r="AT132" s="794"/>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6.1</v>
      </c>
      <c r="AB133" s="768"/>
      <c r="AC133" s="768"/>
      <c r="AD133" s="768"/>
      <c r="AE133" s="769"/>
      <c r="AF133" s="767">
        <v>5.9</v>
      </c>
      <c r="AG133" s="768"/>
      <c r="AH133" s="768"/>
      <c r="AI133" s="768"/>
      <c r="AJ133" s="769"/>
      <c r="AK133" s="767">
        <v>5.8</v>
      </c>
      <c r="AL133" s="768"/>
      <c r="AM133" s="768"/>
      <c r="AN133" s="768"/>
      <c r="AO133" s="769"/>
      <c r="AP133" s="770"/>
      <c r="AQ133" s="771"/>
      <c r="AR133" s="771"/>
      <c r="AS133" s="771"/>
      <c r="AT133" s="772"/>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sheetData>
  <sheetProtection algorithmName="SHA-512" hashValue="l/KK/os7til8OgVWdU77RJ0sSlHmns2OlaGZ8UviGC45JcAKZxSz4b1cfiMP9h68lWWlWFyexoc4R5ugOxMlTg==" saltValue="FHNSvmtWwYfvVnJQu8Su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501</v>
      </c>
    </row>
    <row r="98" spans="24:120" hidden="1" x14ac:dyDescent="0.15">
      <c r="CS98" s="286"/>
      <c r="CX98" s="286"/>
      <c r="DC98" s="286"/>
      <c r="DH98" s="286"/>
    </row>
    <row r="99" spans="24:120" hidden="1" x14ac:dyDescent="0.15">
      <c r="CS99" s="286"/>
      <c r="CX99" s="286"/>
      <c r="DC99" s="286"/>
      <c r="DH99" s="286"/>
    </row>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sheetData>
  <sheetProtection algorithmName="SHA-512" hashValue="dFjwyB8PcMdclYu9KFu6sKhkhRmJ63Pf26rUfzTpswmaXS6QIuqhGhTghEXEhqQZzywiX/CE9INcKLMubedxzw==" saltValue="qrD1Etu0M7VjvNeBS5Wd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y5Jn1pvLYqU7B3cyeZuoLLwI7rsrP4Nv8GXrTa2rx262DSl8iKcQa3XgAb3AxoqWMF17BsOs0BjHOGXDdZJ/g==" saltValue="/J3OHdDXs7XCMY0rTXLk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L63" sqref="AL63"/>
    </sheetView>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502</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503</v>
      </c>
      <c r="AL6" s="294"/>
      <c r="AM6" s="294"/>
      <c r="AN6" s="294"/>
      <c r="AO6" s="289"/>
      <c r="AP6" s="289"/>
      <c r="AQ6" s="289"/>
      <c r="AR6" s="289"/>
    </row>
    <row r="7" spans="1:46" ht="13.5" customHeight="1"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98" t="s">
        <v>504</v>
      </c>
      <c r="AP7" s="299"/>
      <c r="AQ7" s="300" t="s">
        <v>505</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99"/>
      <c r="AP8" s="305" t="s">
        <v>506</v>
      </c>
      <c r="AQ8" s="306" t="s">
        <v>507</v>
      </c>
      <c r="AR8" s="307" t="s">
        <v>508</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89" t="s">
        <v>509</v>
      </c>
      <c r="AL9" s="1190"/>
      <c r="AM9" s="1190"/>
      <c r="AN9" s="1191"/>
      <c r="AO9" s="308">
        <v>17642273</v>
      </c>
      <c r="AP9" s="308">
        <v>64442</v>
      </c>
      <c r="AQ9" s="309">
        <v>66289</v>
      </c>
      <c r="AR9" s="310">
        <v>-2.8</v>
      </c>
    </row>
    <row r="10" spans="1:46" ht="13.5" customHeight="1"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89" t="s">
        <v>510</v>
      </c>
      <c r="AL10" s="1190"/>
      <c r="AM10" s="1190"/>
      <c r="AN10" s="1191"/>
      <c r="AO10" s="311">
        <v>39166</v>
      </c>
      <c r="AP10" s="311">
        <v>143</v>
      </c>
      <c r="AQ10" s="312">
        <v>2830</v>
      </c>
      <c r="AR10" s="313">
        <v>-94.9</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89" t="s">
        <v>511</v>
      </c>
      <c r="AL11" s="1190"/>
      <c r="AM11" s="1190"/>
      <c r="AN11" s="1191"/>
      <c r="AO11" s="311">
        <v>195851</v>
      </c>
      <c r="AP11" s="311">
        <v>715</v>
      </c>
      <c r="AQ11" s="312">
        <v>411</v>
      </c>
      <c r="AR11" s="313">
        <v>74</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89" t="s">
        <v>512</v>
      </c>
      <c r="AL12" s="1190"/>
      <c r="AM12" s="1190"/>
      <c r="AN12" s="1191"/>
      <c r="AO12" s="311">
        <v>255768</v>
      </c>
      <c r="AP12" s="311">
        <v>934</v>
      </c>
      <c r="AQ12" s="312">
        <v>94</v>
      </c>
      <c r="AR12" s="313">
        <v>893.6</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89" t="s">
        <v>513</v>
      </c>
      <c r="AL13" s="1190"/>
      <c r="AM13" s="1190"/>
      <c r="AN13" s="1191"/>
      <c r="AO13" s="311">
        <v>657693</v>
      </c>
      <c r="AP13" s="311">
        <v>2402</v>
      </c>
      <c r="AQ13" s="312">
        <v>2181</v>
      </c>
      <c r="AR13" s="313">
        <v>10.1</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89" t="s">
        <v>514</v>
      </c>
      <c r="AL14" s="1190"/>
      <c r="AM14" s="1190"/>
      <c r="AN14" s="1191"/>
      <c r="AO14" s="311">
        <v>487145</v>
      </c>
      <c r="AP14" s="311">
        <v>1779</v>
      </c>
      <c r="AQ14" s="312">
        <v>1843</v>
      </c>
      <c r="AR14" s="313">
        <v>-3.5</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92" t="s">
        <v>515</v>
      </c>
      <c r="AL15" s="1193"/>
      <c r="AM15" s="1193"/>
      <c r="AN15" s="1194"/>
      <c r="AO15" s="311">
        <v>-1767673</v>
      </c>
      <c r="AP15" s="311">
        <v>-6457</v>
      </c>
      <c r="AQ15" s="312">
        <v>-4384</v>
      </c>
      <c r="AR15" s="313">
        <v>47.3</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92" t="s">
        <v>184</v>
      </c>
      <c r="AL16" s="1193"/>
      <c r="AM16" s="1193"/>
      <c r="AN16" s="1194"/>
      <c r="AO16" s="311">
        <v>17510223</v>
      </c>
      <c r="AP16" s="311">
        <v>63959</v>
      </c>
      <c r="AQ16" s="312">
        <v>69264</v>
      </c>
      <c r="AR16" s="313">
        <v>-7.7</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314"/>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5"/>
      <c r="AR18" s="315"/>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516</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6"/>
      <c r="AL20" s="317"/>
      <c r="AM20" s="317"/>
      <c r="AN20" s="318"/>
      <c r="AO20" s="319" t="s">
        <v>517</v>
      </c>
      <c r="AP20" s="320" t="s">
        <v>518</v>
      </c>
      <c r="AQ20" s="321" t="s">
        <v>519</v>
      </c>
      <c r="AR20" s="322"/>
    </row>
    <row r="21" spans="1:46" s="328" customFormat="1" x14ac:dyDescent="0.15">
      <c r="A21" s="32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95" t="s">
        <v>520</v>
      </c>
      <c r="AL21" s="1196"/>
      <c r="AM21" s="1196"/>
      <c r="AN21" s="1197"/>
      <c r="AO21" s="324">
        <v>6.82</v>
      </c>
      <c r="AP21" s="325">
        <v>6.79</v>
      </c>
      <c r="AQ21" s="326">
        <v>0.03</v>
      </c>
      <c r="AR21" s="294"/>
      <c r="AS21" s="327"/>
      <c r="AT21" s="323"/>
    </row>
    <row r="22" spans="1:46" s="328" customFormat="1" x14ac:dyDescent="0.15">
      <c r="A22" s="32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95" t="s">
        <v>521</v>
      </c>
      <c r="AL22" s="1196"/>
      <c r="AM22" s="1196"/>
      <c r="AN22" s="1197"/>
      <c r="AO22" s="329">
        <v>100.9</v>
      </c>
      <c r="AP22" s="330">
        <v>99.2</v>
      </c>
      <c r="AQ22" s="331">
        <v>1.7</v>
      </c>
      <c r="AR22" s="315"/>
      <c r="AS22" s="327"/>
      <c r="AT22" s="323"/>
    </row>
    <row r="23" spans="1:46" s="328" customFormat="1" x14ac:dyDescent="0.15">
      <c r="A23" s="32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5"/>
      <c r="AQ23" s="315"/>
      <c r="AR23" s="315"/>
      <c r="AS23" s="327"/>
      <c r="AT23" s="323"/>
    </row>
    <row r="24" spans="1:46" s="328" customFormat="1" x14ac:dyDescent="0.15">
      <c r="A24" s="32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4" t="s">
        <v>522</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5"/>
      <c r="AQ26" s="315"/>
      <c r="AR26" s="315"/>
      <c r="AS26" s="294"/>
      <c r="AT26" s="294"/>
    </row>
    <row r="27" spans="1:46" x14ac:dyDescent="0.15">
      <c r="A27" s="336"/>
      <c r="AO27" s="289"/>
      <c r="AP27" s="289"/>
      <c r="AQ27" s="289"/>
      <c r="AR27" s="289"/>
      <c r="AS27" s="289"/>
      <c r="AT27" s="289"/>
    </row>
    <row r="28" spans="1:46" ht="17.25" x14ac:dyDescent="0.15">
      <c r="A28" s="290" t="s">
        <v>523</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7"/>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524</v>
      </c>
      <c r="AL29" s="294"/>
      <c r="AM29" s="294"/>
      <c r="AN29" s="294"/>
      <c r="AO29" s="289"/>
      <c r="AP29" s="289"/>
      <c r="AQ29" s="289"/>
      <c r="AR29" s="289"/>
      <c r="AS29" s="338"/>
    </row>
    <row r="30" spans="1:46" ht="13.5" customHeight="1"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98" t="s">
        <v>504</v>
      </c>
      <c r="AP30" s="299"/>
      <c r="AQ30" s="300" t="s">
        <v>505</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99"/>
      <c r="AP31" s="305" t="s">
        <v>506</v>
      </c>
      <c r="AQ31" s="306" t="s">
        <v>507</v>
      </c>
      <c r="AR31" s="307" t="s">
        <v>508</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78" t="s">
        <v>525</v>
      </c>
      <c r="AL32" s="1179"/>
      <c r="AM32" s="1179"/>
      <c r="AN32" s="1180"/>
      <c r="AO32" s="339">
        <v>6066043</v>
      </c>
      <c r="AP32" s="339">
        <v>22157</v>
      </c>
      <c r="AQ32" s="340">
        <v>35667</v>
      </c>
      <c r="AR32" s="341">
        <v>-37.9</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78" t="s">
        <v>526</v>
      </c>
      <c r="AL33" s="1179"/>
      <c r="AM33" s="1179"/>
      <c r="AN33" s="1180"/>
      <c r="AO33" s="339" t="s">
        <v>527</v>
      </c>
      <c r="AP33" s="339" t="s">
        <v>527</v>
      </c>
      <c r="AQ33" s="340" t="s">
        <v>527</v>
      </c>
      <c r="AR33" s="341" t="s">
        <v>527</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78" t="s">
        <v>528</v>
      </c>
      <c r="AL34" s="1179"/>
      <c r="AM34" s="1179"/>
      <c r="AN34" s="1180"/>
      <c r="AO34" s="339">
        <v>30000</v>
      </c>
      <c r="AP34" s="339">
        <v>110</v>
      </c>
      <c r="AQ34" s="340">
        <v>25</v>
      </c>
      <c r="AR34" s="341">
        <v>340</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78" t="s">
        <v>529</v>
      </c>
      <c r="AL35" s="1179"/>
      <c r="AM35" s="1179"/>
      <c r="AN35" s="1180"/>
      <c r="AO35" s="339">
        <v>1303328</v>
      </c>
      <c r="AP35" s="339">
        <v>4761</v>
      </c>
      <c r="AQ35" s="340">
        <v>9479</v>
      </c>
      <c r="AR35" s="341">
        <v>-49.8</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78" t="s">
        <v>530</v>
      </c>
      <c r="AL36" s="1179"/>
      <c r="AM36" s="1179"/>
      <c r="AN36" s="1180"/>
      <c r="AO36" s="339" t="s">
        <v>527</v>
      </c>
      <c r="AP36" s="339" t="s">
        <v>527</v>
      </c>
      <c r="AQ36" s="340">
        <v>661</v>
      </c>
      <c r="AR36" s="341" t="s">
        <v>527</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78" t="s">
        <v>531</v>
      </c>
      <c r="AL37" s="1179"/>
      <c r="AM37" s="1179"/>
      <c r="AN37" s="1180"/>
      <c r="AO37" s="339">
        <v>127184</v>
      </c>
      <c r="AP37" s="339">
        <v>465</v>
      </c>
      <c r="AQ37" s="340">
        <v>533</v>
      </c>
      <c r="AR37" s="341">
        <v>-12.8</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75" t="s">
        <v>532</v>
      </c>
      <c r="AL38" s="1176"/>
      <c r="AM38" s="1176"/>
      <c r="AN38" s="1177"/>
      <c r="AO38" s="342">
        <v>330</v>
      </c>
      <c r="AP38" s="342">
        <v>1</v>
      </c>
      <c r="AQ38" s="343">
        <v>1</v>
      </c>
      <c r="AR38" s="331">
        <v>0</v>
      </c>
      <c r="AS38" s="338"/>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75" t="s">
        <v>533</v>
      </c>
      <c r="AL39" s="1176"/>
      <c r="AM39" s="1176"/>
      <c r="AN39" s="1177"/>
      <c r="AO39" s="339">
        <v>-938040</v>
      </c>
      <c r="AP39" s="339">
        <v>-3426</v>
      </c>
      <c r="AQ39" s="340">
        <v>-5467</v>
      </c>
      <c r="AR39" s="341">
        <v>-37.299999999999997</v>
      </c>
      <c r="AS39" s="338"/>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78" t="s">
        <v>534</v>
      </c>
      <c r="AL40" s="1179"/>
      <c r="AM40" s="1179"/>
      <c r="AN40" s="1180"/>
      <c r="AO40" s="339">
        <v>-3632403</v>
      </c>
      <c r="AP40" s="339">
        <v>-13268</v>
      </c>
      <c r="AQ40" s="340">
        <v>-32345</v>
      </c>
      <c r="AR40" s="341">
        <v>-59</v>
      </c>
      <c r="AS40" s="338"/>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81" t="s">
        <v>293</v>
      </c>
      <c r="AL41" s="1182"/>
      <c r="AM41" s="1182"/>
      <c r="AN41" s="1183"/>
      <c r="AO41" s="339">
        <v>2956442</v>
      </c>
      <c r="AP41" s="339">
        <v>10799</v>
      </c>
      <c r="AQ41" s="340">
        <v>8555</v>
      </c>
      <c r="AR41" s="341">
        <v>26.2</v>
      </c>
      <c r="AS41" s="338"/>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4" t="s">
        <v>535</v>
      </c>
      <c r="AL42" s="289"/>
      <c r="AM42" s="289"/>
      <c r="AN42" s="289"/>
      <c r="AO42" s="289"/>
      <c r="AP42" s="289"/>
      <c r="AQ42" s="315"/>
      <c r="AR42" s="315"/>
      <c r="AS42" s="338"/>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5"/>
      <c r="AQ43" s="315"/>
      <c r="AR43" s="289"/>
      <c r="AS43" s="338"/>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5"/>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6"/>
      <c r="AR45" s="291"/>
      <c r="AS45" s="291"/>
      <c r="AT45" s="289"/>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89"/>
    </row>
    <row r="47" spans="1:46" ht="17.25" customHeight="1" x14ac:dyDescent="0.15">
      <c r="A47" s="348" t="s">
        <v>536</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9" t="s">
        <v>537</v>
      </c>
      <c r="AL48" s="349"/>
      <c r="AM48" s="349"/>
      <c r="AN48" s="349"/>
      <c r="AO48" s="349"/>
      <c r="AP48" s="349"/>
      <c r="AQ48" s="350"/>
      <c r="AR48" s="349"/>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1"/>
      <c r="AL49" s="352"/>
      <c r="AM49" s="1184" t="s">
        <v>504</v>
      </c>
      <c r="AN49" s="1186" t="s">
        <v>538</v>
      </c>
      <c r="AO49" s="1187"/>
      <c r="AP49" s="1187"/>
      <c r="AQ49" s="1187"/>
      <c r="AR49" s="1188"/>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3"/>
      <c r="AL50" s="354"/>
      <c r="AM50" s="1185"/>
      <c r="AN50" s="355" t="s">
        <v>539</v>
      </c>
      <c r="AO50" s="356" t="s">
        <v>540</v>
      </c>
      <c r="AP50" s="357" t="s">
        <v>541</v>
      </c>
      <c r="AQ50" s="358" t="s">
        <v>542</v>
      </c>
      <c r="AR50" s="359" t="s">
        <v>543</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1" t="s">
        <v>544</v>
      </c>
      <c r="AL51" s="352"/>
      <c r="AM51" s="360">
        <v>9363967</v>
      </c>
      <c r="AN51" s="361">
        <v>33551</v>
      </c>
      <c r="AO51" s="362">
        <v>-1.9</v>
      </c>
      <c r="AP51" s="363">
        <v>52619</v>
      </c>
      <c r="AQ51" s="364">
        <v>20.9</v>
      </c>
      <c r="AR51" s="365">
        <v>-22.8</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6"/>
      <c r="AL52" s="367" t="s">
        <v>545</v>
      </c>
      <c r="AM52" s="368">
        <v>5807665</v>
      </c>
      <c r="AN52" s="369">
        <v>20809</v>
      </c>
      <c r="AO52" s="370">
        <v>27.4</v>
      </c>
      <c r="AP52" s="371">
        <v>31149</v>
      </c>
      <c r="AQ52" s="372">
        <v>22.5</v>
      </c>
      <c r="AR52" s="373">
        <v>4.9000000000000004</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1" t="s">
        <v>546</v>
      </c>
      <c r="AL53" s="352"/>
      <c r="AM53" s="360">
        <v>9571572</v>
      </c>
      <c r="AN53" s="361">
        <v>34466</v>
      </c>
      <c r="AO53" s="362">
        <v>2.7</v>
      </c>
      <c r="AP53" s="363">
        <v>51875</v>
      </c>
      <c r="AQ53" s="364">
        <v>-1.4</v>
      </c>
      <c r="AR53" s="365">
        <v>4.0999999999999996</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6"/>
      <c r="AL54" s="367" t="s">
        <v>545</v>
      </c>
      <c r="AM54" s="368">
        <v>6935554</v>
      </c>
      <c r="AN54" s="369">
        <v>24974</v>
      </c>
      <c r="AO54" s="370">
        <v>20</v>
      </c>
      <c r="AP54" s="371">
        <v>29372</v>
      </c>
      <c r="AQ54" s="372">
        <v>-5.7</v>
      </c>
      <c r="AR54" s="373">
        <v>25.7</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1" t="s">
        <v>547</v>
      </c>
      <c r="AL55" s="352"/>
      <c r="AM55" s="360">
        <v>6439186</v>
      </c>
      <c r="AN55" s="361">
        <v>23268</v>
      </c>
      <c r="AO55" s="362">
        <v>-32.5</v>
      </c>
      <c r="AP55" s="363">
        <v>48064</v>
      </c>
      <c r="AQ55" s="364">
        <v>-7.3</v>
      </c>
      <c r="AR55" s="365">
        <v>-25.2</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6"/>
      <c r="AL56" s="367" t="s">
        <v>545</v>
      </c>
      <c r="AM56" s="368">
        <v>4205881</v>
      </c>
      <c r="AN56" s="369">
        <v>15198</v>
      </c>
      <c r="AO56" s="370">
        <v>-39.1</v>
      </c>
      <c r="AP56" s="371">
        <v>30373</v>
      </c>
      <c r="AQ56" s="372">
        <v>3.4</v>
      </c>
      <c r="AR56" s="373">
        <v>-42.5</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1" t="s">
        <v>548</v>
      </c>
      <c r="AL57" s="352"/>
      <c r="AM57" s="360">
        <v>11653222</v>
      </c>
      <c r="AN57" s="361">
        <v>42316</v>
      </c>
      <c r="AO57" s="362">
        <v>81.900000000000006</v>
      </c>
      <c r="AP57" s="363">
        <v>56662</v>
      </c>
      <c r="AQ57" s="364">
        <v>17.899999999999999</v>
      </c>
      <c r="AR57" s="365">
        <v>64</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6"/>
      <c r="AL58" s="367" t="s">
        <v>545</v>
      </c>
      <c r="AM58" s="368">
        <v>7662021</v>
      </c>
      <c r="AN58" s="369">
        <v>27823</v>
      </c>
      <c r="AO58" s="370">
        <v>83.1</v>
      </c>
      <c r="AP58" s="371">
        <v>34709</v>
      </c>
      <c r="AQ58" s="372">
        <v>14.3</v>
      </c>
      <c r="AR58" s="373">
        <v>68.8</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1" t="s">
        <v>549</v>
      </c>
      <c r="AL59" s="352"/>
      <c r="AM59" s="360">
        <v>8770723</v>
      </c>
      <c r="AN59" s="361">
        <v>32037</v>
      </c>
      <c r="AO59" s="362">
        <v>-24.3</v>
      </c>
      <c r="AP59" s="363">
        <v>60285</v>
      </c>
      <c r="AQ59" s="364">
        <v>6.4</v>
      </c>
      <c r="AR59" s="365">
        <v>-30.7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6"/>
      <c r="AL60" s="367" t="s">
        <v>545</v>
      </c>
      <c r="AM60" s="368">
        <v>5468237</v>
      </c>
      <c r="AN60" s="369">
        <v>19974</v>
      </c>
      <c r="AO60" s="370">
        <v>-28.2</v>
      </c>
      <c r="AP60" s="371">
        <v>36445</v>
      </c>
      <c r="AQ60" s="372">
        <v>5</v>
      </c>
      <c r="AR60" s="373">
        <v>-33.200000000000003</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1" t="s">
        <v>550</v>
      </c>
      <c r="AL61" s="374"/>
      <c r="AM61" s="375">
        <v>9159734</v>
      </c>
      <c r="AN61" s="376">
        <v>33128</v>
      </c>
      <c r="AO61" s="377">
        <v>5.2</v>
      </c>
      <c r="AP61" s="378">
        <v>53901</v>
      </c>
      <c r="AQ61" s="379">
        <v>7.3</v>
      </c>
      <c r="AR61" s="365">
        <v>-2.1</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6"/>
      <c r="AL62" s="367" t="s">
        <v>545</v>
      </c>
      <c r="AM62" s="368">
        <v>6015872</v>
      </c>
      <c r="AN62" s="369">
        <v>21756</v>
      </c>
      <c r="AO62" s="370">
        <v>12.6</v>
      </c>
      <c r="AP62" s="371">
        <v>32410</v>
      </c>
      <c r="AQ62" s="372">
        <v>7.9</v>
      </c>
      <c r="AR62" s="373">
        <v>4.7</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sheetData>
  <sheetProtection algorithmName="SHA-512" hashValue="7rsrd+CzG9UU1bfeTm08nvvkSWbw6MAi2FY6N9mwDXiF34jJTTMFHgno2d/KRcM0H/dQlAY3mgl9JPC7O4tKgw==" saltValue="LSzuXBYdujguyYE+C2RN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552</v>
      </c>
    </row>
    <row r="120" spans="125:125" ht="13.5" hidden="1" customHeight="1" x14ac:dyDescent="0.15"/>
    <row r="121" spans="125:125" ht="13.5" hidden="1" customHeight="1" x14ac:dyDescent="0.15">
      <c r="DU121" s="286"/>
    </row>
  </sheetData>
  <sheetProtection algorithmName="SHA-512" hashValue="UAoEuWW8TmXlBH8q+m4WL/TpLdskeim3xjqo4xSKNYbORRZ0Ie7c8RbEpDKLqkfWvT0E13fOyapdzEL9nC1tcg==" saltValue="oIMPDoPT1rrCq/IPYSaU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553</v>
      </c>
    </row>
  </sheetData>
  <sheetProtection algorithmName="SHA-512" hashValue="Y0nKqJpytGbuukmoUj6+JBb7/cZzFXY9alsWwD3kb8tvxwekCHKh2u1P4wQJoxrVIrO4GuzOwIgyMEB0k3LdSw==" saltValue="dAXgYIHaIUhxxntXEyRZ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10.49</v>
      </c>
      <c r="G47" s="12">
        <v>13.21</v>
      </c>
      <c r="H47" s="12">
        <v>16.82</v>
      </c>
      <c r="I47" s="12">
        <v>12.15</v>
      </c>
      <c r="J47" s="13">
        <v>15.84</v>
      </c>
    </row>
    <row r="48" spans="2:10" ht="57.75" customHeight="1" x14ac:dyDescent="0.15">
      <c r="B48" s="14"/>
      <c r="C48" s="1202" t="s">
        <v>4</v>
      </c>
      <c r="D48" s="1202"/>
      <c r="E48" s="1203"/>
      <c r="F48" s="15">
        <v>5.89</v>
      </c>
      <c r="G48" s="16">
        <v>8.2899999999999991</v>
      </c>
      <c r="H48" s="16">
        <v>5.87</v>
      </c>
      <c r="I48" s="16">
        <v>7.77</v>
      </c>
      <c r="J48" s="17">
        <v>8.85</v>
      </c>
    </row>
    <row r="49" spans="2:10" ht="57.75" customHeight="1" thickBot="1" x14ac:dyDescent="0.2">
      <c r="B49" s="18"/>
      <c r="C49" s="1204" t="s">
        <v>5</v>
      </c>
      <c r="D49" s="1204"/>
      <c r="E49" s="1205"/>
      <c r="F49" s="19" t="s">
        <v>559</v>
      </c>
      <c r="G49" s="20">
        <v>2.58</v>
      </c>
      <c r="H49" s="20" t="s">
        <v>560</v>
      </c>
      <c r="I49" s="20" t="s">
        <v>561</v>
      </c>
      <c r="J49" s="21">
        <v>1.19</v>
      </c>
    </row>
    <row r="50" spans="2:10" ht="13.5" customHeight="1" x14ac:dyDescent="0.15"/>
  </sheetData>
  <sheetProtection algorithmName="SHA-512" hashValue="hAAQmJytsuiJrQJ9gHDebOUEP1F8HXmccwwEsm0o/GIkgOBkTe6+UBO6K7td28U/18PtQbvw8mFPj6qqNhb3FQ==" saltValue="QW+EhymcC5Y3ipXcIkvj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2022-03-10T00:50:43Z</cp:lastPrinted>
  <dcterms:created xsi:type="dcterms:W3CDTF">2022-02-02T04:22:48Z</dcterms:created>
  <dcterms:modified xsi:type="dcterms:W3CDTF">2022-09-29T01:14:38Z</dcterms:modified>
  <cp:category/>
</cp:coreProperties>
</file>