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12 東金市▲\"/>
    </mc:Choice>
  </mc:AlternateContent>
  <xr:revisionPtr revIDLastSave="0" documentId="13_ncr:1_{CA72603D-3383-4C74-90C4-B16554E8AF01}"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W35" i="10"/>
  <c r="BW36" i="10" s="1"/>
  <c r="BE35" i="10"/>
  <c r="BW34" i="10"/>
  <c r="BE34" i="10"/>
  <c r="C34" i="10"/>
  <c r="BW37" i="10" l="1"/>
  <c r="BW38" i="10" s="1"/>
  <c r="BW39" i="10" s="1"/>
  <c r="BW40" i="10" s="1"/>
  <c r="BW41" i="10" s="1"/>
  <c r="BW42" i="10" s="1"/>
  <c r="BW43" i="10" s="1"/>
  <c r="U34" i="10"/>
  <c r="U35" i="10" s="1"/>
  <c r="U36" i="10" s="1"/>
  <c r="C35"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<sst xmlns="http://schemas.openxmlformats.org/spreadsheetml/2006/main" count="1111" uniqueCount="566">
  <si>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</si>
  <si>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</si>
  <si>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</si>
  <si>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</si>
  <si>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</si>
  <si>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</si>
  <si>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</si>
  <si>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</si>
  <si>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</si>
  <si>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</si>
  <si>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</si>
  <si>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</si>
  <si>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</si>
  <si>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</si>
  <si>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</si>
  <si>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</si>
  <si>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</si>
  <si>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</si>
  <si>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</si>
  <si>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</si>
  <si>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</si>
  <si>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</si>
  <si>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</si>
  <si>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</si>
  <si>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</si>
  <si>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</si>
  <si>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</si>
  <si>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</si>
  <si>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</si>
  <si>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</si>
  <si>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</si>
  <si>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</si>
  <si>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</si>
  <si>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</si>
  <si>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</si>
  <si>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</si>
  <si>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</si>
  <si>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</si>
  <si>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</si>
  <si>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</si>
  <si>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</si>
  <si>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</si>
  <si>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</si>
  <si>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</si>
  <si>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</si>
  <si>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</si>
  <si>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</si>
  <si>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</si>
  <si>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</si>
  <si>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</si>
  <si>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</si>
  <si>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</si>
  <si>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</si>
  <si>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</si>
  <si>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</si>
  <si>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</si>
  <si>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</si>
  <si>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</si>
  <si>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</si>
  <si>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</si>
  <si>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</si>
  <si>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</si>
  <si>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</si>
  <si>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</si>
  <si>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</si>
  <si>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</si>
  <si>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</si>
  <si>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</si>
  <si>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</si>
  <si>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</si>
  <si>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</si>
  <si>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</si>
  <si>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</si>
  <si>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</si>
  <si>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</si>
  <si>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</si>
  <si>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</si>
  <si>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</si>
  <si>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</si>
  <si>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</si>
  <si>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</si>
  <si>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</si>
  <si>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</si>
  <si>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</si>
  <si>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</si>
  <si>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</si>
  <si>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</si>
  <si>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</si>
  <si>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</si>
  <si>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</si>
  <si>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</si>
  <si>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</si>
  <si>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</si>
  <si>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</si>
  <si>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東金市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</si>
  <si>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</si>
  <si>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</si>
  <si>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</si>
  <si>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</si>
  <si>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</si>
  <si>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</si>
  <si>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</si>
  <si>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</si>
  <si>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</si>
  <si>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</si>
  <si>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</si>
  <si>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</si>
  <si>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</si>
  <si>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</si>
  <si>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</si>
  <si>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</si>
  <si>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</si>
  <si>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</si>
  <si>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</si>
  <si>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</si>
  <si>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</si>
  <si>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</si>
  <si>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</si>
  <si>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</si>
  <si>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</si>
  <si>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</si>
  <si>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</si>
  <si>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</si>
  <si>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</si>
  <si>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</si>
  <si>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</si>
  <si>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</si>
  <si>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</si>
  <si>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</si>
  <si>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</si>
  <si>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</si>
  <si>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</si>
  <si>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</si>
  <si>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</si>
  <si>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</si>
  <si>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</si>
  <si>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</si>
  <si>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</si>
  <si>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</si>
  <si>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</si>
  <si>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</si>
  <si>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</si>
  <si>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</si>
  <si>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</si>
  <si>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</si>
  <si>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</si>
  <si>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</si>
  <si>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</si>
  <si>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</si>
  <si>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</si>
  <si>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</si>
  <si>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</si>
  <si>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</si>
  <si>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</si>
  <si>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</si>
  <si>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</si>
  <si>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</si>
  <si>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</si>
  <si>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</si>
  <si>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</si>
  <si>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</si>
  <si>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</si>
  <si>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</si>
  <si>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</si>
  <si>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</si>
  <si>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</si>
  <si>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</si>
  <si>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</si>
  <si>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</si>
  <si>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</si>
  <si>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</si>
  <si>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</si>
  <si>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</si>
  <si>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</si>
  <si>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</si>
  <si>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</si>
  <si>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</si>
  <si>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</si>
  <si>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</si>
  <si>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</si>
  <si>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</si>
  <si>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</si>
  <si>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</si>
  <si>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</si>
  <si>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</si>
  <si>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</si>
  <si>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</si>
  <si>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</si>
  <si>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</si>
  <si>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</si>
  <si>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</si>
  <si>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</si>
  <si>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</si>
  <si>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</si>
  <si>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</si>
  <si>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</si>
  <si>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</si>
  <si>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</si>
  <si>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</si>
  <si>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</si>
  <si>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</si>
  <si>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</si>
  <si>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</si>
  <si>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千葉県東金市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</si>
  <si>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</si>
  <si>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</si>
  <si>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</si>
  <si>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</si>
  <si>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</si>
  <si>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</si>
  <si>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</si>
  <si>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</si>
  <si>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</si>
  <si>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</si>
  <si>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</si>
  <si>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</si>
  <si>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</si>
  <si>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</si>
  <si>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</si>
  <si>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</si>
  <si>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</si>
  <si>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</si>
  <si>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</si>
  <si>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</si>
  <si>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</si>
  <si>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</si>
  <si>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</si>
  <si>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</si>
  <si>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</si>
  <si>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</si>
  <si>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</si>
  <si>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</si>
  <si>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</si>
  <si>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</si>
  <si>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</si>
  <si>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</si>
  <si>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</si>
  <si>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</si>
  <si>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</si>
  <si>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</si>
  <si>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</si>
  <si>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</si>
  <si>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</si>
  <si>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</si>
  <si>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</si>
  <si>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</si>
  <si>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</si>
  <si>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</si>
  <si>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</si>
  <si>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</si>
  <si>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</si>
  <si>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</si>
  <si>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</si>
  <si>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</si>
  <si>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</si>
  <si>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</si>
  <si>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</si>
  <si>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</si>
  <si>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</si>
  <si>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</si>
  <si>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</si>
  <si>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</si>
  <si>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</si>
  <si>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</si>
  <si>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</si>
  <si>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</si>
  <si>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</si>
  <si>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</si>
  <si>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</si>
  <si>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</si>
  <si>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</si>
  <si>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</si>
  <si>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</si>
  <si>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</si>
  <si>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</si>
  <si>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</si>
  <si>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</si>
  <si>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</si>
  <si>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</si>
  <si>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</si>
  <si>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</si>
  <si>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</si>
  <si>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</si>
  <si>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</si>
  <si>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</si>
  <si>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</si>
  <si>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</si>
  <si>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</si>
  <si>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</si>
  <si>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</si>
  <si>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</si>
  <si>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</si>
  <si>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</si>
  <si>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</si>
  <si>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</si>
  <si>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</si>
  <si>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</si>
  <si>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</si>
  <si>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</si>
  <si>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</si>
  <si>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</si>
  <si>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</si>
  <si>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</si>
  <si>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</si>
  <si>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</si>
  <si>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</si>
  <si>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</si>
  <si>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</si>
  <si>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</si>
  <si>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</si>
  <si>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</si>
  <si>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</si>
  <si>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</si>
  <si>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</si>
  <si>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</si>
  <si>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</si>
  <si>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</si>
  <si>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</si>
  <si>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</si>
  <si>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</si>
  <si>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</si>
  <si>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</si>
  <si>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</si>
  <si>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</si>
  <si>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</si>
  <si>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</si>
  <si>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</si>
  <si>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</si>
  <si>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</si>
  <si>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</si>
  <si>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</si>
  <si>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</si>
  <si>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</si>
  <si>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</si>
  <si>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</si>
  <si>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</si>
  <si>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</si>
  <si>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</si>
  <si>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</si>
  <si>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</si>
  <si>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</si>
  <si>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</si>
  <si>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</si>
  <si>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</si>
  <si>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</si>
  <si>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</si>
  <si>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</si>
  <si>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</si>
  <si>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</si>
  <si>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</si>
  <si>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</si>
  <si>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</si>
  <si>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</si>
  <si>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</si>
  <si>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千葉県東金市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</si>
  <si>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</si>
  <si>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</si>
  <si>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</si>
  <si>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</si>
  <si>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</si>
  <si>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</si>
  <si>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</si>
  <si>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</si>
  <si>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</si>
  <si>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</si>
  <si>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</si>
  <si>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</si>
  <si>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</si>
  <si>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</si>
  <si>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</si>
  <si>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</si>
  <si>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</si>
  <si>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</si>
  <si>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</si>
  <si>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</si>
  <si>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東金市病院事業特別会計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</si>
  <si>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</si>
  <si>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</si>
  <si>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</si>
  <si>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</si>
  <si>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</si>
  <si>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</si>
  <si>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</si>
  <si>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</si>
  <si>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</si>
  <si>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</si>
  <si>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</si>
  <si>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</si>
  <si>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</si>
  <si>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東金市国民健康保険事業特別会計</t>
    <phoneticPr fontId="5"/>
  </si>
  <si>
    <t>東金市介護保険事業特別会計</t>
    <phoneticPr fontId="5"/>
  </si>
  <si>
    <t>東金市後期高齢者医療特別会計</t>
    <phoneticPr fontId="5"/>
  </si>
  <si>
    <t>東金市ガス事業会計</t>
    <phoneticPr fontId="5"/>
  </si>
  <si>
    <t>法適用企業</t>
    <phoneticPr fontId="5"/>
  </si>
  <si>
    <t>東金市下水道事業会計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</si>
  <si>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</si>
  <si>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</si>
  <si>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</si>
  <si>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</si>
  <si>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</si>
  <si>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</si>
  <si>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</si>
  <si>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</si>
  <si>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</si>
  <si>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</si>
  <si>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</si>
  <si>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</si>
  <si>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</si>
  <si>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</si>
  <si>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</si>
  <si>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</si>
  <si>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</si>
  <si>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</si>
  <si>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</si>
  <si>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</si>
  <si>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</si>
  <si>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</si>
  <si>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</si>
  <si>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</si>
  <si>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</si>
  <si>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</si>
  <si>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</si>
  <si>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</si>
  <si>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</si>
  <si>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</si>
  <si>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</si>
  <si>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</si>
  <si>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</si>
  <si>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</si>
  <si>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</si>
  <si>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</si>
  <si>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</si>
  <si>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</si>
  <si>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</si>
  <si>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</si>
  <si>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</si>
  <si>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</si>
  <si>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</si>
  <si>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</si>
  <si>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</si>
  <si>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</si>
  <si>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</si>
  <si>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</si>
  <si>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</si>
  <si>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</si>
  <si>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</si>
  <si>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</si>
  <si>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</si>
  <si>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</si>
  <si>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</si>
  <si>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</si>
  <si>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</si>
  <si>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</si>
  <si>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</si>
  <si>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</si>
  <si>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</si>
  <si>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</si>
  <si>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</si>
  <si>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</si>
  <si>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</si>
  <si>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</si>
  <si>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</si>
  <si>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</si>
  <si>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</si>
  <si>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</si>
  <si>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</si>
  <si>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</si>
  <si>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</si>
  <si>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</si>
  <si>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</si>
  <si>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</si>
  <si>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</si>
  <si>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</si>
  <si>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</si>
  <si>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</si>
  <si>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</si>
  <si>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</si>
  <si>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</si>
  <si>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</si>
  <si>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</si>
  <si>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</si>
  <si>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</si>
  <si>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</si>
  <si>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</si>
  <si>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</si>
  <si>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</si>
  <si>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</si>
  <si>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</si>
  <si>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</si>
  <si>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</si>
  <si>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</si>
  <si>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</si>
  <si>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</si>
  <si>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</si>
  <si>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</si>
  <si>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</si>
  <si>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</si>
  <si>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</si>
  <si>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</si>
  <si>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</si>
  <si>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</si>
  <si>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</si>
  <si>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</si>
  <si>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</si>
  <si>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</si>
  <si>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</si>
  <si>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</si>
  <si>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</si>
  <si>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</si>
  <si>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</si>
  <si>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</si>
  <si>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</si>
  <si>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</si>
  <si>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</si>
  <si>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</si>
  <si>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</si>
  <si>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</si>
  <si>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</si>
  <si>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</si>
  <si>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</si>
  <si>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</si>
  <si>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</si>
  <si>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</si>
  <si>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</si>
  <si>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</si>
  <si>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</si>
  <si>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</si>
  <si>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</si>
  <si>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</si>
  <si>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</si>
  <si>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2.28</t>
  </si>
  <si>
    <t>▲ 8.29</t>
  </si>
  <si>
    <t>▲ 5.45</t>
  </si>
  <si>
    <t>東金市ガス事業会計</t>
  </si>
  <si>
    <t>一般会計</t>
  </si>
  <si>
    <t>東金市下水道事業会計</t>
  </si>
  <si>
    <t>東金市国民健康保険事業特別会計</t>
  </si>
  <si>
    <t>東金市後期高齢者医療特別会計</t>
  </si>
  <si>
    <t>東金市介護保険事業特別会計</t>
  </si>
  <si>
    <t>東金市病院事業特別会計</t>
  </si>
  <si>
    <t>その他会計（赤字）</t>
  </si>
  <si>
    <t>その他会計（黒字）</t>
  </si>
  <si>
    <t>R02</t>
    <phoneticPr fontId="5"/>
  </si>
  <si>
    <t>R03</t>
    <phoneticPr fontId="5"/>
  </si>
  <si>
    <t>R04</t>
    <phoneticPr fontId="5"/>
  </si>
  <si>
    <t>R05</t>
    <phoneticPr fontId="5"/>
  </si>
  <si>
    <t>R06</t>
    <phoneticPr fontId="5"/>
  </si>
  <si>
    <t>東金文化・スポーツ振興財団</t>
    <rPh sb="0" eb="2">
      <t>トウガネ</t>
    </rPh>
    <rPh sb="2" eb="4">
      <t>ブンカ</t>
    </rPh>
    <rPh sb="9" eb="11">
      <t>シンコウ</t>
    </rPh>
    <rPh sb="11" eb="13">
      <t>ザイダン</t>
    </rPh>
    <phoneticPr fontId="10"/>
  </si>
  <si>
    <t>東金元気づくり</t>
    <rPh sb="0" eb="2">
      <t>トウガネ</t>
    </rPh>
    <rPh sb="2" eb="4">
      <t>ゲンキ</t>
    </rPh>
    <phoneticPr fontId="10"/>
  </si>
  <si>
    <t>東金九十九里地域医療センター</t>
    <rPh sb="0" eb="10">
      <t>トウガネクジュウクリチイキイリョウ</t>
    </rPh>
    <phoneticPr fontId="10"/>
  </si>
  <si>
    <t>〇</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</si>
  <si>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10"/>
  </si>
  <si>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10"/>
  </si>
  <si>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10"/>
  </si>
  <si>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10"/>
  </si>
  <si>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10"/>
  </si>
  <si>
    <t>千葉県後期高齢者医療広域連合（後期高齢者特別会計）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トクベツ</t>
    </rPh>
    <rPh sb="22" eb="24">
      <t>カイケイ</t>
    </rPh>
    <phoneticPr fontId="10"/>
  </si>
  <si>
    <t>山武郡市広域行政組合（一般会計）</t>
    <rPh sb="0" eb="2">
      <t>サンブ</t>
    </rPh>
    <rPh sb="2" eb="4">
      <t>グンシ</t>
    </rPh>
    <rPh sb="4" eb="6">
      <t>コウイキ</t>
    </rPh>
    <rPh sb="6" eb="8">
      <t>ギョウセイ</t>
    </rPh>
    <rPh sb="8" eb="10">
      <t>クミアイ</t>
    </rPh>
    <rPh sb="11" eb="13">
      <t>イッパン</t>
    </rPh>
    <rPh sb="13" eb="15">
      <t>カイケイ</t>
    </rPh>
    <phoneticPr fontId="10"/>
  </si>
  <si>
    <t>東金市外三市町清掃組合</t>
    <rPh sb="0" eb="3">
      <t>トウガネシ</t>
    </rPh>
    <rPh sb="3" eb="4">
      <t>ソト</t>
    </rPh>
    <rPh sb="4" eb="5">
      <t>サン</t>
    </rPh>
    <rPh sb="5" eb="6">
      <t>シ</t>
    </rPh>
    <rPh sb="6" eb="7">
      <t>マチ</t>
    </rPh>
    <rPh sb="7" eb="9">
      <t>セイソウ</t>
    </rPh>
    <rPh sb="9" eb="11">
      <t>クミアイ</t>
    </rPh>
    <phoneticPr fontId="10"/>
  </si>
  <si>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10"/>
  </si>
  <si>
    <t>山武郡市広域水道企業団</t>
    <rPh sb="0" eb="2">
      <t>サンブ</t>
    </rPh>
    <rPh sb="2" eb="4">
      <t>グンシ</t>
    </rPh>
    <rPh sb="4" eb="6">
      <t>コウイキ</t>
    </rPh>
    <rPh sb="6" eb="8">
      <t>スイドウ</t>
    </rPh>
    <rPh sb="8" eb="10">
      <t>キギョウ</t>
    </rPh>
    <rPh sb="10" eb="11">
      <t>ダン</t>
    </rPh>
    <phoneticPr fontId="10"/>
  </si>
  <si>
    <t>東千葉メディカルセンター整備事業基金</t>
  </si>
  <si>
    <t>みどりのふるさと基金</t>
  </si>
  <si>
    <t>育英事業基金</t>
  </si>
  <si>
    <t>森林環境譲与税基金</t>
    <phoneticPr fontId="5"/>
  </si>
  <si>
    <t>社会福祉事業基金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</si>
</sst>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C931-41A2-AC55-5A12E713F0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13750</c:v>
                </c:pt>
                <c:pt idx="1">
                  <c:v>15323</c:v>
                </c:pt>
                <c:pt idx="2">
                  <c:v>10061</c:v>
                </c:pt>
                <c:pt idx="3">
                  <c:v>31137</c:v>
                </c:pt>
                <c:pt idx="4">
                  <c:v>18502</c:v>
                </c:pt>
              </c:numCache>
            </c:numRef>
          </c:val>
          <c:smooth val="0"/>
          <c:extLst>
            <c:ext xmlns:c16="http://schemas.microsoft.com/office/drawing/2014/chart" uri="{C3380CC4-5D6E-409C-BE32-E72D297353CC}">
              <c16:uniqueId val="{00000001-C931-41A2-AC55-5A12E713F0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6.02</c:v>
                </c:pt>
                <c:pt idx="1">
                  <c:v>9.3000000000000007</c:v>
                </c:pt>
                <c:pt idx="2">
                  <c:v>7.58</c:v>
                </c:pt>
                <c:pt idx="3">
                  <c:v>4.4000000000000004</c:v>
                </c:pt>
                <c:pt idx="4">
                  <c:v>4.63</c:v>
                </c:pt>
              </c:numCache>
            </c:numRef>
          </c:val>
          <c:extLst>
            <c:ext xmlns:c16="http://schemas.microsoft.com/office/drawing/2014/chart" uri="{C3380CC4-5D6E-409C-BE32-E72D297353CC}">
              <c16:uniqueId val="{00000000-8484-4432-A485-CBC2DFD650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c:v>
                </c:pt>
                <c:pt idx="1">
                  <c:v>14.08</c:v>
                </c:pt>
                <c:pt idx="2">
                  <c:v>18.88</c:v>
                </c:pt>
                <c:pt idx="3">
                  <c:v>17.86</c:v>
                </c:pt>
                <c:pt idx="4">
                  <c:v>14.16</c:v>
                </c:pt>
              </c:numCache>
            </c:numRef>
          </c:val>
          <c:extLst>
            <c:ext xmlns:c16="http://schemas.microsoft.com/office/drawing/2014/chart" uri="{C3380CC4-5D6E-409C-BE32-E72D297353CC}">
              <c16:uniqueId val="{00000001-8484-4432-A485-CBC2DFD650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3.15</c:v>
                </c:pt>
                <c:pt idx="1">
                  <c:v>3.71</c:v>
                </c:pt>
                <c:pt idx="2">
                  <c:v>-2.2799999999999998</c:v>
                </c:pt>
                <c:pt idx="3">
                  <c:v>-8.2899999999999991</c:v>
                </c:pt>
                <c:pt idx="4">
                  <c:v>-5.45</c:v>
                </c:pt>
              </c:numCache>
            </c:numRef>
          </c:val>
          <c:smooth val="0"/>
          <c:extLst>
            <c:ext xmlns:c16="http://schemas.microsoft.com/office/drawing/2014/chart" uri="{C3380CC4-5D6E-409C-BE32-E72D297353CC}">
              <c16:uniqueId val="{00000002-8484-4432-A485-CBC2DFD650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B9E-4F2B-9C58-06408F5807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9E-4F2B-9C58-06408F5807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9E-4F2B-9C58-06408F580794}"/>
            </c:ext>
          </c:extLst>
        </c:ser>
        <c:ser>
          <c:idx val="3"/>
          <c:order val="3"/>
          <c:tx>
            <c:strRef>
              <c:f>データシート!$A$30</c:f>
              <c:strCache>
                <c:ptCount val="1"/>
                <c:pt idx="0">
                  <c:v>東金市病院事業特別会計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B9E-4F2B-9C58-06408F580794}"/>
            </c:ext>
          </c:extLst>
        </c:ser>
        <c:ser>
          <c:idx val="4"/>
          <c:order val="4"/>
          <c:tx>
            <c:strRef>
              <c:f>データシート!$A$31</c:f>
              <c:strCache>
                <c:ptCount val="1"/>
                <c:pt idx="0">
                  <c:v>東金市介護保険事業特別会計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0.09</c:v>
                </c:pt>
                <c:pt idx="4">
                  <c:v>#N/A</c:v>
                </c:pt>
                <c:pt idx="5">
                  <c:v>0.08</c:v>
                </c:pt>
                <c:pt idx="6">
                  <c:v>#N/A</c:v>
                </c:pt>
                <c:pt idx="7">
                  <c:v>0.03</c:v>
                </c:pt>
                <c:pt idx="8">
                  <c:v>#N/A</c:v>
                </c:pt>
                <c:pt idx="9">
                  <c:v>0.09</c:v>
                </c:pt>
              </c:numCache>
            </c:numRef>
          </c:val>
          <c:extLst>
            <c:ext xmlns:c16="http://schemas.microsoft.com/office/drawing/2014/chart" uri="{C3380CC4-5D6E-409C-BE32-E72D297353CC}">
              <c16:uniqueId val="{00000004-4B9E-4F2B-9C58-06408F580794}"/>
            </c:ext>
          </c:extLst>
        </c:ser>
        <c:ser>
          <c:idx val="5"/>
          <c:order val="5"/>
          <c:tx>
            <c:strRef>
              <c:f>データシート!$A$32</c:f>
              <c:strCache>
                <c:ptCount val="1"/>
                <c:pt idx="0">
                  <c:v>東金市後期高齢者医療特別会計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0.04</c:v>
                </c:pt>
                <c:pt idx="8">
                  <c:v>#N/A</c:v>
                </c:pt>
                <c:pt idx="9">
                  <c:v>0.14000000000000001</c:v>
                </c:pt>
              </c:numCache>
            </c:numRef>
          </c:val>
          <c:extLst>
            <c:ext xmlns:c16="http://schemas.microsoft.com/office/drawing/2014/chart" uri="{C3380CC4-5D6E-409C-BE32-E72D297353CC}">
              <c16:uniqueId val="{00000005-4B9E-4F2B-9C58-06408F580794}"/>
            </c:ext>
          </c:extLst>
        </c:ser>
        <c:ser>
          <c:idx val="6"/>
          <c:order val="6"/>
          <c:tx>
            <c:strRef>
              <c:f>データシート!$A$33</c:f>
              <c:strCache>
                <c:ptCount val="1"/>
                <c:pt idx="0">
                  <c:v>東金市国民健康保険事業特別会計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0.67</c:v>
                </c:pt>
                <c:pt idx="4">
                  <c:v>#N/A</c:v>
                </c:pt>
                <c:pt idx="5">
                  <c:v>1</c:v>
                </c:pt>
                <c:pt idx="6">
                  <c:v>#N/A</c:v>
                </c:pt>
                <c:pt idx="7">
                  <c:v>0.38</c:v>
                </c:pt>
                <c:pt idx="8">
                  <c:v>#N/A</c:v>
                </c:pt>
                <c:pt idx="9">
                  <c:v>0.38</c:v>
                </c:pt>
              </c:numCache>
            </c:numRef>
          </c:val>
          <c:extLst>
            <c:ext xmlns:c16="http://schemas.microsoft.com/office/drawing/2014/chart" uri="{C3380CC4-5D6E-409C-BE32-E72D297353CC}">
              <c16:uniqueId val="{00000006-4B9E-4F2B-9C58-06408F580794}"/>
            </c:ext>
          </c:extLst>
        </c:ser>
        <c:ser>
          <c:idx val="7"/>
          <c:order val="7"/>
          <c:tx>
            <c:strRef>
              <c:f>データシート!$A$34</c:f>
              <c:strCache>
                <c:ptCount val="1"/>
                <c:pt idx="0">
                  <c:v>東金市下水道事業会計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0.56999999999999995</c:v>
                </c:pt>
                <c:pt idx="2">
                  <c:v>#N/A</c:v>
                </c:pt>
                <c:pt idx="3">
                  <c:v>0.79</c:v>
                </c:pt>
                <c:pt idx="4">
                  <c:v>#N/A</c:v>
                </c:pt>
                <c:pt idx="5">
                  <c:v>0.84</c:v>
                </c:pt>
                <c:pt idx="6">
                  <c:v>#N/A</c:v>
                </c:pt>
                <c:pt idx="7">
                  <c:v>0.87</c:v>
                </c:pt>
                <c:pt idx="8">
                  <c:v>#N/A</c:v>
                </c:pt>
                <c:pt idx="9">
                  <c:v>1.1299999999999999</c:v>
                </c:pt>
              </c:numCache>
            </c:numRef>
          </c:val>
          <c:extLst>
            <c:ext xmlns:c16="http://schemas.microsoft.com/office/drawing/2014/chart" uri="{C3380CC4-5D6E-409C-BE32-E72D297353CC}">
              <c16:uniqueId val="{00000007-4B9E-4F2B-9C58-06408F5807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6.01</c:v>
                </c:pt>
                <c:pt idx="2">
                  <c:v>#N/A</c:v>
                </c:pt>
                <c:pt idx="3">
                  <c:v>9.2899999999999991</c:v>
                </c:pt>
                <c:pt idx="4">
                  <c:v>#N/A</c:v>
                </c:pt>
                <c:pt idx="5">
                  <c:v>7.57</c:v>
                </c:pt>
                <c:pt idx="6">
                  <c:v>#N/A</c:v>
                </c:pt>
                <c:pt idx="7">
                  <c:v>4.3899999999999997</c:v>
                </c:pt>
                <c:pt idx="8">
                  <c:v>#N/A</c:v>
                </c:pt>
                <c:pt idx="9">
                  <c:v>4.62</c:v>
                </c:pt>
              </c:numCache>
            </c:numRef>
          </c:val>
          <c:extLst>
            <c:ext xmlns:c16="http://schemas.microsoft.com/office/drawing/2014/chart" uri="{C3380CC4-5D6E-409C-BE32-E72D297353CC}">
              <c16:uniqueId val="{00000008-4B9E-4F2B-9C58-06408F580794}"/>
            </c:ext>
          </c:extLst>
        </c:ser>
        <c:ser>
          <c:idx val="9"/>
          <c:order val="9"/>
          <c:tx>
            <c:strRef>
              <c:f>データシート!$A$36</c:f>
              <c:strCache>
                <c:ptCount val="1"/>
                <c:pt idx="0">
                  <c:v>東金市ガス事業会計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11.41</c:v>
                </c:pt>
                <c:pt idx="2">
                  <c:v>#N/A</c:v>
                </c:pt>
                <c:pt idx="3">
                  <c:v>10.58</c:v>
                </c:pt>
                <c:pt idx="4">
                  <c:v>#N/A</c:v>
                </c:pt>
                <c:pt idx="5">
                  <c:v>10.87</c:v>
                </c:pt>
                <c:pt idx="6">
                  <c:v>#N/A</c:v>
                </c:pt>
                <c:pt idx="7">
                  <c:v>10.55</c:v>
                </c:pt>
                <c:pt idx="8">
                  <c:v>#N/A</c:v>
                </c:pt>
                <c:pt idx="9">
                  <c:v>9.91</c:v>
                </c:pt>
              </c:numCache>
            </c:numRef>
          </c:val>
          <c:extLst>
            <c:ext xmlns:c16="http://schemas.microsoft.com/office/drawing/2014/chart" uri="{C3380CC4-5D6E-409C-BE32-E72D297353CC}">
              <c16:uniqueId val="{00000009-4B9E-4F2B-9C58-06408F5807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2285</c:v>
                </c:pt>
                <c:pt idx="5">
                  <c:v>2275</c:v>
                </c:pt>
                <c:pt idx="8">
                  <c:v>2278</c:v>
                </c:pt>
                <c:pt idx="11">
                  <c:v>2187</c:v>
                </c:pt>
                <c:pt idx="14">
                  <c:v>2133</c:v>
                </c:pt>
              </c:numCache>
            </c:numRef>
          </c:val>
          <c:extLst>
            <c:ext xmlns:c16="http://schemas.microsoft.com/office/drawing/2014/chart" uri="{C3380CC4-5D6E-409C-BE32-E72D297353CC}">
              <c16:uniqueId val="{00000000-CAF1-4123-B1DA-E307BC11B6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F1-4123-B1DA-E307BC11B6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8</c:v>
                </c:pt>
                <c:pt idx="6">
                  <c:v>0</c:v>
                </c:pt>
                <c:pt idx="9">
                  <c:v>0</c:v>
                </c:pt>
                <c:pt idx="12">
                  <c:v>1</c:v>
                </c:pt>
              </c:numCache>
            </c:numRef>
          </c:val>
          <c:extLst>
            <c:ext xmlns:c16="http://schemas.microsoft.com/office/drawing/2014/chart" uri="{C3380CC4-5D6E-409C-BE32-E72D297353CC}">
              <c16:uniqueId val="{00000002-CAF1-4123-B1DA-E307BC11B6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95</c:v>
                </c:pt>
                <c:pt idx="3">
                  <c:v>92</c:v>
                </c:pt>
                <c:pt idx="6">
                  <c:v>102</c:v>
                </c:pt>
                <c:pt idx="9">
                  <c:v>92</c:v>
                </c:pt>
                <c:pt idx="12">
                  <c:v>70</c:v>
                </c:pt>
              </c:numCache>
            </c:numRef>
          </c:val>
          <c:extLst>
            <c:ext xmlns:c16="http://schemas.microsoft.com/office/drawing/2014/chart" uri="{C3380CC4-5D6E-409C-BE32-E72D297353CC}">
              <c16:uniqueId val="{00000003-CAF1-4123-B1DA-E307BC11B6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643</c:v>
                </c:pt>
                <c:pt idx="3">
                  <c:v>693</c:v>
                </c:pt>
                <c:pt idx="6">
                  <c:v>666</c:v>
                </c:pt>
                <c:pt idx="9">
                  <c:v>601</c:v>
                </c:pt>
                <c:pt idx="12">
                  <c:v>527</c:v>
                </c:pt>
              </c:numCache>
            </c:numRef>
          </c:val>
          <c:extLst>
            <c:ext xmlns:c16="http://schemas.microsoft.com/office/drawing/2014/chart" uri="{C3380CC4-5D6E-409C-BE32-E72D297353CC}">
              <c16:uniqueId val="{00000004-CAF1-4123-B1DA-E307BC11B6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F1-4123-B1DA-E307BC11B6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F1-4123-B1DA-E307BC11B6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1860</c:v>
                </c:pt>
                <c:pt idx="3">
                  <c:v>1875</c:v>
                </c:pt>
                <c:pt idx="6">
                  <c:v>1893</c:v>
                </c:pt>
                <c:pt idx="9">
                  <c:v>1839</c:v>
                </c:pt>
                <c:pt idx="12">
                  <c:v>1834</c:v>
                </c:pt>
              </c:numCache>
            </c:numRef>
          </c:val>
          <c:extLst>
            <c:ext xmlns:c16="http://schemas.microsoft.com/office/drawing/2014/chart" uri="{C3380CC4-5D6E-409C-BE32-E72D297353CC}">
              <c16:uniqueId val="{00000007-CAF1-4123-B1DA-E307BC11B6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324</c:v>
                </c:pt>
                <c:pt idx="2">
                  <c:v>#N/A</c:v>
                </c:pt>
                <c:pt idx="3">
                  <c:v>#N/A</c:v>
                </c:pt>
                <c:pt idx="4">
                  <c:v>393</c:v>
                </c:pt>
                <c:pt idx="5">
                  <c:v>#N/A</c:v>
                </c:pt>
                <c:pt idx="6">
                  <c:v>#N/A</c:v>
                </c:pt>
                <c:pt idx="7">
                  <c:v>383</c:v>
                </c:pt>
                <c:pt idx="8">
                  <c:v>#N/A</c:v>
                </c:pt>
                <c:pt idx="9">
                  <c:v>#N/A</c:v>
                </c:pt>
                <c:pt idx="10">
                  <c:v>345</c:v>
                </c:pt>
                <c:pt idx="11">
                  <c:v>#N/A</c:v>
                </c:pt>
                <c:pt idx="12">
                  <c:v>#N/A</c:v>
                </c:pt>
                <c:pt idx="13">
                  <c:v>299</c:v>
                </c:pt>
                <c:pt idx="14">
                  <c:v>#N/A</c:v>
                </c:pt>
              </c:numCache>
            </c:numRef>
          </c:val>
          <c:smooth val="0"/>
          <c:extLst>
            <c:ext xmlns:c16="http://schemas.microsoft.com/office/drawing/2014/chart" uri="{C3380CC4-5D6E-409C-BE32-E72D297353CC}">
              <c16:uniqueId val="{00000008-CAF1-4123-B1DA-E307BC11B6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19101</c:v>
                </c:pt>
                <c:pt idx="5">
                  <c:v>18535</c:v>
                </c:pt>
                <c:pt idx="8">
                  <c:v>17642</c:v>
                </c:pt>
                <c:pt idx="11">
                  <c:v>16375</c:v>
                </c:pt>
                <c:pt idx="14">
                  <c:v>14415</c:v>
                </c:pt>
              </c:numCache>
            </c:numRef>
          </c:val>
          <c:extLst>
            <c:ext xmlns:c16="http://schemas.microsoft.com/office/drawing/2014/chart" uri="{C3380CC4-5D6E-409C-BE32-E72D297353CC}">
              <c16:uniqueId val="{00000000-7620-4171-AA26-892CDB085B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4771</c:v>
                </c:pt>
                <c:pt idx="5">
                  <c:v>4277</c:v>
                </c:pt>
                <c:pt idx="8">
                  <c:v>3783</c:v>
                </c:pt>
                <c:pt idx="11">
                  <c:v>3694</c:v>
                </c:pt>
                <c:pt idx="14">
                  <c:v>3714</c:v>
                </c:pt>
              </c:numCache>
            </c:numRef>
          </c:val>
          <c:extLst>
            <c:ext xmlns:c16="http://schemas.microsoft.com/office/drawing/2014/chart" uri="{C3380CC4-5D6E-409C-BE32-E72D297353CC}">
              <c16:uniqueId val="{00000001-7620-4171-AA26-892CDB085B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4250</c:v>
                </c:pt>
                <c:pt idx="5">
                  <c:v>4902</c:v>
                </c:pt>
                <c:pt idx="8">
                  <c:v>5482</c:v>
                </c:pt>
                <c:pt idx="11">
                  <c:v>5221</c:v>
                </c:pt>
                <c:pt idx="14">
                  <c:v>4312</c:v>
                </c:pt>
              </c:numCache>
            </c:numRef>
          </c:val>
          <c:extLst>
            <c:ext xmlns:c16="http://schemas.microsoft.com/office/drawing/2014/chart" uri="{C3380CC4-5D6E-409C-BE32-E72D297353CC}">
              <c16:uniqueId val="{00000002-7620-4171-AA26-892CDB085B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20-4171-AA26-892CDB085B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20-4171-AA26-892CDB085B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3799</c:v>
                </c:pt>
                <c:pt idx="3">
                  <c:v>1748</c:v>
                </c:pt>
                <c:pt idx="6">
                  <c:v>750</c:v>
                </c:pt>
                <c:pt idx="9">
                  <c:v>1419</c:v>
                </c:pt>
                <c:pt idx="12">
                  <c:v>2192</c:v>
                </c:pt>
              </c:numCache>
            </c:numRef>
          </c:val>
          <c:extLst>
            <c:ext xmlns:c16="http://schemas.microsoft.com/office/drawing/2014/chart" uri="{C3380CC4-5D6E-409C-BE32-E72D297353CC}">
              <c16:uniqueId val="{00000005-7620-4171-AA26-892CDB085B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2779</c:v>
                </c:pt>
                <c:pt idx="3">
                  <c:v>2579</c:v>
                </c:pt>
                <c:pt idx="6">
                  <c:v>2416</c:v>
                </c:pt>
                <c:pt idx="9">
                  <c:v>2339</c:v>
                </c:pt>
                <c:pt idx="12">
                  <c:v>2285</c:v>
                </c:pt>
              </c:numCache>
            </c:numRef>
          </c:val>
          <c:extLst>
            <c:ext xmlns:c16="http://schemas.microsoft.com/office/drawing/2014/chart" uri="{C3380CC4-5D6E-409C-BE32-E72D297353CC}">
              <c16:uniqueId val="{00000006-7620-4171-AA26-892CDB085B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737</c:v>
                </c:pt>
                <c:pt idx="3">
                  <c:v>821</c:v>
                </c:pt>
                <c:pt idx="6">
                  <c:v>806</c:v>
                </c:pt>
                <c:pt idx="9">
                  <c:v>752</c:v>
                </c:pt>
                <c:pt idx="12">
                  <c:v>742</c:v>
                </c:pt>
              </c:numCache>
            </c:numRef>
          </c:val>
          <c:extLst>
            <c:ext xmlns:c16="http://schemas.microsoft.com/office/drawing/2014/chart" uri="{C3380CC4-5D6E-409C-BE32-E72D297353CC}">
              <c16:uniqueId val="{00000007-7620-4171-AA26-892CDB085B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6146</c:v>
                </c:pt>
                <c:pt idx="3">
                  <c:v>5438</c:v>
                </c:pt>
                <c:pt idx="6">
                  <c:v>4674</c:v>
                </c:pt>
                <c:pt idx="9">
                  <c:v>4225</c:v>
                </c:pt>
                <c:pt idx="12">
                  <c:v>4215</c:v>
                </c:pt>
              </c:numCache>
            </c:numRef>
          </c:val>
          <c:extLst>
            <c:ext xmlns:c16="http://schemas.microsoft.com/office/drawing/2014/chart" uri="{C3380CC4-5D6E-409C-BE32-E72D297353CC}">
              <c16:uniqueId val="{00000008-7620-4171-AA26-892CDB085B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9-7620-4171-AA26-892CDB085B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21901</c:v>
                </c:pt>
                <c:pt idx="3">
                  <c:v>21087</c:v>
                </c:pt>
                <c:pt idx="6">
                  <c:v>19786</c:v>
                </c:pt>
                <c:pt idx="9">
                  <c:v>19376</c:v>
                </c:pt>
                <c:pt idx="12">
                  <c:v>18123</c:v>
                </c:pt>
              </c:numCache>
            </c:numRef>
          </c:val>
          <c:extLst>
            <c:ext xmlns:c16="http://schemas.microsoft.com/office/drawing/2014/chart" uri="{C3380CC4-5D6E-409C-BE32-E72D297353CC}">
              <c16:uniqueId val="{0000000A-7620-4171-AA26-892CDB085B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7251</c:v>
                </c:pt>
                <c:pt idx="2">
                  <c:v>#N/A</c:v>
                </c:pt>
                <c:pt idx="3">
                  <c:v>#N/A</c:v>
                </c:pt>
                <c:pt idx="4">
                  <c:v>3959</c:v>
                </c:pt>
                <c:pt idx="5">
                  <c:v>#N/A</c:v>
                </c:pt>
                <c:pt idx="6">
                  <c:v>#N/A</c:v>
                </c:pt>
                <c:pt idx="7">
                  <c:v>1525</c:v>
                </c:pt>
                <c:pt idx="8">
                  <c:v>#N/A</c:v>
                </c:pt>
                <c:pt idx="9">
                  <c:v>#N/A</c:v>
                </c:pt>
                <c:pt idx="10">
                  <c:v>2822</c:v>
                </c:pt>
                <c:pt idx="11">
                  <c:v>#N/A</c:v>
                </c:pt>
                <c:pt idx="12">
                  <c:v>#N/A</c:v>
                </c:pt>
                <c:pt idx="13">
                  <c:v>5114</c:v>
                </c:pt>
                <c:pt idx="14">
                  <c:v>#N/A</c:v>
                </c:pt>
              </c:numCache>
            </c:numRef>
          </c:val>
          <c:smooth val="0"/>
          <c:extLst>
            <c:ext xmlns:c16="http://schemas.microsoft.com/office/drawing/2014/chart" uri="{C3380CC4-5D6E-409C-BE32-E72D297353CC}">
              <c16:uniqueId val="{0000000B-7620-4171-AA26-892CDB085B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2517</c:v>
                </c:pt>
                <c:pt idx="1">
                  <c:v>2413</c:v>
                </c:pt>
                <c:pt idx="2">
                  <c:v>1932</c:v>
                </c:pt>
              </c:numCache>
            </c:numRef>
          </c:val>
          <c:extLst>
            <c:ext xmlns:c16="http://schemas.microsoft.com/office/drawing/2014/chart" uri="{C3380CC4-5D6E-409C-BE32-E72D297353CC}">
              <c16:uniqueId val="{00000000-E8D5-4C91-9DB1-2DF6D08E1E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8D5-4C91-9DB1-2DF6D08E1E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4102</c:v>
                </c:pt>
                <c:pt idx="1">
                  <c:v>3936</c:v>
                </c:pt>
                <c:pt idx="2">
                  <c:v>3513</c:v>
                </c:pt>
              </c:numCache>
            </c:numRef>
          </c:val>
          <c:extLst>
            <c:ext xmlns:c16="http://schemas.microsoft.com/office/drawing/2014/chart" uri="{C3380CC4-5D6E-409C-BE32-E72D297353CC}">
              <c16:uniqueId val="{00000002-E8D5-4C91-9DB1-2DF6D08E1E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元利償還金等（公債費）については、一般会計において令和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年度発債の学校教育施設等整備事業債（小中学校校内</a:t>
          </a:r>
          <a:r>
            <a:rPr kumimoji="1" lang="en-US" altLang="ja-JP" sz="1100">
              <a:latin typeface="ＭＳ ゴシック" pitchFamily="49" charset="-128"/>
              <a:ea typeface="ＭＳ ゴシック" pitchFamily="49" charset="-128"/>
            </a:rPr>
            <a:t>LAN</a:t>
          </a:r>
          <a:r>
            <a:rPr kumimoji="1" lang="ja-JP" altLang="en-US" sz="1100">
              <a:latin typeface="ＭＳ ゴシック" pitchFamily="49" charset="-128"/>
              <a:ea typeface="ＭＳ ゴシック" pitchFamily="49" charset="-128"/>
            </a:rPr>
            <a:t>環境整備工事）、防災・減災・国土強靭化緊急対策事業債（幼稚園空調設備整備）等に係る元金償還に伴い増額となったが、過去分の償還が完了したことと、公営企業債（公共下水道・農業集落排水）に対する繰入金が減額となったことにより、分子全体は微減となった。</a:t>
          </a:r>
        </a:p>
        <a:p>
          <a:r>
            <a:rPr kumimoji="1" lang="ja-JP" altLang="en-US" sz="1100">
              <a:latin typeface="ＭＳ ゴシック" pitchFamily="49" charset="-128"/>
              <a:ea typeface="ＭＳ ゴシック" pitchFamily="49" charset="-128"/>
            </a:rPr>
            <a:t>  なお、病院事業における起債に係る事業分の償還については、東千葉メディカルセンターから支出され、特定財源に含まれるため、実質公債費比率に影響しない。</a:t>
          </a:r>
        </a:p>
        <a:p>
          <a:r>
            <a:rPr kumimoji="1" lang="ja-JP" altLang="en-US" sz="1100">
              <a:latin typeface="ＭＳ ゴシック" pitchFamily="49" charset="-128"/>
              <a:ea typeface="ＭＳ ゴシック" pitchFamily="49" charset="-128"/>
            </a:rPr>
            <a:t>　今後は小中学校校舎防火シャッター改修事業に係る起債の償還開始に伴い、一般会計債について公債費の増が見込まれるとともに一部事務組合負担金も増加していくと考えられることから、財政状況を考慮した中での適切な事業選択による起債発行の抑制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地方債現在高について、一般会計及び病院会計に係る地方債の償還額が発行額を上回ったため、前年度から減少した。また、公営企業債等繰入見込額については、下水道事業に係る地方債の償還が進んでいることから減少傾向にある。</a:t>
          </a:r>
        </a:p>
        <a:p>
          <a:r>
            <a:rPr kumimoji="1" lang="ja-JP" altLang="en-US" sz="1250">
              <a:latin typeface="ＭＳ ゴシック" pitchFamily="49" charset="-128"/>
              <a:ea typeface="ＭＳ ゴシック" pitchFamily="49" charset="-128"/>
            </a:rPr>
            <a:t>　一方、設立法人等の負債額等負担見込額については、繰越欠損が増加傾向にあることから、今後も運営状況について注視していく必要がある。</a:t>
          </a:r>
        </a:p>
        <a:p>
          <a:r>
            <a:rPr kumimoji="1" lang="ja-JP" altLang="en-US" sz="1250">
              <a:latin typeface="ＭＳ ゴシック" pitchFamily="49" charset="-128"/>
              <a:ea typeface="ＭＳ ゴシック" pitchFamily="49" charset="-128"/>
            </a:rPr>
            <a:t>　充当可能財源等については、財政調整基金等の減少により充当可能基金が減となっており、基準財政需要額算入見込額も減少していることから引き続き歳出の削減等により財源の確保に努める必要がある。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千葉県東金市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財政調整基金は、市民還元の趣旨から基金を活用した予算編成を行ったことから、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百万円の減。東千葉メディカルセンター整備事業基金は、地方独立行政法人東金九十九里地域医療センター事業への充当により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財政調整基金については、不足の事態への備えとして安定的に確保していく必要があるが、物価高騰の動向を注視しつつ、市政運営の指針である第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次総合計画で掲げるまちづくり実現のための各種事業が計画的に進められるよう財政運営を進めていく。東千葉メディカルセンター整備事業基金は原資となる県交付金の交付が令和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年度で終了したことから、今後も病院事業債の償還額に応じ取り崩していくため、減少していく見込みである。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・東千葉メディカルセンター整備事業基金：東千葉メディカルセンター整備事業交付金（千葉県からの交付金）を原資としたもので、地方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独立行政法人東金九十九里地域医療センターが行った東千葉メディカルセンターの整備に係る病院事業債（平成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年度発</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行分まで）の償還の財源に充てるもの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・東金市社会福祉事業基金：市の社会福祉に資する事業へ支出するもの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・みどりのふるさと基金：ふるさと東金に残された豊かな緑と水辺を、市民、事業者及び行政が一体となって保全を図り、貴重なみどりと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水辺の保全、良好な都市環境を形成の目的を達成するためのもの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・東千葉メディカルセンター整備事業基金：減少の要因としては、地方独立行政法人東金九十九里地域医療センターが行った東千葉メディ</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カルセンターの整備に係る病院事業債の償還の財源に充てるため、取崩しを行ったことによる。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・東金市社会福祉事業基金：東金市保健福祉センターの空調設備改修の財源として取崩したため、基金保有高は減少した。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・みどりのふるさと基金：南上宿地区の公園遊具更新費の財源に充てるため、取り崩しを行なったがふるさと納税による寄付額が上回った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・東千葉メディカルセンター整備事業基金：病院事業債の償還の財源に充てる。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・社会福祉事業基金：基金繰入額との均衡を図りつつ、市の社会福祉に資する事業の財源として活用していく。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・みどりのふるさと基金：公園施設等の維持管理、健康で安全かつ快適な都市環境の創出と緑地の保全や緑化の推進事業を目的とした事業に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財政調整基金については、重点戦略事業や物価高騰対策事業へ活用したことにより残高は減少した。今後も経済状況や、国・県の動向を注視し基金活用の対応をしていく。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目標とする一定額の水準に達したが、市の公共施設・公用施設等において更新時期となるものが多数あることから、今後も引き続き原則として財政調整基金に頼らない予算を編成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積み増す予定なし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56,524
54,350
89.12
24,342,391
23,255,627
631,138
13,643,317
18,123,035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単年度の財政力指数については、歳入において地方特例交付金の増などにより、指数の分子（基準財政収入額）が前年度比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の増となった。また、歳出において中学校費や林野水産行政費の増により指数の分母（基準財政需要額）が前年度比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の増となったことから、</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と昨年度同水準となり、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か年平均の財政力指数は</a:t>
          </a:r>
          <a:r>
            <a:rPr kumimoji="1" lang="en-US" altLang="ja-JP" sz="1300">
              <a:latin typeface="ＭＳ Ｐゴシック" panose="020B0600070205080204" pitchFamily="50" charset="-128"/>
              <a:ea typeface="ＭＳ Ｐゴシック" panose="020B0600070205080204" pitchFamily="50" charset="-128"/>
            </a:rPr>
            <a:t>0.006</a:t>
          </a:r>
          <a:r>
            <a:rPr kumimoji="1" lang="ja-JP" altLang="en-US" sz="1300">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引き続き歳入の確保と歳出抑制等に取り組み、財政基盤の強化に努める。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扶助費の増額など、分子全体としては前年度と比べ</a:t>
          </a:r>
          <a:r>
            <a:rPr kumimoji="1" lang="en-US" altLang="ja-JP" sz="1300">
              <a:latin typeface="ＭＳ Ｐゴシック" panose="020B0600070205080204" pitchFamily="50" charset="-128"/>
              <a:ea typeface="ＭＳ Ｐゴシック" panose="020B0600070205080204" pitchFamily="50" charset="-128"/>
            </a:rPr>
            <a:t>790,223</a:t>
          </a:r>
          <a:r>
            <a:rPr kumimoji="1" lang="ja-JP" altLang="en-US" sz="1300">
              <a:latin typeface="ＭＳ Ｐゴシック" panose="020B0600070205080204" pitchFamily="50" charset="-128"/>
              <a:ea typeface="ＭＳ Ｐゴシック" panose="020B0600070205080204" pitchFamily="50" charset="-128"/>
            </a:rPr>
            <a:t>千円増額。また、地方特例交付金が増額となり、分母全体としては</a:t>
          </a:r>
          <a:r>
            <a:rPr kumimoji="1" lang="en-US" altLang="ja-JP" sz="1300">
              <a:latin typeface="ＭＳ Ｐゴシック" panose="020B0600070205080204" pitchFamily="50" charset="-128"/>
              <a:ea typeface="ＭＳ Ｐゴシック" panose="020B0600070205080204" pitchFamily="50" charset="-128"/>
            </a:rPr>
            <a:t>327,218</a:t>
          </a:r>
          <a:r>
            <a:rPr kumimoji="1" lang="ja-JP" altLang="en-US" sz="1300">
              <a:latin typeface="ＭＳ Ｐゴシック" panose="020B0600070205080204" pitchFamily="50" charset="-128"/>
              <a:ea typeface="ＭＳ Ｐゴシック" panose="020B0600070205080204" pitchFamily="50" charset="-128"/>
            </a:rPr>
            <a:t>千円と増額となったことから、経常収支比率は前年度比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今後も扶助費や公債費の増により分子の増が見込まれることから、引き続き不要不急の事業の休廃止などによる経常経費の削減に取り組む。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63</xdr:row>
      <xdr:rowOff>138430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8643"/>
          <a:ext cx="8382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98743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0196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143510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98743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47943</xdr:rowOff>
    </xdr:from>
    <xdr:to>
      <xdr:col>7</xdr:col>
      <xdr:colOff>31750</xdr:colOff>
      <xdr:row>62</xdr:row>
      <xdr:rowOff>149543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159720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類似団体内平均を下回っている主な要因は、ごみ処理や消防業務を一部事務組合が担っており、当該事業に係る人件費や物件費が補助費として計上されているためである。</a:t>
          </a:r>
        </a:p>
        <a:p>
          <a:r>
            <a:rPr kumimoji="1" lang="ja-JP" altLang="en-US" sz="1250">
              <a:latin typeface="ＭＳ Ｐゴシック" panose="020B0600070205080204" pitchFamily="50" charset="-128"/>
              <a:ea typeface="ＭＳ Ｐゴシック" panose="020B0600070205080204" pitchFamily="50" charset="-128"/>
            </a:rPr>
            <a:t>　昨年度と比べ、</a:t>
          </a:r>
          <a:r>
            <a:rPr kumimoji="1" lang="en-US" altLang="ja-JP" sz="1250">
              <a:latin typeface="ＭＳ Ｐゴシック" panose="020B0600070205080204" pitchFamily="50" charset="-128"/>
              <a:ea typeface="ＭＳ Ｐゴシック" panose="020B0600070205080204" pitchFamily="50" charset="-128"/>
            </a:rPr>
            <a:t>10,057</a:t>
          </a:r>
          <a:r>
            <a:rPr kumimoji="1" lang="ja-JP" altLang="en-US" sz="1250">
              <a:latin typeface="ＭＳ Ｐゴシック" panose="020B0600070205080204" pitchFamily="50" charset="-128"/>
              <a:ea typeface="ＭＳ Ｐゴシック" panose="020B0600070205080204" pitchFamily="50" charset="-128"/>
            </a:rPr>
            <a:t>円の増となった主な要因は、人事院勧告に基づく給料月額、期末手当・勤勉手当の増額により人件費が増となったためである。</a:t>
          </a:r>
        </a:p>
        <a:p>
          <a:r>
            <a:rPr kumimoji="1" lang="ja-JP" altLang="en-US" sz="1250">
              <a:latin typeface="ＭＳ Ｐゴシック" panose="020B0600070205080204" pitchFamily="50" charset="-128"/>
              <a:ea typeface="ＭＳ Ｐゴシック" panose="020B0600070205080204" pitchFamily="50" charset="-128"/>
            </a:rPr>
            <a:t>　今後は人件費の増に加え、物価高騰による物件費の増も見込まれることから、各種保守・点検等の維持管理経費や公共施設の管理経費の見直し等による経費の抑制に努めるとともに、定員管理の適正化に引き続き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89243</xdr:rowOff>
    </xdr:from>
    <xdr:to>
      <xdr:col>23</xdr:col>
      <xdr:colOff>133350</xdr:colOff>
      <xdr:row>80</xdr:row>
      <xdr:rowOff>123910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05243"/>
          <a:ext cx="838200" cy="3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89243</xdr:rowOff>
    </xdr:from>
    <xdr:to>
      <xdr:col>19</xdr:col>
      <xdr:colOff>133350</xdr:colOff>
      <xdr:row>80</xdr:row>
      <xdr:rowOff>93962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05243"/>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72916</xdr:rowOff>
    </xdr:from>
    <xdr:to>
      <xdr:col>15</xdr:col>
      <xdr:colOff>82550</xdr:colOff>
      <xdr:row>80</xdr:row>
      <xdr:rowOff>93962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8916"/>
          <a:ext cx="8890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53603</xdr:rowOff>
    </xdr:from>
    <xdr:to>
      <xdr:col>11</xdr:col>
      <xdr:colOff>31750</xdr:colOff>
      <xdr:row>80</xdr:row>
      <xdr:rowOff>72916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69603"/>
          <a:ext cx="889000" cy="1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73110</xdr:rowOff>
    </xdr:from>
    <xdr:to>
      <xdr:col>23</xdr:col>
      <xdr:colOff>184150</xdr:colOff>
      <xdr:row>81</xdr:row>
      <xdr:rowOff>3260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165837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38443</xdr:rowOff>
    </xdr:from>
    <xdr:to>
      <xdr:col>19</xdr:col>
      <xdr:colOff>184150</xdr:colOff>
      <xdr:row>80</xdr:row>
      <xdr:rowOff>140043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150220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43162</xdr:rowOff>
    </xdr:from>
    <xdr:to>
      <xdr:col>15</xdr:col>
      <xdr:colOff>133350</xdr:colOff>
      <xdr:row>80</xdr:row>
      <xdr:rowOff>144762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154939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22116</xdr:rowOff>
    </xdr:from>
    <xdr:to>
      <xdr:col>11</xdr:col>
      <xdr:colOff>82550</xdr:colOff>
      <xdr:row>80</xdr:row>
      <xdr:rowOff>123716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133893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2803</xdr:rowOff>
    </xdr:from>
    <xdr:to>
      <xdr:col>7</xdr:col>
      <xdr:colOff>31750</xdr:colOff>
      <xdr:row>80</xdr:row>
      <xdr:rowOff>104403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114580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8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a:t>
          </a:r>
          <a:r>
            <a:rPr kumimoji="1" lang="en-US" altLang="ja-JP" sz="1300">
              <a:latin typeface="ＭＳ Ｐゴシック" panose="020B0600070205080204" pitchFamily="50" charset="-128"/>
              <a:ea typeface="ＭＳ Ｐゴシック" panose="020B0600070205080204" pitchFamily="50" charset="-128"/>
            </a:rPr>
            <a:t>101.0</a:t>
          </a:r>
          <a:r>
            <a:rPr kumimoji="1" lang="ja-JP" altLang="en-US" sz="1300">
              <a:latin typeface="ＭＳ Ｐゴシック" panose="020B0600070205080204" pitchFamily="50" charset="-128"/>
              <a:ea typeface="ＭＳ Ｐゴシック" panose="020B0600070205080204" pitchFamily="50" charset="-128"/>
            </a:rPr>
            <a:t>と前年度に対し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ポイントの増加となり、指標は高い状況となった。</a:t>
          </a:r>
        </a:p>
        <a:p>
          <a:r>
            <a:rPr kumimoji="1" lang="ja-JP" altLang="en-US" sz="1300">
              <a:latin typeface="ＭＳ Ｐゴシック" panose="020B0600070205080204" pitchFamily="50" charset="-128"/>
              <a:ea typeface="ＭＳ Ｐゴシック" panose="020B0600070205080204" pitchFamily="50" charset="-128"/>
            </a:rPr>
            <a:t>　主な要因は退職と採用、職員構成の変化によるものと考えられることから、今後も職員分布の変動を見極め、人事院及び千葉県人事委員会勧告に基づく給与改定を行い、また、他団体との均衡を図りながら、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980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773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773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17236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531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組織の適正化、事務事業の見直し、計画的な職員採用、技能労務職員の退職者不補充などを実施し、定員の適正化に取り組んできたものの、地方分権や社会保障制度の充実に伴う新たな業務への対応、近年の災害対応、多様化する市民ニーズへの対応等により経常業務を円滑に行うことが困難な状況となっている。</a:t>
          </a:r>
        </a:p>
        <a:p>
          <a:r>
            <a:rPr kumimoji="1" lang="ja-JP" altLang="en-US" sz="1300">
              <a:latin typeface="ＭＳ Ｐゴシック" panose="020B0600070205080204" pitchFamily="50" charset="-128"/>
              <a:ea typeface="ＭＳ Ｐゴシック" panose="020B0600070205080204" pitchFamily="50" charset="-128"/>
            </a:rPr>
            <a:t>　今後、人口減少や少子高齢化の進展、行政需要の多様化など社会情勢の変化に対応しながら、本市の実情を踏まえた行政サービスとそれに必要な職員数のバランスについて、継続して検討していく。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114829</xdr:rowOff>
    </xdr:from>
    <xdr:to>
      <xdr:col>81</xdr:col>
      <xdr:colOff>44450</xdr:colOff>
      <xdr:row>62</xdr:row>
      <xdr:rowOff>128905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44729"/>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112819</xdr:rowOff>
    </xdr:from>
    <xdr:to>
      <xdr:col>77</xdr:col>
      <xdr:colOff>44450</xdr:colOff>
      <xdr:row>62</xdr:row>
      <xdr:rowOff>114829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4271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88688</xdr:rowOff>
    </xdr:from>
    <xdr:to>
      <xdr:col>72</xdr:col>
      <xdr:colOff>203200</xdr:colOff>
      <xdr:row>62</xdr:row>
      <xdr:rowOff>112819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185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74613</xdr:rowOff>
    </xdr:from>
    <xdr:to>
      <xdr:col>68</xdr:col>
      <xdr:colOff>152400</xdr:colOff>
      <xdr:row>62</xdr:row>
      <xdr:rowOff>88688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0451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64029</xdr:rowOff>
    </xdr:from>
    <xdr:to>
      <xdr:col>77</xdr:col>
      <xdr:colOff>95250</xdr:colOff>
      <xdr:row>62</xdr:row>
      <xdr:rowOff>165629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150406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8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62019</xdr:rowOff>
    </xdr:from>
    <xdr:to>
      <xdr:col>73</xdr:col>
      <xdr:colOff>44450</xdr:colOff>
      <xdr:row>62</xdr:row>
      <xdr:rowOff>163619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148396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37888</xdr:rowOff>
    </xdr:from>
    <xdr:to>
      <xdr:col>68</xdr:col>
      <xdr:colOff>203200</xdr:colOff>
      <xdr:row>62</xdr:row>
      <xdr:rowOff>139488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124265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23813</xdr:rowOff>
    </xdr:from>
    <xdr:to>
      <xdr:col>64</xdr:col>
      <xdr:colOff>152400</xdr:colOff>
      <xdr:row>62</xdr:row>
      <xdr:rowOff>125413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135590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例年と同様、類似団体内平均値を下回っており、本年度は前年度比で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内容としては、分子となる地方債の元利償還金（過年度分）が減となった。</a:t>
          </a:r>
        </a:p>
        <a:p>
          <a:r>
            <a:rPr kumimoji="1" lang="ja-JP" altLang="en-US" sz="1300">
              <a:latin typeface="ＭＳ Ｐゴシック" panose="020B0600070205080204" pitchFamily="50" charset="-128"/>
              <a:ea typeface="ＭＳ Ｐゴシック" panose="020B0600070205080204" pitchFamily="50" charset="-128"/>
            </a:rPr>
            <a:t>　また、法人事業税交付金等の増加に伴い、分母となる基準財政収入額が増となった。</a:t>
          </a:r>
        </a:p>
        <a:p>
          <a:r>
            <a:rPr kumimoji="1" lang="ja-JP" altLang="en-US" sz="1300">
              <a:latin typeface="ＭＳ Ｐゴシック" panose="020B0600070205080204" pitchFamily="50" charset="-128"/>
              <a:ea typeface="ＭＳ Ｐゴシック" panose="020B0600070205080204" pitchFamily="50" charset="-128"/>
            </a:rPr>
            <a:t>　引き続き財政状況を考慮した中での計画的な地方債の発行を行っていく必要がある。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39</xdr:row>
      <xdr:rowOff>145627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080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39</xdr:row>
      <xdr:rowOff>145627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32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39</xdr:row>
      <xdr:rowOff>145627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32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145627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例年と同様、類似団体内平均値を上回っており、本年度は前年度比で</a:t>
          </a:r>
          <a:r>
            <a:rPr kumimoji="1" lang="en-US" altLang="ja-JP" sz="1250">
              <a:latin typeface="ＭＳ Ｐゴシック" panose="020B0600070205080204" pitchFamily="50" charset="-128"/>
              <a:ea typeface="ＭＳ Ｐゴシック" panose="020B0600070205080204" pitchFamily="50" charset="-128"/>
            </a:rPr>
            <a:t>18.1</a:t>
          </a:r>
          <a:r>
            <a:rPr kumimoji="1" lang="ja-JP" altLang="en-US" sz="1250">
              <a:latin typeface="ＭＳ Ｐゴシック" panose="020B0600070205080204" pitchFamily="50" charset="-128"/>
              <a:ea typeface="ＭＳ Ｐゴシック" panose="020B0600070205080204" pitchFamily="50" charset="-128"/>
            </a:rPr>
            <a:t>ポイントの増となった。</a:t>
          </a:r>
        </a:p>
        <a:p>
          <a:r>
            <a:rPr kumimoji="1" lang="ja-JP" altLang="en-US" sz="1250">
              <a:latin typeface="ＭＳ Ｐゴシック" panose="020B0600070205080204" pitchFamily="50" charset="-128"/>
              <a:ea typeface="ＭＳ Ｐゴシック" panose="020B0600070205080204" pitchFamily="50" charset="-128"/>
            </a:rPr>
            <a:t>　主な要因としては、設立法人の負担額等見込額の増や一般会計・病院会計における地方債発債額の増に加え、財政調整基金や、今後の交付税対象となる基準財政需要額の減額により将来負担額が増大した点が挙げられる。</a:t>
          </a:r>
        </a:p>
        <a:p>
          <a:r>
            <a:rPr kumimoji="1" lang="ja-JP" altLang="en-US" sz="1250">
              <a:latin typeface="ＭＳ Ｐゴシック" panose="020B0600070205080204" pitchFamily="50" charset="-128"/>
              <a:ea typeface="ＭＳ Ｐゴシック" panose="020B0600070205080204" pitchFamily="50" charset="-128"/>
            </a:rPr>
            <a:t>　今後も設立法人の負担額等見込額の増が想定されることから、財政状況を考慮した中で、一般会計だけでなく病院事業会計、下水道事業会計についても計画的な地方債の発行を行っていく。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12640</xdr:rowOff>
    </xdr:from>
    <xdr:to>
      <xdr:col>81</xdr:col>
      <xdr:colOff>44450</xdr:colOff>
      <xdr:row>16</xdr:row>
      <xdr:rowOff>49167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84390"/>
          <a:ext cx="8382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61141</xdr:rowOff>
    </xdr:from>
    <xdr:to>
      <xdr:col>77</xdr:col>
      <xdr:colOff>44450</xdr:colOff>
      <xdr:row>15</xdr:row>
      <xdr:rowOff>12640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61441"/>
          <a:ext cx="889000" cy="1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61141</xdr:rowOff>
    </xdr:from>
    <xdr:to>
      <xdr:col>72</xdr:col>
      <xdr:colOff>203200</xdr:colOff>
      <xdr:row>15</xdr:row>
      <xdr:rowOff>117203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61441"/>
          <a:ext cx="8890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117203</xdr:rowOff>
    </xdr:from>
    <xdr:to>
      <xdr:col>68</xdr:col>
      <xdr:colOff>152400</xdr:colOff>
      <xdr:row>17</xdr:row>
      <xdr:rowOff>125912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88953"/>
          <a:ext cx="889000" cy="35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169817</xdr:rowOff>
    </xdr:from>
    <xdr:to>
      <xdr:col>81</xdr:col>
      <xdr:colOff>95250</xdr:colOff>
      <xdr:row>16</xdr:row>
      <xdr:rowOff>99967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141894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1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133290</xdr:rowOff>
    </xdr:from>
    <xdr:to>
      <xdr:col>77</xdr:col>
      <xdr:colOff>95250</xdr:colOff>
      <xdr:row>15</xdr:row>
      <xdr:rowOff>63440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48217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19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xdr:rowOff>
    </xdr:from>
    <xdr:to>
      <xdr:col>73</xdr:col>
      <xdr:colOff>44450</xdr:colOff>
      <xdr:row>14</xdr:row>
      <xdr:rowOff>111941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96718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66403</xdr:rowOff>
    </xdr:from>
    <xdr:to>
      <xdr:col>68</xdr:col>
      <xdr:colOff>203200</xdr:colOff>
      <xdr:row>15</xdr:row>
      <xdr:rowOff>168003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152780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2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75112</xdr:rowOff>
    </xdr:from>
    <xdr:to>
      <xdr:col>64</xdr:col>
      <xdr:colOff>152400</xdr:colOff>
      <xdr:row>18</xdr:row>
      <xdr:rowOff>5262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161489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7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56,524
54,350
89.12
24,342,391
23,255,627
631,138
13,643,317
18,123,035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としては昨年度と同水準、経常経費充当一般財源は増額となっており、引き続き類似団体内平均値を上回る状況となっている。増額の要因としては一般職員給、期末手当及び勤勉手当、会計年度任用職員報酬の増等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今後も引き続き団体規模に見合った人件費水準の維持に向け、限られた定員で業務の質を向上させるため、人事評価制度を活用し、更なる効率化を図る。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73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15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38</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6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物件費において類似団体内平均値を下回っている要因は、ごみ処理や消防等の業務を一部事務組合により行っているためであり、今年度については施設管理料、施設における光熱水費増加などにより、昨年度と比べて増となった。</a:t>
          </a:r>
        </a:p>
        <a:p>
          <a:r>
            <a:rPr kumimoji="1" lang="ja-JP" altLang="en-US" sz="1250">
              <a:latin typeface="ＭＳ Ｐゴシック" panose="020B0600070205080204" pitchFamily="50" charset="-128"/>
              <a:ea typeface="ＭＳ Ｐゴシック" panose="020B0600070205080204" pitchFamily="50" charset="-128"/>
            </a:rPr>
            <a:t>　今後は引き続き光熱水費や物価高騰による物件費の増も見込まれることから、各種保守・点検等の維持管理経費や公共施設・公用施設における管理経費の見直し等による経費の削減に努める。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79375</xdr:rowOff>
    </xdr:from>
    <xdr:to>
      <xdr:col>82</xdr:col>
      <xdr:colOff>107950</xdr:colOff>
      <xdr:row>15</xdr:row>
      <xdr:rowOff>3175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796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60325</xdr:rowOff>
    </xdr:from>
    <xdr:to>
      <xdr:col>78</xdr:col>
      <xdr:colOff>69850</xdr:colOff>
      <xdr:row>14</xdr:row>
      <xdr:rowOff>79375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60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117475</xdr:rowOff>
    </xdr:from>
    <xdr:to>
      <xdr:col>73</xdr:col>
      <xdr:colOff>180975</xdr:colOff>
      <xdr:row>14</xdr:row>
      <xdr:rowOff>60325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46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79375</xdr:rowOff>
    </xdr:from>
    <xdr:to>
      <xdr:col>69</xdr:col>
      <xdr:colOff>92075</xdr:colOff>
      <xdr:row>13</xdr:row>
      <xdr:rowOff>117475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08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123825</xdr:rowOff>
    </xdr:from>
    <xdr:to>
      <xdr:col>82</xdr:col>
      <xdr:colOff>158750</xdr:colOff>
      <xdr:row>15</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140352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28575</xdr:rowOff>
    </xdr:from>
    <xdr:to>
      <xdr:col>78</xdr:col>
      <xdr:colOff>120650</xdr:colOff>
      <xdr:row>14</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140352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9525</xdr:rowOff>
    </xdr:from>
    <xdr:to>
      <xdr:col>74</xdr:col>
      <xdr:colOff>31750</xdr:colOff>
      <xdr:row>14</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121302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66675</xdr:rowOff>
    </xdr:from>
    <xdr:to>
      <xdr:col>69</xdr:col>
      <xdr:colOff>142875</xdr:colOff>
      <xdr:row>13</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28575</xdr:rowOff>
    </xdr:from>
    <xdr:to>
      <xdr:col>65</xdr:col>
      <xdr:colOff>53975</xdr:colOff>
      <xdr:row>13</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140352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扶助費については物価高騰緊急支援事業が減額となった一方、自立支援給付事業、施設型給付費等が増額となったため、経常収支比率も増となっている。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値を下回る状況を維持しているが、今後は自立支援給付事業や身体障害者等居宅サービス事業などの増加が見込まれることから、今後も財政の健全化を確保するため、市単独補助の見直しや給付の適正化等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22225</xdr:rowOff>
    </xdr:from>
    <xdr:to>
      <xdr:col>24</xdr:col>
      <xdr:colOff>25400</xdr:colOff>
      <xdr:row>54</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28052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22225</xdr:rowOff>
    </xdr:from>
    <xdr:to>
      <xdr:col>19</xdr:col>
      <xdr:colOff>187325</xdr:colOff>
      <xdr:row>54</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805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22225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71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104775</xdr:rowOff>
    </xdr:from>
    <xdr:to>
      <xdr:col>24</xdr:col>
      <xdr:colOff>76200</xdr:colOff>
      <xdr:row>55</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121302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142875</xdr:rowOff>
    </xdr:from>
    <xdr:to>
      <xdr:col>20</xdr:col>
      <xdr:colOff>38100</xdr:colOff>
      <xdr:row>54</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83202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98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142875</xdr:rowOff>
    </xdr:from>
    <xdr:to>
      <xdr:col>15</xdr:col>
      <xdr:colOff>149225</xdr:colOff>
      <xdr:row>54</xdr:row>
      <xdr:rowOff>73025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83202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9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経常収支比率としては昨年度と比べ増。広域連合負担金等が増額となっており、類似団体内平均値を上回っていることから、一般会計の負担軽減に取り組む必要がある。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58</xdr:row>
      <xdr:rowOff>8128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52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58</xdr:row>
      <xdr:rowOff>8128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97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57</xdr:row>
      <xdr:rowOff>124714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242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106426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4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128778</xdr:rowOff>
    </xdr:from>
    <xdr:to>
      <xdr:col>82</xdr:col>
      <xdr:colOff>158750</xdr:colOff>
      <xdr:row>58</xdr:row>
      <xdr:rowOff>58928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100855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128778</xdr:rowOff>
    </xdr:from>
    <xdr:to>
      <xdr:col>78</xdr:col>
      <xdr:colOff>120650</xdr:colOff>
      <xdr:row>58</xdr:row>
      <xdr:rowOff>58928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43705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8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73914</xdr:rowOff>
    </xdr:from>
    <xdr:to>
      <xdr:col>74</xdr:col>
      <xdr:colOff>31750</xdr:colOff>
      <xdr:row>58</xdr:row>
      <xdr:rowOff>4064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160291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55626</xdr:rowOff>
    </xdr:from>
    <xdr:to>
      <xdr:col>65</xdr:col>
      <xdr:colOff>53975</xdr:colOff>
      <xdr:row>57</xdr:row>
      <xdr:rowOff>157226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167403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補助費等において類似団体内平均値を上回っている要因は、ごみ処理や消防等の業務を一部事務組合で行っていることが挙げられる。　補助費等のうち大部分を占めているのは関係一部事務組合への負担金であることから、負担金の抑制等について要請していくとともに、その他の市単独の補助金等についても適正化を図り、継続的な見直しを行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5863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31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312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147574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40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公債費については現在の財政状況を考慮の上、適切な事業の選択等による地方債の発行により、類似団体内平均値を下回る状況を維持している。</a:t>
          </a:r>
        </a:p>
        <a:p>
          <a:r>
            <a:rPr kumimoji="1" lang="ja-JP" altLang="en-US" sz="1300">
              <a:latin typeface="ＭＳ Ｐゴシック" panose="020B0600070205080204" pitchFamily="50" charset="-128"/>
              <a:ea typeface="ＭＳ Ｐゴシック" panose="020B0600070205080204" pitchFamily="50" charset="-128"/>
            </a:rPr>
            <a:t>　今後は市立小中学校防火シャター改修事業等に係る起債の償還が予定されており、増加が見込まれるため、引き続き財政状況を考慮した中での計画的な地方債の発行に努める。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36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74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107950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51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公債費以外の経常収支比率は、今年度についても人件費や補助費等の増により前年度比で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ポイント増となり、類似団体内平均値を上回る状況となった。</a:t>
          </a:r>
        </a:p>
        <a:p>
          <a:r>
            <a:rPr kumimoji="1" lang="ja-JP" altLang="en-US" sz="1300">
              <a:latin typeface="ＭＳ Ｐゴシック" panose="020B0600070205080204" pitchFamily="50" charset="-128"/>
              <a:ea typeface="ＭＳ Ｐゴシック" panose="020B0600070205080204" pitchFamily="50" charset="-128"/>
            </a:rPr>
            <a:t>　今後も、経常経費の削減に努めるとともに、徴収体制等の強化などによりさらなる経常一般財源の確保に努める。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4231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83566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463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74</xdr:row>
      <xdr:rowOff>159004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51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75</xdr:row>
      <xdr:rowOff>88138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515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144543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153433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4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123714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千葉県東金市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146583</xdr:rowOff>
    </xdr:from>
    <xdr:to>
      <xdr:col>29</xdr:col>
      <xdr:colOff>127000</xdr:colOff>
      <xdr:row>18</xdr:row>
      <xdr:rowOff>60236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8858"/>
          <a:ext cx="647700" cy="85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60236</xdr:rowOff>
    </xdr:from>
    <xdr:to>
      <xdr:col>26</xdr:col>
      <xdr:colOff>50800</xdr:colOff>
      <xdr:row>18</xdr:row>
      <xdr:rowOff>100609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3961"/>
          <a:ext cx="698500" cy="40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100609</xdr:rowOff>
    </xdr:from>
    <xdr:to>
      <xdr:col>22</xdr:col>
      <xdr:colOff>114300</xdr:colOff>
      <xdr:row>18</xdr:row>
      <xdr:rowOff>138189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4334"/>
          <a:ext cx="698500" cy="37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138189</xdr:rowOff>
    </xdr:from>
    <xdr:to>
      <xdr:col>18</xdr:col>
      <xdr:colOff>177800</xdr:colOff>
      <xdr:row>18</xdr:row>
      <xdr:rowOff>148107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1914"/>
          <a:ext cx="698500" cy="9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95783</xdr:rowOff>
    </xdr:from>
    <xdr:to>
      <xdr:col>29</xdr:col>
      <xdr:colOff>177800</xdr:colOff>
      <xdr:row>18</xdr:row>
      <xdr:rowOff>25933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8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112310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9436</xdr:rowOff>
    </xdr:from>
    <xdr:to>
      <xdr:col>26</xdr:col>
      <xdr:colOff>101600</xdr:colOff>
      <xdr:row>18</xdr:row>
      <xdr:rowOff>111036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121213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12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49809</xdr:rowOff>
    </xdr:from>
    <xdr:to>
      <xdr:col>22</xdr:col>
      <xdr:colOff>165100</xdr:colOff>
      <xdr:row>18</xdr:row>
      <xdr:rowOff>151409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3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161586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5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87389</xdr:rowOff>
    </xdr:from>
    <xdr:to>
      <xdr:col>19</xdr:col>
      <xdr:colOff>38100</xdr:colOff>
      <xdr:row>19</xdr:row>
      <xdr:rowOff>17538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111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27716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8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97307</xdr:rowOff>
    </xdr:from>
    <xdr:to>
      <xdr:col>15</xdr:col>
      <xdr:colOff>101600</xdr:colOff>
      <xdr:row>19</xdr:row>
      <xdr:rowOff>27457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133596</xdr:rowOff>
    </xdr:from>
    <xdr:to>
      <xdr:col>29</xdr:col>
      <xdr:colOff>127000</xdr:colOff>
      <xdr:row>36</xdr:row>
      <xdr:rowOff>158579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86846"/>
          <a:ext cx="647700" cy="2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111324</xdr:rowOff>
    </xdr:from>
    <xdr:to>
      <xdr:col>26</xdr:col>
      <xdr:colOff>50800</xdr:colOff>
      <xdr:row>36</xdr:row>
      <xdr:rowOff>133596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64574"/>
          <a:ext cx="698500" cy="22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107307</xdr:rowOff>
    </xdr:from>
    <xdr:to>
      <xdr:col>22</xdr:col>
      <xdr:colOff>114300</xdr:colOff>
      <xdr:row>36</xdr:row>
      <xdr:rowOff>111324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60557"/>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107307</xdr:rowOff>
    </xdr:from>
    <xdr:to>
      <xdr:col>18</xdr:col>
      <xdr:colOff>177800</xdr:colOff>
      <xdr:row>36</xdr:row>
      <xdr:rowOff>148161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60557"/>
          <a:ext cx="698500" cy="40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107779</xdr:rowOff>
    </xdr:from>
    <xdr:to>
      <xdr:col>29</xdr:col>
      <xdr:colOff>177800</xdr:colOff>
      <xdr:row>37</xdr:row>
      <xdr:rowOff>37929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61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79856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82796</xdr:rowOff>
    </xdr:from>
    <xdr:to>
      <xdr:col>26</xdr:col>
      <xdr:colOff>101600</xdr:colOff>
      <xdr:row>37</xdr:row>
      <xdr:rowOff>12946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36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169173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2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60524</xdr:rowOff>
    </xdr:from>
    <xdr:to>
      <xdr:col>22</xdr:col>
      <xdr:colOff>165100</xdr:colOff>
      <xdr:row>36</xdr:row>
      <xdr:rowOff>162124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1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146901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0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56507</xdr:rowOff>
    </xdr:from>
    <xdr:to>
      <xdr:col>19</xdr:col>
      <xdr:colOff>38100</xdr:colOff>
      <xdr:row>36</xdr:row>
      <xdr:rowOff>158107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9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142884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9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97361</xdr:rowOff>
    </xdr:from>
    <xdr:to>
      <xdr:col>15</xdr:col>
      <xdr:colOff>101600</xdr:colOff>
      <xdr:row>37</xdr:row>
      <xdr:rowOff>27511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0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3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56,524
54,350
89.12
24,342,391
23,255,627
631,138
13,643,317
18,123,035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170267</xdr:rowOff>
    </xdr:from>
    <xdr:to>
      <xdr:col>24</xdr:col>
      <xdr:colOff>63500</xdr:colOff>
      <xdr:row>36</xdr:row>
      <xdr:rowOff>43998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1017"/>
          <a:ext cx="8382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43998</xdr:rowOff>
    </xdr:from>
    <xdr:to>
      <xdr:col>19</xdr:col>
      <xdr:colOff>177800</xdr:colOff>
      <xdr:row>36</xdr:row>
      <xdr:rowOff>71349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6198"/>
          <a:ext cx="889000" cy="2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71349</xdr:rowOff>
    </xdr:from>
    <xdr:to>
      <xdr:col>15</xdr:col>
      <xdr:colOff>50800</xdr:colOff>
      <xdr:row>36</xdr:row>
      <xdr:rowOff>119126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43549"/>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119126</xdr:rowOff>
    </xdr:from>
    <xdr:to>
      <xdr:col>10</xdr:col>
      <xdr:colOff>114300</xdr:colOff>
      <xdr:row>36</xdr:row>
      <xdr:rowOff>137479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1326"/>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119467</xdr:rowOff>
    </xdr:from>
    <xdr:to>
      <xdr:col>24</xdr:col>
      <xdr:colOff>114300</xdr:colOff>
      <xdr:row>36</xdr:row>
      <xdr:rowOff>49617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142344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164648</xdr:rowOff>
    </xdr:from>
    <xdr:to>
      <xdr:col>20</xdr:col>
      <xdr:colOff>38100</xdr:colOff>
      <xdr:row>36</xdr:row>
      <xdr:rowOff>94798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111325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4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20549</xdr:rowOff>
    </xdr:from>
    <xdr:to>
      <xdr:col>15</xdr:col>
      <xdr:colOff>101600</xdr:colOff>
      <xdr:row>36</xdr:row>
      <xdr:rowOff>122149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68326</xdr:rowOff>
    </xdr:from>
    <xdr:to>
      <xdr:col>10</xdr:col>
      <xdr:colOff>165100</xdr:colOff>
      <xdr:row>36</xdr:row>
      <xdr:rowOff>169926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86679</xdr:rowOff>
    </xdr:from>
    <xdr:to>
      <xdr:col>6</xdr:col>
      <xdr:colOff>38100</xdr:colOff>
      <xdr:row>37</xdr:row>
      <xdr:rowOff>16829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7956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5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115677</xdr:rowOff>
    </xdr:from>
    <xdr:to>
      <xdr:col>24</xdr:col>
      <xdr:colOff>63500</xdr:colOff>
      <xdr:row>58</xdr:row>
      <xdr:rowOff>129556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59777"/>
          <a:ext cx="8382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117591</xdr:rowOff>
    </xdr:from>
    <xdr:to>
      <xdr:col>19</xdr:col>
      <xdr:colOff>177800</xdr:colOff>
      <xdr:row>58</xdr:row>
      <xdr:rowOff>129556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61691"/>
          <a:ext cx="889000" cy="1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117591</xdr:rowOff>
    </xdr:from>
    <xdr:to>
      <xdr:col>15</xdr:col>
      <xdr:colOff>50800</xdr:colOff>
      <xdr:row>58</xdr:row>
      <xdr:rowOff>127058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61691"/>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127058</xdr:rowOff>
    </xdr:from>
    <xdr:to>
      <xdr:col>10</xdr:col>
      <xdr:colOff>114300</xdr:colOff>
      <xdr:row>58</xdr:row>
      <xdr:rowOff>140320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71158"/>
          <a:ext cx="889000" cy="1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64877</xdr:rowOff>
    </xdr:from>
    <xdr:to>
      <xdr:col>24</xdr:col>
      <xdr:colOff>114300</xdr:colOff>
      <xdr:row>58</xdr:row>
      <xdr:rowOff>166477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151254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2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78756</xdr:rowOff>
    </xdr:from>
    <xdr:to>
      <xdr:col>20</xdr:col>
      <xdr:colOff>38100</xdr:colOff>
      <xdr:row>59</xdr:row>
      <xdr:rowOff>8906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11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66791</xdr:rowOff>
    </xdr:from>
    <xdr:to>
      <xdr:col>15</xdr:col>
      <xdr:colOff>101600</xdr:colOff>
      <xdr:row>58</xdr:row>
      <xdr:rowOff>168391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1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159518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0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76258</xdr:rowOff>
    </xdr:from>
    <xdr:to>
      <xdr:col>10</xdr:col>
      <xdr:colOff>165100</xdr:colOff>
      <xdr:row>59</xdr:row>
      <xdr:rowOff>6408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168985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89520</xdr:rowOff>
    </xdr:from>
    <xdr:to>
      <xdr:col>6</xdr:col>
      <xdr:colOff>38100</xdr:colOff>
      <xdr:row>59</xdr:row>
      <xdr:rowOff>19670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3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10797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41402</xdr:rowOff>
    </xdr:from>
    <xdr:to>
      <xdr:col>24</xdr:col>
      <xdr:colOff>63500</xdr:colOff>
      <xdr:row>78</xdr:row>
      <xdr:rowOff>50775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14502"/>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50775</xdr:rowOff>
    </xdr:from>
    <xdr:to>
      <xdr:col>19</xdr:col>
      <xdr:colOff>177800</xdr:colOff>
      <xdr:row>78</xdr:row>
      <xdr:rowOff>75082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23875"/>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75082</xdr:rowOff>
    </xdr:from>
    <xdr:to>
      <xdr:col>15</xdr:col>
      <xdr:colOff>50800</xdr:colOff>
      <xdr:row>78</xdr:row>
      <xdr:rowOff>82017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48182"/>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82017</xdr:rowOff>
    </xdr:from>
    <xdr:to>
      <xdr:col>10</xdr:col>
      <xdr:colOff>114300</xdr:colOff>
      <xdr:row>78</xdr:row>
      <xdr:rowOff>100761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55117"/>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162052</xdr:rowOff>
    </xdr:from>
    <xdr:to>
      <xdr:col>24</xdr:col>
      <xdr:colOff>114300</xdr:colOff>
      <xdr:row>78</xdr:row>
      <xdr:rowOff>92202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140479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171425</xdr:rowOff>
    </xdr:from>
    <xdr:to>
      <xdr:col>20</xdr:col>
      <xdr:colOff>38100</xdr:colOff>
      <xdr:row>78</xdr:row>
      <xdr:rowOff>101575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92702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24282</xdr:rowOff>
    </xdr:from>
    <xdr:to>
      <xdr:col>15</xdr:col>
      <xdr:colOff>101600</xdr:colOff>
      <xdr:row>78</xdr:row>
      <xdr:rowOff>125882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9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117009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9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31217</xdr:rowOff>
    </xdr:from>
    <xdr:to>
      <xdr:col>10</xdr:col>
      <xdr:colOff>165100</xdr:colOff>
      <xdr:row>78</xdr:row>
      <xdr:rowOff>132817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123944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4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49961</xdr:rowOff>
    </xdr:from>
    <xdr:to>
      <xdr:col>6</xdr:col>
      <xdr:colOff>38100</xdr:colOff>
      <xdr:row>78</xdr:row>
      <xdr:rowOff>151561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142688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73197</xdr:rowOff>
    </xdr:from>
    <xdr:to>
      <xdr:col>24</xdr:col>
      <xdr:colOff>62865</xdr:colOff>
      <xdr:row>98</xdr:row>
      <xdr:rowOff>86494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503697"/>
          <a:ext cx="1270" cy="138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90321</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86494</xdr:rowOff>
    </xdr:from>
    <xdr:to>
      <xdr:col>24</xdr:col>
      <xdr:colOff>152400</xdr:colOff>
      <xdr:row>98</xdr:row>
      <xdr:rowOff>86494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19874</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73197</xdr:rowOff>
    </xdr:from>
    <xdr:to>
      <xdr:col>24</xdr:col>
      <xdr:colOff>152400</xdr:colOff>
      <xdr:row>90</xdr:row>
      <xdr:rowOff>73197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50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75254</xdr:rowOff>
    </xdr:from>
    <xdr:to>
      <xdr:col>24</xdr:col>
      <xdr:colOff>63500</xdr:colOff>
      <xdr:row>97</xdr:row>
      <xdr:rowOff>104048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705904"/>
          <a:ext cx="838200" cy="2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22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89891</xdr:rowOff>
    </xdr:from>
    <xdr:to>
      <xdr:col>24</xdr:col>
      <xdr:colOff>114300</xdr:colOff>
      <xdr:row>96</xdr:row>
      <xdr:rowOff>20041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37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104048</xdr:rowOff>
    </xdr:from>
    <xdr:to>
      <xdr:col>19</xdr:col>
      <xdr:colOff>177800</xdr:colOff>
      <xdr:row>97</xdr:row>
      <xdr:rowOff>151034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734698"/>
          <a:ext cx="889000" cy="4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10852</xdr:rowOff>
    </xdr:from>
    <xdr:to>
      <xdr:col>20</xdr:col>
      <xdr:colOff>38100</xdr:colOff>
      <xdr:row>96</xdr:row>
      <xdr:rowOff>112452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470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128979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2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53232</xdr:rowOff>
    </xdr:from>
    <xdr:to>
      <xdr:col>15</xdr:col>
      <xdr:colOff>50800</xdr:colOff>
      <xdr:row>97</xdr:row>
      <xdr:rowOff>151034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683882"/>
          <a:ext cx="889000" cy="9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89796</xdr:rowOff>
    </xdr:from>
    <xdr:to>
      <xdr:col>15</xdr:col>
      <xdr:colOff>101600</xdr:colOff>
      <xdr:row>97</xdr:row>
      <xdr:rowOff>19946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5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36473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3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53232</xdr:rowOff>
    </xdr:from>
    <xdr:to>
      <xdr:col>10</xdr:col>
      <xdr:colOff>114300</xdr:colOff>
      <xdr:row>98</xdr:row>
      <xdr:rowOff>104915</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83882"/>
          <a:ext cx="889000" cy="2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141030</xdr:rowOff>
    </xdr:from>
    <xdr:to>
      <xdr:col>10</xdr:col>
      <xdr:colOff>165100</xdr:colOff>
      <xdr:row>96</xdr:row>
      <xdr:rowOff>71180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2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87707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0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16111</xdr:rowOff>
    </xdr:from>
    <xdr:to>
      <xdr:col>6</xdr:col>
      <xdr:colOff>38100</xdr:colOff>
      <xdr:row>97</xdr:row>
      <xdr:rowOff>117711</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64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134238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42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24454</xdr:rowOff>
    </xdr:from>
    <xdr:to>
      <xdr:col>24</xdr:col>
      <xdr:colOff>114300</xdr:colOff>
      <xdr:row>97</xdr:row>
      <xdr:rowOff>126054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6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2881</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63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53248</xdr:rowOff>
    </xdr:from>
    <xdr:to>
      <xdr:col>20</xdr:col>
      <xdr:colOff>38100</xdr:colOff>
      <xdr:row>97</xdr:row>
      <xdr:rowOff>154848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68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145975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7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100234</xdr:rowOff>
    </xdr:from>
    <xdr:to>
      <xdr:col>15</xdr:col>
      <xdr:colOff>101600</xdr:colOff>
      <xdr:row>98</xdr:row>
      <xdr:rowOff>30384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7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21511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82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2432</xdr:rowOff>
    </xdr:from>
    <xdr:to>
      <xdr:col>10</xdr:col>
      <xdr:colOff>165100</xdr:colOff>
      <xdr:row>97</xdr:row>
      <xdr:rowOff>104032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95159</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72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54115</xdr:rowOff>
    </xdr:from>
    <xdr:to>
      <xdr:col>6</xdr:col>
      <xdr:colOff>38100</xdr:colOff>
      <xdr:row>98</xdr:row>
      <xdr:rowOff>155715</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8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146842</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94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87000</xdr:rowOff>
    </xdr:from>
    <xdr:to>
      <xdr:col>55</xdr:col>
      <xdr:colOff>0</xdr:colOff>
      <xdr:row>35</xdr:row>
      <xdr:rowOff>114577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08775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106180</xdr:rowOff>
    </xdr:from>
    <xdr:to>
      <xdr:col>50</xdr:col>
      <xdr:colOff>114300</xdr:colOff>
      <xdr:row>35</xdr:row>
      <xdr:rowOff>114577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106930"/>
          <a:ext cx="8890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106180</xdr:rowOff>
    </xdr:from>
    <xdr:to>
      <xdr:col>45</xdr:col>
      <xdr:colOff>177800</xdr:colOff>
      <xdr:row>35</xdr:row>
      <xdr:rowOff>167033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106930"/>
          <a:ext cx="889000" cy="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20744</xdr:rowOff>
    </xdr:from>
    <xdr:to>
      <xdr:col>41</xdr:col>
      <xdr:colOff>50800</xdr:colOff>
      <xdr:row>35</xdr:row>
      <xdr:rowOff>167033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35694"/>
          <a:ext cx="889000" cy="83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36200</xdr:rowOff>
    </xdr:from>
    <xdr:to>
      <xdr:col>55</xdr:col>
      <xdr:colOff>50800</xdr:colOff>
      <xdr:row>35</xdr:row>
      <xdr:rowOff>137800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0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59077</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88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63777</xdr:rowOff>
    </xdr:from>
    <xdr:to>
      <xdr:col>50</xdr:col>
      <xdr:colOff>165100</xdr:colOff>
      <xdr:row>35</xdr:row>
      <xdr:rowOff>165377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0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10454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83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55380</xdr:rowOff>
    </xdr:from>
    <xdr:to>
      <xdr:col>46</xdr:col>
      <xdr:colOff>38100</xdr:colOff>
      <xdr:row>35</xdr:row>
      <xdr:rowOff>156980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0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2057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583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116233</xdr:rowOff>
    </xdr:from>
    <xdr:to>
      <xdr:col>41</xdr:col>
      <xdr:colOff>101600</xdr:colOff>
      <xdr:row>36</xdr:row>
      <xdr:rowOff>46383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11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62910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589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141394</xdr:rowOff>
    </xdr:from>
    <xdr:to>
      <xdr:col>36</xdr:col>
      <xdr:colOff>165100</xdr:colOff>
      <xdr:row>31</xdr:row>
      <xdr:rowOff>71544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88071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6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102830</xdr:rowOff>
    </xdr:from>
    <xdr:to>
      <xdr:col>55</xdr:col>
      <xdr:colOff>0</xdr:colOff>
      <xdr:row>58</xdr:row>
      <xdr:rowOff>68921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875480"/>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102830</xdr:rowOff>
    </xdr:from>
    <xdr:to>
      <xdr:col>50</xdr:col>
      <xdr:colOff>114300</xdr:colOff>
      <xdr:row>58</xdr:row>
      <xdr:rowOff>160807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875480"/>
          <a:ext cx="889000" cy="22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103527</xdr:rowOff>
    </xdr:from>
    <xdr:to>
      <xdr:col>45</xdr:col>
      <xdr:colOff>177800</xdr:colOff>
      <xdr:row>58</xdr:row>
      <xdr:rowOff>160807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10047627"/>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103527</xdr:rowOff>
    </xdr:from>
    <xdr:to>
      <xdr:col>41</xdr:col>
      <xdr:colOff>50800</xdr:colOff>
      <xdr:row>58</xdr:row>
      <xdr:rowOff>120650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10047627"/>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18121</xdr:rowOff>
    </xdr:from>
    <xdr:to>
      <xdr:col>55</xdr:col>
      <xdr:colOff>50800</xdr:colOff>
      <xdr:row>58</xdr:row>
      <xdr:rowOff>119721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6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104498</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7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52030</xdr:rowOff>
    </xdr:from>
    <xdr:to>
      <xdr:col>50</xdr:col>
      <xdr:colOff>165100</xdr:colOff>
      <xdr:row>57</xdr:row>
      <xdr:rowOff>153630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144757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1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110007</xdr:rowOff>
    </xdr:from>
    <xdr:to>
      <xdr:col>46</xdr:col>
      <xdr:colOff>38100</xdr:colOff>
      <xdr:row>59</xdr:row>
      <xdr:rowOff>40157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100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31284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14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52727</xdr:rowOff>
    </xdr:from>
    <xdr:to>
      <xdr:col>41</xdr:col>
      <xdr:colOff>101600</xdr:colOff>
      <xdr:row>58</xdr:row>
      <xdr:rowOff>154327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9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145454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08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69850</xdr:rowOff>
    </xdr:from>
    <xdr:to>
      <xdr:col>36</xdr:col>
      <xdr:colOff>165100</xdr:colOff>
      <xdr:row>59</xdr:row>
      <xdr:rowOff>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162577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1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88685</xdr:rowOff>
    </xdr:from>
    <xdr:to>
      <xdr:col>55</xdr:col>
      <xdr:colOff>0</xdr:colOff>
      <xdr:row>78</xdr:row>
      <xdr:rowOff>114458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61785"/>
          <a:ext cx="838200" cy="2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114458</xdr:rowOff>
    </xdr:from>
    <xdr:to>
      <xdr:col>50</xdr:col>
      <xdr:colOff>114300</xdr:colOff>
      <xdr:row>78</xdr:row>
      <xdr:rowOff>135756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87558"/>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107638</xdr:rowOff>
    </xdr:from>
    <xdr:to>
      <xdr:col>45</xdr:col>
      <xdr:colOff>177800</xdr:colOff>
      <xdr:row>78</xdr:row>
      <xdr:rowOff>135756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80738"/>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107638</xdr:rowOff>
    </xdr:from>
    <xdr:to>
      <xdr:col>41</xdr:col>
      <xdr:colOff>50800</xdr:colOff>
      <xdr:row>78</xdr:row>
      <xdr:rowOff>152749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80738"/>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110844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37885</xdr:rowOff>
    </xdr:from>
    <xdr:to>
      <xdr:col>55</xdr:col>
      <xdr:colOff>50800</xdr:colOff>
      <xdr:row>78</xdr:row>
      <xdr:rowOff>139485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16312</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8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63658</xdr:rowOff>
    </xdr:from>
    <xdr:to>
      <xdr:col>50</xdr:col>
      <xdr:colOff>165100</xdr:colOff>
      <xdr:row>78</xdr:row>
      <xdr:rowOff>165258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156385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2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84956</xdr:rowOff>
    </xdr:from>
    <xdr:to>
      <xdr:col>46</xdr:col>
      <xdr:colOff>38100</xdr:colOff>
      <xdr:row>79</xdr:row>
      <xdr:rowOff>15106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6233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56838</xdr:rowOff>
    </xdr:from>
    <xdr:to>
      <xdr:col>41</xdr:col>
      <xdr:colOff>101600</xdr:colOff>
      <xdr:row>78</xdr:row>
      <xdr:rowOff>158438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149565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2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101949</xdr:rowOff>
    </xdr:from>
    <xdr:to>
      <xdr:col>36</xdr:col>
      <xdr:colOff>165100</xdr:colOff>
      <xdr:row>79</xdr:row>
      <xdr:rowOff>32099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23226</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73749</xdr:rowOff>
    </xdr:from>
    <xdr:to>
      <xdr:col>55</xdr:col>
      <xdr:colOff>0</xdr:colOff>
      <xdr:row>98</xdr:row>
      <xdr:rowOff>93230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875849"/>
          <a:ext cx="8382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73749</xdr:rowOff>
    </xdr:from>
    <xdr:to>
      <xdr:col>50</xdr:col>
      <xdr:colOff>114300</xdr:colOff>
      <xdr:row>98</xdr:row>
      <xdr:rowOff>160528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75849"/>
          <a:ext cx="889000" cy="8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123279</xdr:rowOff>
    </xdr:from>
    <xdr:to>
      <xdr:col>45</xdr:col>
      <xdr:colOff>177800</xdr:colOff>
      <xdr:row>98</xdr:row>
      <xdr:rowOff>160528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925379"/>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98107</xdr:rowOff>
    </xdr:from>
    <xdr:to>
      <xdr:col>41</xdr:col>
      <xdr:colOff>50800</xdr:colOff>
      <xdr:row>98</xdr:row>
      <xdr:rowOff>123279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900207"/>
          <a:ext cx="8890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108563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42430</xdr:rowOff>
    </xdr:from>
    <xdr:to>
      <xdr:col>55</xdr:col>
      <xdr:colOff>50800</xdr:colOff>
      <xdr:row>98</xdr:row>
      <xdr:rowOff>144030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128807</xdr:rowOff>
    </xdr:from>
    <xdr:ext cx="469744"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22949</xdr:rowOff>
    </xdr:from>
    <xdr:to>
      <xdr:col>50</xdr:col>
      <xdr:colOff>165100</xdr:colOff>
      <xdr:row>98</xdr:row>
      <xdr:rowOff>124549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115676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9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109728</xdr:rowOff>
    </xdr:from>
    <xdr:to>
      <xdr:col>46</xdr:col>
      <xdr:colOff>38100</xdr:colOff>
      <xdr:row>99</xdr:row>
      <xdr:rowOff>39878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31005</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515428" y="1700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72479</xdr:rowOff>
    </xdr:from>
    <xdr:to>
      <xdr:col>41</xdr:col>
      <xdr:colOff>101600</xdr:colOff>
      <xdr:row>99</xdr:row>
      <xdr:rowOff>2629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165206</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626428" y="1696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47307</xdr:rowOff>
    </xdr:from>
    <xdr:to>
      <xdr:col>36</xdr:col>
      <xdr:colOff>165100</xdr:colOff>
      <xdr:row>98</xdr:row>
      <xdr:rowOff>148907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140034</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69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73580</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60130"/>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22780</xdr:rowOff>
    </xdr:from>
    <xdr:to>
      <xdr:col>67</xdr:col>
      <xdr:colOff>101600</xdr:colOff>
      <xdr:row>39</xdr:row>
      <xdr:rowOff>124380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115507</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80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146659</xdr:rowOff>
    </xdr:from>
    <xdr:to>
      <xdr:col>85</xdr:col>
      <xdr:colOff>127000</xdr:colOff>
      <xdr:row>76</xdr:row>
      <xdr:rowOff>148120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176859"/>
          <a:ext cx="8382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138976</xdr:rowOff>
    </xdr:from>
    <xdr:to>
      <xdr:col>81</xdr:col>
      <xdr:colOff>50800</xdr:colOff>
      <xdr:row>76</xdr:row>
      <xdr:rowOff>148120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169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138976</xdr:rowOff>
    </xdr:from>
    <xdr:to>
      <xdr:col>76</xdr:col>
      <xdr:colOff>114300</xdr:colOff>
      <xdr:row>76</xdr:row>
      <xdr:rowOff>142863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169176"/>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142863</xdr:rowOff>
    </xdr:from>
    <xdr:to>
      <xdr:col>71</xdr:col>
      <xdr:colOff>177800</xdr:colOff>
      <xdr:row>76</xdr:row>
      <xdr:rowOff>149809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173063"/>
          <a:ext cx="889000" cy="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95859</xdr:rowOff>
    </xdr:from>
    <xdr:to>
      <xdr:col>85</xdr:col>
      <xdr:colOff>177800</xdr:colOff>
      <xdr:row>77</xdr:row>
      <xdr:rowOff>26009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1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74286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1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97320</xdr:rowOff>
    </xdr:from>
    <xdr:to>
      <xdr:col>81</xdr:col>
      <xdr:colOff>101600</xdr:colOff>
      <xdr:row>77</xdr:row>
      <xdr:rowOff>27470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1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18597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22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88176</xdr:rowOff>
    </xdr:from>
    <xdr:to>
      <xdr:col>76</xdr:col>
      <xdr:colOff>165100</xdr:colOff>
      <xdr:row>77</xdr:row>
      <xdr:rowOff>18326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9453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2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92063</xdr:rowOff>
    </xdr:from>
    <xdr:to>
      <xdr:col>72</xdr:col>
      <xdr:colOff>38100</xdr:colOff>
      <xdr:row>77</xdr:row>
      <xdr:rowOff>22213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1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13340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2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99009</xdr:rowOff>
    </xdr:from>
    <xdr:to>
      <xdr:col>67</xdr:col>
      <xdr:colOff>101600</xdr:colOff>
      <xdr:row>77</xdr:row>
      <xdr:rowOff>29159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2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20286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2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120717</xdr:rowOff>
    </xdr:from>
    <xdr:to>
      <xdr:col>85</xdr:col>
      <xdr:colOff>127000</xdr:colOff>
      <xdr:row>98</xdr:row>
      <xdr:rowOff>133463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922817"/>
          <a:ext cx="8382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133463</xdr:rowOff>
    </xdr:from>
    <xdr:to>
      <xdr:col>81</xdr:col>
      <xdr:colOff>50800</xdr:colOff>
      <xdr:row>98</xdr:row>
      <xdr:rowOff>133601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935563"/>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93943</xdr:rowOff>
    </xdr:from>
    <xdr:to>
      <xdr:col>76</xdr:col>
      <xdr:colOff>114300</xdr:colOff>
      <xdr:row>98</xdr:row>
      <xdr:rowOff>133601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896043"/>
          <a:ext cx="889000" cy="3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50034</xdr:rowOff>
    </xdr:from>
    <xdr:to>
      <xdr:col>71</xdr:col>
      <xdr:colOff>177800</xdr:colOff>
      <xdr:row>98</xdr:row>
      <xdr:rowOff>93943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852134"/>
          <a:ext cx="889000" cy="4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69917</xdr:rowOff>
    </xdr:from>
    <xdr:to>
      <xdr:col>85</xdr:col>
      <xdr:colOff>177800</xdr:colOff>
      <xdr:row>99</xdr:row>
      <xdr:rowOff>67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156294</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8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82663</xdr:rowOff>
    </xdr:from>
    <xdr:to>
      <xdr:col>81</xdr:col>
      <xdr:colOff>101600</xdr:colOff>
      <xdr:row>99</xdr:row>
      <xdr:rowOff>12813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3940</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2017" y="1697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82801</xdr:rowOff>
    </xdr:from>
    <xdr:to>
      <xdr:col>76</xdr:col>
      <xdr:colOff>165100</xdr:colOff>
      <xdr:row>99</xdr:row>
      <xdr:rowOff>12951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4078</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403017" y="16977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43143</xdr:rowOff>
    </xdr:from>
    <xdr:to>
      <xdr:col>72</xdr:col>
      <xdr:colOff>38100</xdr:colOff>
      <xdr:row>98</xdr:row>
      <xdr:rowOff>144743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135870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170684</xdr:rowOff>
    </xdr:from>
    <xdr:to>
      <xdr:col>67</xdr:col>
      <xdr:colOff>101600</xdr:colOff>
      <xdr:row>98</xdr:row>
      <xdr:rowOff>100834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91961</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53997</xdr:rowOff>
    </xdr:from>
    <xdr:to>
      <xdr:col>116</xdr:col>
      <xdr:colOff>63500</xdr:colOff>
      <xdr:row>58</xdr:row>
      <xdr:rowOff>49906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655197"/>
          <a:ext cx="838200" cy="33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53997</xdr:rowOff>
    </xdr:from>
    <xdr:to>
      <xdr:col>111</xdr:col>
      <xdr:colOff>177800</xdr:colOff>
      <xdr:row>58</xdr:row>
      <xdr:rowOff>51391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655197"/>
          <a:ext cx="889000" cy="34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51391</xdr:rowOff>
    </xdr:from>
    <xdr:to>
      <xdr:col>107</xdr:col>
      <xdr:colOff>50800</xdr:colOff>
      <xdr:row>58</xdr:row>
      <xdr:rowOff>51460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995491"/>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50226</xdr:rowOff>
    </xdr:from>
    <xdr:to>
      <xdr:col>102</xdr:col>
      <xdr:colOff>114300</xdr:colOff>
      <xdr:row>58</xdr:row>
      <xdr:rowOff>51460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994326"/>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170556</xdr:rowOff>
    </xdr:from>
    <xdr:to>
      <xdr:col>116</xdr:col>
      <xdr:colOff>114300</xdr:colOff>
      <xdr:row>58</xdr:row>
      <xdr:rowOff>100706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129933</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73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3197</xdr:rowOff>
    </xdr:from>
    <xdr:to>
      <xdr:col>112</xdr:col>
      <xdr:colOff>38100</xdr:colOff>
      <xdr:row>56</xdr:row>
      <xdr:rowOff>104797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6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121324</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37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591</xdr:rowOff>
    </xdr:from>
    <xdr:to>
      <xdr:col>107</xdr:col>
      <xdr:colOff>101600</xdr:colOff>
      <xdr:row>58</xdr:row>
      <xdr:rowOff>102191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118718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7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660</xdr:rowOff>
    </xdr:from>
    <xdr:to>
      <xdr:col>102</xdr:col>
      <xdr:colOff>165100</xdr:colOff>
      <xdr:row>58</xdr:row>
      <xdr:rowOff>102260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118787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7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170876</xdr:rowOff>
    </xdr:from>
    <xdr:to>
      <xdr:col>98</xdr:col>
      <xdr:colOff>38100</xdr:colOff>
      <xdr:row>58</xdr:row>
      <xdr:rowOff>101026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4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92153</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3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54890</xdr:rowOff>
    </xdr:from>
    <xdr:to>
      <xdr:col>116</xdr:col>
      <xdr:colOff>63500</xdr:colOff>
      <xdr:row>75</xdr:row>
      <xdr:rowOff>78816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13640"/>
          <a:ext cx="8382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78816</xdr:rowOff>
    </xdr:from>
    <xdr:to>
      <xdr:col>111</xdr:col>
      <xdr:colOff>177800</xdr:colOff>
      <xdr:row>75</xdr:row>
      <xdr:rowOff>132118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37566"/>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132118</xdr:rowOff>
    </xdr:from>
    <xdr:to>
      <xdr:col>107</xdr:col>
      <xdr:colOff>50800</xdr:colOff>
      <xdr:row>75</xdr:row>
      <xdr:rowOff>152121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990868"/>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152121</xdr:rowOff>
    </xdr:from>
    <xdr:to>
      <xdr:col>102</xdr:col>
      <xdr:colOff>114300</xdr:colOff>
      <xdr:row>76</xdr:row>
      <xdr:rowOff>14390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10871"/>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4090</xdr:rowOff>
    </xdr:from>
    <xdr:to>
      <xdr:col>116</xdr:col>
      <xdr:colOff>114300</xdr:colOff>
      <xdr:row>75</xdr:row>
      <xdr:rowOff>105690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153967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84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28016</xdr:rowOff>
    </xdr:from>
    <xdr:to>
      <xdr:col>112</xdr:col>
      <xdr:colOff>38100</xdr:colOff>
      <xdr:row>75</xdr:row>
      <xdr:rowOff>129616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8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120744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9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81318</xdr:rowOff>
    </xdr:from>
    <xdr:to>
      <xdr:col>107</xdr:col>
      <xdr:colOff>101600</xdr:colOff>
      <xdr:row>76</xdr:row>
      <xdr:rowOff>11469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40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101321</xdr:rowOff>
    </xdr:from>
    <xdr:to>
      <xdr:col>102</xdr:col>
      <xdr:colOff>165100</xdr:colOff>
      <xdr:row>76</xdr:row>
      <xdr:rowOff>31471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6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22598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135039</xdr:rowOff>
    </xdr:from>
    <xdr:to>
      <xdr:col>98</xdr:col>
      <xdr:colOff>38100</xdr:colOff>
      <xdr:row>76</xdr:row>
      <xdr:rowOff>65190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937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56317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0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411,429</a:t>
          </a:r>
          <a:r>
            <a:rPr kumimoji="1" lang="ja-JP" altLang="en-US" sz="1300">
              <a:latin typeface="ＭＳ Ｐゴシック" panose="020B0600070205080204" pitchFamily="50" charset="-128"/>
              <a:ea typeface="ＭＳ Ｐゴシック" panose="020B0600070205080204" pitchFamily="50" charset="-128"/>
            </a:rPr>
            <a:t>円となっている。今年度については人件費や補助費等において類似団体の平均値を上回った。</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84,416</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3,619</a:t>
          </a:r>
          <a:r>
            <a:rPr kumimoji="1" lang="ja-JP" altLang="en-US" sz="1300">
              <a:latin typeface="ＭＳ Ｐゴシック" panose="020B0600070205080204" pitchFamily="50" charset="-128"/>
              <a:ea typeface="ＭＳ Ｐゴシック" panose="020B0600070205080204" pitchFamily="50" charset="-128"/>
            </a:rPr>
            <a:t>円の増である。増の主なの要因としては、定額減税補足給付金支給事業の皆増など。なお、類似団体より一人当たりコストが高い主な要因としては、ごみ処理や消防等の業務を一部事務組合により行っていることなどが挙げられる。補助費等全体の</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が関係一部事務組合への負担金等であることから、各組合に対し、負担金の抑制等について要請していく必要がある。また、人件費については、人事院勧告に基づく給料月額、期末手当、勤勉手当の増額等が要因である。</a:t>
          </a:r>
        </a:p>
        <a:p>
          <a:r>
            <a:rPr kumimoji="1" lang="ja-JP" altLang="en-US" sz="1300">
              <a:latin typeface="ＭＳ Ｐゴシック" panose="020B0600070205080204" pitchFamily="50" charset="-128"/>
              <a:ea typeface="ＭＳ Ｐゴシック" panose="020B0600070205080204" pitchFamily="50" charset="-128"/>
            </a:rPr>
            <a:t>　一方、一人当たりコストが著しく低い項目として、普通建設事業費や物件費等が目立つ。物件費については、ごみ処理や消防等の業務を一部事務組合により行っているため、他団体と比べて低くなる傾向があると言えるが、普通建設事業費については、更新整備分も低い水準であることから、個別施設計画に基づき、今後も計画的な施設整備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56,524
54,350
89.12
24,342,391
23,255,627
631,138
13,643,317
18,123,035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141529</xdr:rowOff>
    </xdr:from>
    <xdr:to>
      <xdr:col>24</xdr:col>
      <xdr:colOff>63500</xdr:colOff>
      <xdr:row>34</xdr:row>
      <xdr:rowOff>20371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99379"/>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141529</xdr:rowOff>
    </xdr:from>
    <xdr:to>
      <xdr:col>19</xdr:col>
      <xdr:colOff>177800</xdr:colOff>
      <xdr:row>33</xdr:row>
      <xdr:rowOff>159817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9937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159817</xdr:rowOff>
    </xdr:from>
    <xdr:to>
      <xdr:col>15</xdr:col>
      <xdr:colOff>50800</xdr:colOff>
      <xdr:row>34</xdr:row>
      <xdr:rowOff>18085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17667"/>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73863</xdr:rowOff>
    </xdr:from>
    <xdr:to>
      <xdr:col>10</xdr:col>
      <xdr:colOff>114300</xdr:colOff>
      <xdr:row>34</xdr:row>
      <xdr:rowOff>18085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31713"/>
          <a:ext cx="889000" cy="1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141021</xdr:rowOff>
    </xdr:from>
    <xdr:to>
      <xdr:col>24</xdr:col>
      <xdr:colOff>114300</xdr:colOff>
      <xdr:row>34</xdr:row>
      <xdr:rowOff>71171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163898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5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90729</xdr:rowOff>
    </xdr:from>
    <xdr:to>
      <xdr:col>20</xdr:col>
      <xdr:colOff>38100</xdr:colOff>
      <xdr:row>34</xdr:row>
      <xdr:rowOff>20879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37406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109017</xdr:rowOff>
    </xdr:from>
    <xdr:to>
      <xdr:col>15</xdr:col>
      <xdr:colOff>101600</xdr:colOff>
      <xdr:row>34</xdr:row>
      <xdr:rowOff>39167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55694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4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138735</xdr:rowOff>
    </xdr:from>
    <xdr:to>
      <xdr:col>10</xdr:col>
      <xdr:colOff>165100</xdr:colOff>
      <xdr:row>34</xdr:row>
      <xdr:rowOff>68885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85412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7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23063</xdr:rowOff>
    </xdr:from>
    <xdr:to>
      <xdr:col>6</xdr:col>
      <xdr:colOff>38100</xdr:colOff>
      <xdr:row>33</xdr:row>
      <xdr:rowOff>124663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141190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94385</xdr:rowOff>
    </xdr:from>
    <xdr:to>
      <xdr:col>24</xdr:col>
      <xdr:colOff>63500</xdr:colOff>
      <xdr:row>58</xdr:row>
      <xdr:rowOff>7811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7035"/>
          <a:ext cx="838200" cy="8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535</xdr:rowOff>
    </xdr:from>
    <xdr:to>
      <xdr:col>19</xdr:col>
      <xdr:colOff>177800</xdr:colOff>
      <xdr:row>58</xdr:row>
      <xdr:rowOff>7811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4635"/>
          <a:ext cx="889000" cy="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535</xdr:rowOff>
    </xdr:from>
    <xdr:to>
      <xdr:col>15</xdr:col>
      <xdr:colOff>50800</xdr:colOff>
      <xdr:row>58</xdr:row>
      <xdr:rowOff>43107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4635"/>
          <a:ext cx="889000" cy="4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54935</xdr:rowOff>
    </xdr:from>
    <xdr:to>
      <xdr:col>10</xdr:col>
      <xdr:colOff>114300</xdr:colOff>
      <xdr:row>58</xdr:row>
      <xdr:rowOff>43107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13235"/>
          <a:ext cx="889000" cy="67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9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43585</xdr:rowOff>
    </xdr:from>
    <xdr:to>
      <xdr:col>24</xdr:col>
      <xdr:colOff>114300</xdr:colOff>
      <xdr:row>57</xdr:row>
      <xdr:rowOff>145185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128461</xdr:rowOff>
    </xdr:from>
    <xdr:to>
      <xdr:col>20</xdr:col>
      <xdr:colOff>38100</xdr:colOff>
      <xdr:row>58</xdr:row>
      <xdr:rowOff>58611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49738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121185</xdr:rowOff>
    </xdr:from>
    <xdr:to>
      <xdr:col>15</xdr:col>
      <xdr:colOff>101600</xdr:colOff>
      <xdr:row>58</xdr:row>
      <xdr:rowOff>51335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42462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163757</xdr:rowOff>
    </xdr:from>
    <xdr:to>
      <xdr:col>10</xdr:col>
      <xdr:colOff>165100</xdr:colOff>
      <xdr:row>58</xdr:row>
      <xdr:rowOff>93907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85034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4135</xdr:rowOff>
    </xdr:from>
    <xdr:to>
      <xdr:col>6</xdr:col>
      <xdr:colOff>38100</xdr:colOff>
      <xdr:row>54</xdr:row>
      <xdr:rowOff>105735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6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96862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35815</xdr:rowOff>
    </xdr:from>
    <xdr:to>
      <xdr:col>24</xdr:col>
      <xdr:colOff>63500</xdr:colOff>
      <xdr:row>77</xdr:row>
      <xdr:rowOff>95800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37465"/>
          <a:ext cx="838200" cy="5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35815</xdr:rowOff>
    </xdr:from>
    <xdr:to>
      <xdr:col>19</xdr:col>
      <xdr:colOff>177800</xdr:colOff>
      <xdr:row>78</xdr:row>
      <xdr:rowOff>38979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37465"/>
          <a:ext cx="889000" cy="17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163319</xdr:rowOff>
    </xdr:from>
    <xdr:to>
      <xdr:col>15</xdr:col>
      <xdr:colOff>50800</xdr:colOff>
      <xdr:row>78</xdr:row>
      <xdr:rowOff>38979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64969"/>
          <a:ext cx="889000" cy="4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163319</xdr:rowOff>
    </xdr:from>
    <xdr:to>
      <xdr:col>10</xdr:col>
      <xdr:colOff>114300</xdr:colOff>
      <xdr:row>79</xdr:row>
      <xdr:rowOff>13430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4969"/>
          <a:ext cx="889000" cy="19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144473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45000</xdr:rowOff>
    </xdr:from>
    <xdr:to>
      <xdr:col>24</xdr:col>
      <xdr:colOff>114300</xdr:colOff>
      <xdr:row>77</xdr:row>
      <xdr:rowOff>146600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23427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2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156465</xdr:rowOff>
    </xdr:from>
    <xdr:to>
      <xdr:col>20</xdr:col>
      <xdr:colOff>38100</xdr:colOff>
      <xdr:row>77</xdr:row>
      <xdr:rowOff>86615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77742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7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159629</xdr:rowOff>
    </xdr:from>
    <xdr:to>
      <xdr:col>15</xdr:col>
      <xdr:colOff>101600</xdr:colOff>
      <xdr:row>78</xdr:row>
      <xdr:rowOff>89779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80906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5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112519</xdr:rowOff>
    </xdr:from>
    <xdr:to>
      <xdr:col>10</xdr:col>
      <xdr:colOff>165100</xdr:colOff>
      <xdr:row>78</xdr:row>
      <xdr:rowOff>42669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33796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134080</xdr:rowOff>
    </xdr:from>
    <xdr:to>
      <xdr:col>6</xdr:col>
      <xdr:colOff>38100</xdr:colOff>
      <xdr:row>79</xdr:row>
      <xdr:rowOff>64230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55357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9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169182</xdr:rowOff>
    </xdr:from>
    <xdr:to>
      <xdr:col>24</xdr:col>
      <xdr:colOff>63500</xdr:colOff>
      <xdr:row>98</xdr:row>
      <xdr:rowOff>47003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9832"/>
          <a:ext cx="838200" cy="4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169182</xdr:rowOff>
    </xdr:from>
    <xdr:to>
      <xdr:col>19</xdr:col>
      <xdr:colOff>177800</xdr:colOff>
      <xdr:row>98</xdr:row>
      <xdr:rowOff>46751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99832"/>
          <a:ext cx="889000" cy="4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27015</xdr:rowOff>
    </xdr:from>
    <xdr:to>
      <xdr:col>15</xdr:col>
      <xdr:colOff>50800</xdr:colOff>
      <xdr:row>98</xdr:row>
      <xdr:rowOff>46751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29115"/>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27015</xdr:rowOff>
    </xdr:from>
    <xdr:to>
      <xdr:col>10</xdr:col>
      <xdr:colOff>114300</xdr:colOff>
      <xdr:row>98</xdr:row>
      <xdr:rowOff>38213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29115"/>
          <a:ext cx="889000" cy="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82121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8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167653</xdr:rowOff>
    </xdr:from>
    <xdr:to>
      <xdr:col>24</xdr:col>
      <xdr:colOff>114300</xdr:colOff>
      <xdr:row>98</xdr:row>
      <xdr:rowOff>97803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118382</xdr:rowOff>
    </xdr:from>
    <xdr:to>
      <xdr:col>20</xdr:col>
      <xdr:colOff>38100</xdr:colOff>
      <xdr:row>98</xdr:row>
      <xdr:rowOff>48532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65059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167401</xdr:rowOff>
    </xdr:from>
    <xdr:to>
      <xdr:col>15</xdr:col>
      <xdr:colOff>101600</xdr:colOff>
      <xdr:row>98</xdr:row>
      <xdr:rowOff>97551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88678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147665</xdr:rowOff>
    </xdr:from>
    <xdr:to>
      <xdr:col>10</xdr:col>
      <xdr:colOff>165100</xdr:colOff>
      <xdr:row>98</xdr:row>
      <xdr:rowOff>77815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94342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5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158863</xdr:rowOff>
    </xdr:from>
    <xdr:to>
      <xdr:col>6</xdr:col>
      <xdr:colOff>38100</xdr:colOff>
      <xdr:row>98</xdr:row>
      <xdr:rowOff>89013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105540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12027</xdr:rowOff>
    </xdr:from>
    <xdr:to>
      <xdr:col>55</xdr:col>
      <xdr:colOff>0</xdr:colOff>
      <xdr:row>56</xdr:row>
      <xdr:rowOff>67310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13227"/>
          <a:ext cx="838200" cy="5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154711</xdr:rowOff>
    </xdr:from>
    <xdr:to>
      <xdr:col>50</xdr:col>
      <xdr:colOff>114300</xdr:colOff>
      <xdr:row>56</xdr:row>
      <xdr:rowOff>12027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84461"/>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127622</xdr:rowOff>
    </xdr:from>
    <xdr:to>
      <xdr:col>45</xdr:col>
      <xdr:colOff>177800</xdr:colOff>
      <xdr:row>55</xdr:row>
      <xdr:rowOff>154711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57372"/>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9703</xdr:rowOff>
    </xdr:from>
    <xdr:to>
      <xdr:col>41</xdr:col>
      <xdr:colOff>50800</xdr:colOff>
      <xdr:row>55</xdr:row>
      <xdr:rowOff>127622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39453"/>
          <a:ext cx="889000" cy="1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16510</xdr:rowOff>
    </xdr:from>
    <xdr:to>
      <xdr:col>55</xdr:col>
      <xdr:colOff>50800</xdr:colOff>
      <xdr:row>56</xdr:row>
      <xdr:rowOff>118110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39387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132677</xdr:rowOff>
    </xdr:from>
    <xdr:to>
      <xdr:col>50</xdr:col>
      <xdr:colOff>165100</xdr:colOff>
      <xdr:row>56</xdr:row>
      <xdr:rowOff>62827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79354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3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103911</xdr:rowOff>
    </xdr:from>
    <xdr:to>
      <xdr:col>46</xdr:col>
      <xdr:colOff>38100</xdr:colOff>
      <xdr:row>56</xdr:row>
      <xdr:rowOff>34061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50588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76822</xdr:rowOff>
    </xdr:from>
    <xdr:to>
      <xdr:col>41</xdr:col>
      <xdr:colOff>101600</xdr:colOff>
      <xdr:row>56</xdr:row>
      <xdr:rowOff>6972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0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23499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130353</xdr:rowOff>
    </xdr:from>
    <xdr:to>
      <xdr:col>36</xdr:col>
      <xdr:colOff>165100</xdr:colOff>
      <xdr:row>55</xdr:row>
      <xdr:rowOff>60503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8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51630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8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8141</xdr:rowOff>
    </xdr:from>
    <xdr:to>
      <xdr:col>55</xdr:col>
      <xdr:colOff>0</xdr:colOff>
      <xdr:row>78</xdr:row>
      <xdr:rowOff>749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09791"/>
          <a:ext cx="838200" cy="1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8141</xdr:rowOff>
    </xdr:from>
    <xdr:to>
      <xdr:col>50</xdr:col>
      <xdr:colOff>114300</xdr:colOff>
      <xdr:row>77</xdr:row>
      <xdr:rowOff>37478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09791"/>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23915</xdr:rowOff>
    </xdr:from>
    <xdr:to>
      <xdr:col>45</xdr:col>
      <xdr:colOff>177800</xdr:colOff>
      <xdr:row>77</xdr:row>
      <xdr:rowOff>37478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25565"/>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23915</xdr:rowOff>
    </xdr:from>
    <xdr:to>
      <xdr:col>41</xdr:col>
      <xdr:colOff>50800</xdr:colOff>
      <xdr:row>77</xdr:row>
      <xdr:rowOff>58662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25565"/>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121399</xdr:rowOff>
    </xdr:from>
    <xdr:to>
      <xdr:col>55</xdr:col>
      <xdr:colOff>50800</xdr:colOff>
      <xdr:row>78</xdr:row>
      <xdr:rowOff>51549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99826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128791</xdr:rowOff>
    </xdr:from>
    <xdr:to>
      <xdr:col>50</xdr:col>
      <xdr:colOff>165100</xdr:colOff>
      <xdr:row>77</xdr:row>
      <xdr:rowOff>58941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75468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293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158128</xdr:rowOff>
    </xdr:from>
    <xdr:to>
      <xdr:col>46</xdr:col>
      <xdr:colOff>38100</xdr:colOff>
      <xdr:row>77</xdr:row>
      <xdr:rowOff>88278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79405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8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144565</xdr:rowOff>
    </xdr:from>
    <xdr:to>
      <xdr:col>41</xdr:col>
      <xdr:colOff>101600</xdr:colOff>
      <xdr:row>77</xdr:row>
      <xdr:rowOff>74715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65842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2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7862</xdr:rowOff>
    </xdr:from>
    <xdr:to>
      <xdr:col>36</xdr:col>
      <xdr:colOff>165100</xdr:colOff>
      <xdr:row>77</xdr:row>
      <xdr:rowOff>109462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100589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32429</xdr:rowOff>
    </xdr:from>
    <xdr:to>
      <xdr:col>55</xdr:col>
      <xdr:colOff>0</xdr:colOff>
      <xdr:row>98</xdr:row>
      <xdr:rowOff>76758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34529"/>
          <a:ext cx="8382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32429</xdr:rowOff>
    </xdr:from>
    <xdr:to>
      <xdr:col>50</xdr:col>
      <xdr:colOff>114300</xdr:colOff>
      <xdr:row>98</xdr:row>
      <xdr:rowOff>112992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4529"/>
          <a:ext cx="889000" cy="8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112992</xdr:rowOff>
    </xdr:from>
    <xdr:to>
      <xdr:col>45</xdr:col>
      <xdr:colOff>177800</xdr:colOff>
      <xdr:row>98</xdr:row>
      <xdr:rowOff>116306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15092"/>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116306</xdr:rowOff>
    </xdr:from>
    <xdr:to>
      <xdr:col>41</xdr:col>
      <xdr:colOff>50800</xdr:colOff>
      <xdr:row>98</xdr:row>
      <xdr:rowOff>168751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18406"/>
          <a:ext cx="889000" cy="5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25958</xdr:rowOff>
    </xdr:from>
    <xdr:to>
      <xdr:col>55</xdr:col>
      <xdr:colOff>50800</xdr:colOff>
      <xdr:row>98</xdr:row>
      <xdr:rowOff>127558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4385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153079</xdr:rowOff>
    </xdr:from>
    <xdr:to>
      <xdr:col>50</xdr:col>
      <xdr:colOff>165100</xdr:colOff>
      <xdr:row>98</xdr:row>
      <xdr:rowOff>83229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74356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62192</xdr:rowOff>
    </xdr:from>
    <xdr:to>
      <xdr:col>46</xdr:col>
      <xdr:colOff>38100</xdr:colOff>
      <xdr:row>98</xdr:row>
      <xdr:rowOff>163792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154919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65506</xdr:rowOff>
    </xdr:from>
    <xdr:to>
      <xdr:col>41</xdr:col>
      <xdr:colOff>101600</xdr:colOff>
      <xdr:row>98</xdr:row>
      <xdr:rowOff>167106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158233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117951</xdr:rowOff>
    </xdr:from>
    <xdr:to>
      <xdr:col>36</xdr:col>
      <xdr:colOff>165100</xdr:colOff>
      <xdr:row>99</xdr:row>
      <xdr:rowOff>48101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2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39228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1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22180</xdr:rowOff>
    </xdr:from>
    <xdr:to>
      <xdr:col>85</xdr:col>
      <xdr:colOff>127000</xdr:colOff>
      <xdr:row>37</xdr:row>
      <xdr:rowOff>74320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65830"/>
          <a:ext cx="838200" cy="5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74320</xdr:rowOff>
    </xdr:from>
    <xdr:to>
      <xdr:col>81</xdr:col>
      <xdr:colOff>50800</xdr:colOff>
      <xdr:row>37</xdr:row>
      <xdr:rowOff>87141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7970"/>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87141</xdr:rowOff>
    </xdr:from>
    <xdr:to>
      <xdr:col>76</xdr:col>
      <xdr:colOff>114300</xdr:colOff>
      <xdr:row>37</xdr:row>
      <xdr:rowOff>87712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3079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53594</xdr:rowOff>
    </xdr:from>
    <xdr:to>
      <xdr:col>71</xdr:col>
      <xdr:colOff>177800</xdr:colOff>
      <xdr:row>37</xdr:row>
      <xdr:rowOff>87712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97244"/>
          <a:ext cx="889000" cy="3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142830</xdr:rowOff>
    </xdr:from>
    <xdr:to>
      <xdr:col>85</xdr:col>
      <xdr:colOff>177800</xdr:colOff>
      <xdr:row>37</xdr:row>
      <xdr:rowOff>72980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165707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6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23520</xdr:rowOff>
    </xdr:from>
    <xdr:to>
      <xdr:col>81</xdr:col>
      <xdr:colOff>101600</xdr:colOff>
      <xdr:row>37</xdr:row>
      <xdr:rowOff>125120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141647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36341</xdr:rowOff>
    </xdr:from>
    <xdr:to>
      <xdr:col>76</xdr:col>
      <xdr:colOff>165100</xdr:colOff>
      <xdr:row>37</xdr:row>
      <xdr:rowOff>137941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154468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5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36912</xdr:rowOff>
    </xdr:from>
    <xdr:to>
      <xdr:col>72</xdr:col>
      <xdr:colOff>38100</xdr:colOff>
      <xdr:row>37</xdr:row>
      <xdr:rowOff>138512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155039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2794</xdr:rowOff>
    </xdr:from>
    <xdr:to>
      <xdr:col>67</xdr:col>
      <xdr:colOff>101600</xdr:colOff>
      <xdr:row>37</xdr:row>
      <xdr:rowOff>104394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95521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100000</xdr:rowOff>
    </xdr:from>
    <xdr:to>
      <xdr:col>85</xdr:col>
      <xdr:colOff>127000</xdr:colOff>
      <xdr:row>58</xdr:row>
      <xdr:rowOff>105359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44100"/>
          <a:ext cx="8382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105359</xdr:rowOff>
    </xdr:from>
    <xdr:to>
      <xdr:col>81</xdr:col>
      <xdr:colOff>50800</xdr:colOff>
      <xdr:row>58</xdr:row>
      <xdr:rowOff>156807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49459"/>
          <a:ext cx="889000" cy="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147485</xdr:rowOff>
    </xdr:from>
    <xdr:to>
      <xdr:col>76</xdr:col>
      <xdr:colOff>114300</xdr:colOff>
      <xdr:row>58</xdr:row>
      <xdr:rowOff>156807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91585"/>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123647</xdr:rowOff>
    </xdr:from>
    <xdr:to>
      <xdr:col>71</xdr:col>
      <xdr:colOff>177800</xdr:colOff>
      <xdr:row>58</xdr:row>
      <xdr:rowOff>147485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67747"/>
          <a:ext cx="889000" cy="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106253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49200</xdr:rowOff>
    </xdr:from>
    <xdr:to>
      <xdr:col>85</xdr:col>
      <xdr:colOff>177800</xdr:colOff>
      <xdr:row>58</xdr:row>
      <xdr:rowOff>150800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135577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54559</xdr:rowOff>
    </xdr:from>
    <xdr:to>
      <xdr:col>81</xdr:col>
      <xdr:colOff>101600</xdr:colOff>
      <xdr:row>58</xdr:row>
      <xdr:rowOff>156159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9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147286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106007</xdr:rowOff>
    </xdr:from>
    <xdr:to>
      <xdr:col>76</xdr:col>
      <xdr:colOff>165100</xdr:colOff>
      <xdr:row>59</xdr:row>
      <xdr:rowOff>36157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27284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4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96685</xdr:rowOff>
    </xdr:from>
    <xdr:to>
      <xdr:col>72</xdr:col>
      <xdr:colOff>38100</xdr:colOff>
      <xdr:row>59</xdr:row>
      <xdr:rowOff>26835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17962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72847</xdr:rowOff>
    </xdr:from>
    <xdr:to>
      <xdr:col>67</xdr:col>
      <xdr:colOff>101600</xdr:colOff>
      <xdr:row>59</xdr:row>
      <xdr:rowOff>2997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165574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73580</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18130"/>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22780</xdr:rowOff>
    </xdr:from>
    <xdr:to>
      <xdr:col>67</xdr:col>
      <xdr:colOff>101600</xdr:colOff>
      <xdr:row>79</xdr:row>
      <xdr:rowOff>124380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115507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6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146659</xdr:rowOff>
    </xdr:from>
    <xdr:to>
      <xdr:col>85</xdr:col>
      <xdr:colOff>127000</xdr:colOff>
      <xdr:row>96</xdr:row>
      <xdr:rowOff>148120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05859"/>
          <a:ext cx="8382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138976</xdr:rowOff>
    </xdr:from>
    <xdr:to>
      <xdr:col>81</xdr:col>
      <xdr:colOff>50800</xdr:colOff>
      <xdr:row>96</xdr:row>
      <xdr:rowOff>148120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98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138976</xdr:rowOff>
    </xdr:from>
    <xdr:to>
      <xdr:col>76</xdr:col>
      <xdr:colOff>114300</xdr:colOff>
      <xdr:row>96</xdr:row>
      <xdr:rowOff>142863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98176"/>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142863</xdr:rowOff>
    </xdr:from>
    <xdr:to>
      <xdr:col>71</xdr:col>
      <xdr:colOff>177800</xdr:colOff>
      <xdr:row>96</xdr:row>
      <xdr:rowOff>149809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02063"/>
          <a:ext cx="889000" cy="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95859</xdr:rowOff>
    </xdr:from>
    <xdr:to>
      <xdr:col>85</xdr:col>
      <xdr:colOff>177800</xdr:colOff>
      <xdr:row>97</xdr:row>
      <xdr:rowOff>26009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74286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97320</xdr:rowOff>
    </xdr:from>
    <xdr:to>
      <xdr:col>81</xdr:col>
      <xdr:colOff>101600</xdr:colOff>
      <xdr:row>97</xdr:row>
      <xdr:rowOff>27470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18597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4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88176</xdr:rowOff>
    </xdr:from>
    <xdr:to>
      <xdr:col>76</xdr:col>
      <xdr:colOff>165100</xdr:colOff>
      <xdr:row>97</xdr:row>
      <xdr:rowOff>18326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9453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92063</xdr:rowOff>
    </xdr:from>
    <xdr:to>
      <xdr:col>72</xdr:col>
      <xdr:colOff>38100</xdr:colOff>
      <xdr:row>97</xdr:row>
      <xdr:rowOff>22213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99009</xdr:rowOff>
    </xdr:from>
    <xdr:to>
      <xdr:col>67</xdr:col>
      <xdr:colOff>101600</xdr:colOff>
      <xdr:row>97</xdr:row>
      <xdr:rowOff>29159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20286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5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411,429</a:t>
          </a:r>
          <a:r>
            <a:rPr kumimoji="1" lang="ja-JP" altLang="en-US" sz="1300">
              <a:latin typeface="ＭＳ Ｐゴシック" panose="020B0600070205080204" pitchFamily="50" charset="-128"/>
              <a:ea typeface="ＭＳ Ｐゴシック" panose="020B0600070205080204" pitchFamily="50" charset="-128"/>
            </a:rPr>
            <a:t>円となっている。類似団体と比較して一人当たりコストが高い項目として、議会費、農林水産業費等が挙げられる。</a:t>
          </a:r>
        </a:p>
        <a:p>
          <a:r>
            <a:rPr kumimoji="1" lang="ja-JP" altLang="en-US" sz="1300">
              <a:latin typeface="ＭＳ Ｐゴシック" panose="020B0600070205080204" pitchFamily="50" charset="-128"/>
              <a:ea typeface="ＭＳ Ｐゴシック" panose="020B0600070205080204" pitchFamily="50" charset="-128"/>
            </a:rPr>
            <a:t>  議会費は、住民一人当たり</a:t>
          </a:r>
          <a:r>
            <a:rPr kumimoji="1" lang="en-US" altLang="ja-JP" sz="1300">
              <a:latin typeface="ＭＳ Ｐゴシック" panose="020B0600070205080204" pitchFamily="50" charset="-128"/>
              <a:ea typeface="ＭＳ Ｐゴシック" panose="020B0600070205080204" pitchFamily="50" charset="-128"/>
            </a:rPr>
            <a:t>3,761</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円の減である。類似団体より一人当たりコストが高い主な要因として、類似団体と比較した住民一人当たり議員定数が多いことが挙げられる。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5,647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4,306</a:t>
          </a:r>
          <a:r>
            <a:rPr kumimoji="1" lang="ja-JP" altLang="en-US" sz="1300">
              <a:latin typeface="ＭＳ Ｐゴシック" panose="020B0600070205080204" pitchFamily="50" charset="-128"/>
              <a:ea typeface="ＭＳ Ｐゴシック" panose="020B0600070205080204" pitchFamily="50" charset="-128"/>
            </a:rPr>
            <a:t>円の減である。減の主な要因としては、中小企業等緊急支援事業の皆減など。</a:t>
          </a:r>
        </a:p>
        <a:p>
          <a:r>
            <a:rPr kumimoji="1" lang="ja-JP" altLang="en-US" sz="1300">
              <a:latin typeface="ＭＳ Ｐゴシック" panose="020B0600070205080204" pitchFamily="50" charset="-128"/>
              <a:ea typeface="ＭＳ Ｐゴシック" panose="020B0600070205080204" pitchFamily="50" charset="-128"/>
            </a:rPr>
            <a:t>　また、類似団体より一人当たりコストが高い主な要因としては、他に一部事務組合への補助費等が挙げられる。今後、新施設の建設が予定されていることから、上昇していく見込みである。</a:t>
          </a:r>
        </a:p>
        <a:p>
          <a:r>
            <a:rPr kumimoji="1" lang="ja-JP" altLang="en-US" sz="1300">
              <a:latin typeface="ＭＳ Ｐゴシック" panose="020B0600070205080204" pitchFamily="50" charset="-128"/>
              <a:ea typeface="ＭＳ Ｐゴシック" panose="020B0600070205080204" pitchFamily="50" charset="-128"/>
            </a:rPr>
            <a:t>　なお、その他目的別費用においては、昨年度から大幅な増減はない状況であった。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実質単年度収支については、当該年度の単年度収支がマイナスであり、更に財政調製基金の取崩しを実施したことによりマイナスとなった。</a:t>
          </a:r>
        </a:p>
        <a:p>
          <a:r>
            <a:rPr kumimoji="1" lang="ja-JP" altLang="en-US" sz="1200">
              <a:latin typeface="ＭＳ ゴシック" pitchFamily="49" charset="-128"/>
              <a:ea typeface="ＭＳ ゴシック" pitchFamily="49" charset="-128"/>
            </a:rPr>
            <a:t>　また、実質収支比率については、</a:t>
          </a:r>
          <a:r>
            <a:rPr kumimoji="1" lang="en-US" altLang="ja-JP" sz="1200">
              <a:latin typeface="ＭＳ ゴシック" pitchFamily="49" charset="-128"/>
              <a:ea typeface="ＭＳ ゴシック" pitchFamily="49" charset="-128"/>
            </a:rPr>
            <a:t>4.63%</a:t>
          </a:r>
          <a:r>
            <a:rPr kumimoji="1" lang="ja-JP" altLang="en-US" sz="1200">
              <a:latin typeface="ＭＳ ゴシック" pitchFamily="49" charset="-128"/>
              <a:ea typeface="ＭＳ ゴシック" pitchFamily="49" charset="-128"/>
            </a:rPr>
            <a:t>となり、一般的に望ましいとされる</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程度の範囲内の状況となった。</a:t>
          </a:r>
        </a:p>
        <a:p>
          <a:r>
            <a:rPr kumimoji="1" lang="ja-JP" altLang="en-US" sz="1200">
              <a:latin typeface="ＭＳ ゴシック" pitchFamily="49" charset="-128"/>
              <a:ea typeface="ＭＳ ゴシック" pitchFamily="49" charset="-128"/>
            </a:rPr>
            <a:t>　加えて、財政調整基金残高は、市民還元の趣旨から財政調整基金を活用した予算編成を行ったことから、</a:t>
          </a:r>
          <a:r>
            <a:rPr kumimoji="1" lang="en-US" altLang="ja-JP" sz="1200">
              <a:latin typeface="ＭＳ ゴシック" pitchFamily="49" charset="-128"/>
              <a:ea typeface="ＭＳ ゴシック" pitchFamily="49" charset="-128"/>
            </a:rPr>
            <a:t>14.16%</a:t>
          </a:r>
          <a:r>
            <a:rPr kumimoji="1" lang="ja-JP" altLang="en-US" sz="1200">
              <a:latin typeface="ＭＳ ゴシック" pitchFamily="49" charset="-128"/>
              <a:ea typeface="ＭＳ ゴシック" pitchFamily="49" charset="-128"/>
            </a:rPr>
            <a:t>まで減少した。引き続き歳入の大幅な増加が見込まれない中、限られた財源の効率的・効果的な配分により、持続可能な財政運営に努める。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昨年度に引き続き一般会計、またそれ以外の特別会計等を含めた全ての会計において黒字となり、連結赤字比率は算出されない状況であった。</a:t>
          </a:r>
        </a:p>
        <a:p>
          <a:r>
            <a:rPr kumimoji="1" lang="ja-JP" altLang="en-US" sz="1250">
              <a:latin typeface="ＭＳ ゴシック" pitchFamily="49" charset="-128"/>
              <a:ea typeface="ＭＳ ゴシック" pitchFamily="49" charset="-128"/>
            </a:rPr>
            <a:t>　公営企業や公営事業については、一般会計からの法定外の繰入金に過度に依存することのない独立採算による運営を基本とした中で、各会計が引き続き健全な財政運営を行っていけるように努める。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24342391</v>
      </c>
      <c r="BO4" s="358"/>
      <c r="BP4" s="358"/>
      <c r="BQ4" s="358"/>
      <c r="BR4" s="358"/>
      <c r="BS4" s="358"/>
      <c r="BT4" s="358"/>
      <c r="BU4" s="359"/>
      <c r="BV4" s="357">
        <v>24654976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4.5999999999999996</v>
      </c>
      <c r="CU4" s="364"/>
      <c r="CV4" s="364"/>
      <c r="CW4" s="364"/>
      <c r="CX4" s="364"/>
      <c r="CY4" s="364"/>
      <c r="CZ4" s="364"/>
      <c r="DA4" s="365"/>
      <c r="DB4" s="363">
        <v>4.4000000000000004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23255627</v>
      </c>
      <c r="BO5" s="395"/>
      <c r="BP5" s="395"/>
      <c r="BQ5" s="395"/>
      <c r="BR5" s="395"/>
      <c r="BS5" s="395"/>
      <c r="BT5" s="395"/>
      <c r="BU5" s="396"/>
      <c r="BV5" s="394">
        <v>24045924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92.4</v>
      </c>
      <c r="CU5" s="392"/>
      <c r="CV5" s="392"/>
      <c r="CW5" s="392"/>
      <c r="CX5" s="392"/>
      <c r="CY5" s="392"/>
      <c r="CZ5" s="392"/>
      <c r="DA5" s="393"/>
      <c r="DB5" s="391">
        <v>88.9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1086764</v>
      </c>
      <c r="BO6" s="395"/>
      <c r="BP6" s="395"/>
      <c r="BQ6" s="395"/>
      <c r="BR6" s="395"/>
      <c r="BS6" s="395"/>
      <c r="BT6" s="395"/>
      <c r="BU6" s="396"/>
      <c r="BV6" s="394">
        <v>609052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92.8</v>
      </c>
      <c r="CU6" s="432"/>
      <c r="CV6" s="432"/>
      <c r="CW6" s="432"/>
      <c r="CX6" s="432"/>
      <c r="CY6" s="432"/>
      <c r="CZ6" s="432"/>
      <c r="DA6" s="433"/>
      <c r="DB6" s="431">
        <v>89.7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455626</v>
      </c>
      <c r="BO7" s="395"/>
      <c r="BP7" s="395"/>
      <c r="BQ7" s="395"/>
      <c r="BR7" s="395"/>
      <c r="BS7" s="395"/>
      <c r="BT7" s="395"/>
      <c r="BU7" s="396"/>
      <c r="BV7" s="394">
        <v>14944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13643317</v>
      </c>
      <c r="CU7" s="395"/>
      <c r="CV7" s="395"/>
      <c r="CW7" s="395"/>
      <c r="CX7" s="395"/>
      <c r="CY7" s="395"/>
      <c r="CZ7" s="395"/>
      <c r="DA7" s="396"/>
      <c r="DB7" s="394">
        <v>13508497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631138</v>
      </c>
      <c r="BO8" s="395"/>
      <c r="BP8" s="395"/>
      <c r="BQ8" s="395"/>
      <c r="BR8" s="395"/>
      <c r="BS8" s="395"/>
      <c r="BT8" s="395"/>
      <c r="BU8" s="396"/>
      <c r="BV8" s="394">
        <v>594108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0.65</v>
      </c>
      <c r="CU8" s="435"/>
      <c r="CV8" s="435"/>
      <c r="CW8" s="435"/>
      <c r="CX8" s="435"/>
      <c r="CY8" s="435"/>
      <c r="CZ8" s="435"/>
      <c r="DA8" s="436"/>
      <c r="DB8" s="434">
        <v>0.65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58219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37030</v>
      </c>
      <c r="BO9" s="395"/>
      <c r="BP9" s="395"/>
      <c r="BQ9" s="395"/>
      <c r="BR9" s="395"/>
      <c r="BS9" s="395"/>
      <c r="BT9" s="395"/>
      <c r="BU9" s="396"/>
      <c r="BV9" s="394">
        <v>-415996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8.8000000000000007</v>
      </c>
      <c r="CU9" s="392"/>
      <c r="CV9" s="392"/>
      <c r="CW9" s="392"/>
      <c r="CX9" s="392"/>
      <c r="CY9" s="392"/>
      <c r="CZ9" s="392"/>
      <c r="DA9" s="393"/>
      <c r="DB9" s="391">
        <v>9.6999999999999993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60652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78797</v>
      </c>
      <c r="BO10" s="395"/>
      <c r="BP10" s="395"/>
      <c r="BQ10" s="395"/>
      <c r="BR10" s="395"/>
      <c r="BS10" s="395"/>
      <c r="BT10" s="395"/>
      <c r="BU10" s="396"/>
      <c r="BV10" s="394">
        <v>15806</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56524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860000</v>
      </c>
      <c r="BO12" s="395"/>
      <c r="BP12" s="395"/>
      <c r="BQ12" s="395"/>
      <c r="BR12" s="395"/>
      <c r="BS12" s="395"/>
      <c r="BT12" s="395"/>
      <c r="BU12" s="396"/>
      <c r="BV12" s="394">
        <v>720000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129</v>
      </c>
      <c r="N13" s="486"/>
      <c r="O13" s="486"/>
      <c r="P13" s="486"/>
      <c r="Q13" s="487"/>
      <c r="R13" s="478">
        <v>54350</v>
      </c>
      <c r="S13" s="479"/>
      <c r="T13" s="479"/>
      <c r="U13" s="479"/>
      <c r="V13" s="480"/>
      <c r="W13" s="410" t="s">
        <v>130</v>
      </c>
      <c r="X13" s="411"/>
      <c r="Y13" s="411"/>
      <c r="Z13" s="411"/>
      <c r="AA13" s="411"/>
      <c r="AB13" s="401"/>
      <c r="AC13" s="445">
        <v>1444</v>
      </c>
      <c r="AD13" s="446"/>
      <c r="AE13" s="446"/>
      <c r="AF13" s="446"/>
      <c r="AG13" s="488"/>
      <c r="AH13" s="445">
        <v>1658</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-744173</v>
      </c>
      <c r="BO13" s="395"/>
      <c r="BP13" s="395"/>
      <c r="BQ13" s="395"/>
      <c r="BR13" s="395"/>
      <c r="BS13" s="395"/>
      <c r="BT13" s="395"/>
      <c r="BU13" s="396"/>
      <c r="BV13" s="394">
        <v>-1120190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2.8</v>
      </c>
      <c r="CU13" s="392"/>
      <c r="CV13" s="392"/>
      <c r="CW13" s="392"/>
      <c r="CX13" s="392"/>
      <c r="CY13" s="392"/>
      <c r="CZ13" s="392"/>
      <c r="DA13" s="393"/>
      <c r="DB13" s="391">
        <v>3.1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56867</v>
      </c>
      <c r="S14" s="479"/>
      <c r="T14" s="479"/>
      <c r="U14" s="479"/>
      <c r="V14" s="480"/>
      <c r="W14" s="384"/>
      <c r="X14" s="385"/>
      <c r="Y14" s="385"/>
      <c r="Z14" s="385"/>
      <c r="AA14" s="385"/>
      <c r="AB14" s="374"/>
      <c r="AC14" s="481">
        <v>5.6</v>
      </c>
      <c r="AD14" s="482"/>
      <c r="AE14" s="482"/>
      <c r="AF14" s="482"/>
      <c r="AG14" s="483"/>
      <c r="AH14" s="481">
        <v>6.2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41.7</v>
      </c>
      <c r="CU14" s="493"/>
      <c r="CV14" s="493"/>
      <c r="CW14" s="493"/>
      <c r="CX14" s="493"/>
      <c r="CY14" s="493"/>
      <c r="CZ14" s="493"/>
      <c r="DA14" s="494"/>
      <c r="DB14" s="492">
        <v>23.6</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129</v>
      </c>
      <c r="N15" s="486"/>
      <c r="O15" s="486"/>
      <c r="P15" s="486"/>
      <c r="Q15" s="487"/>
      <c r="R15" s="478">
        <v>54918</v>
      </c>
      <c r="S15" s="479"/>
      <c r="T15" s="479"/>
      <c r="U15" s="479"/>
      <c r="V15" s="480"/>
      <c r="W15" s="410" t="s">
        <v>137</v>
      </c>
      <c r="X15" s="411"/>
      <c r="Y15" s="411"/>
      <c r="Z15" s="411"/>
      <c r="AA15" s="411"/>
      <c r="AB15" s="401"/>
      <c r="AC15" s="445">
        <v>5819</v>
      </c>
      <c r="AD15" s="446"/>
      <c r="AE15" s="446"/>
      <c r="AF15" s="446"/>
      <c r="AG15" s="488"/>
      <c r="AH15" s="445">
        <v>6048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7489195</v>
      </c>
      <c r="BO15" s="358"/>
      <c r="BP15" s="358"/>
      <c r="BQ15" s="358"/>
      <c r="BR15" s="358"/>
      <c r="BS15" s="358"/>
      <c r="BT15" s="358"/>
      <c r="BU15" s="359"/>
      <c r="BV15" s="357">
        <v>7466101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22.4</v>
      </c>
      <c r="AD16" s="482"/>
      <c r="AE16" s="482"/>
      <c r="AF16" s="482"/>
      <c r="AG16" s="483"/>
      <c r="AH16" s="481">
        <v>22.6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11639494</v>
      </c>
      <c r="BO16" s="395"/>
      <c r="BP16" s="395"/>
      <c r="BQ16" s="395"/>
      <c r="BR16" s="395"/>
      <c r="BS16" s="395"/>
      <c r="BT16" s="395"/>
      <c r="BU16" s="396"/>
      <c r="BV16" s="394">
        <v>11439397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18736</v>
      </c>
      <c r="AD17" s="446"/>
      <c r="AE17" s="446"/>
      <c r="AF17" s="446"/>
      <c r="AG17" s="488"/>
      <c r="AH17" s="445">
        <v>19100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9432717</v>
      </c>
      <c r="BO17" s="395"/>
      <c r="BP17" s="395"/>
      <c r="BQ17" s="395"/>
      <c r="BR17" s="395"/>
      <c r="BS17" s="395"/>
      <c r="BT17" s="395"/>
      <c r="BU17" s="396"/>
      <c r="BV17" s="394">
        <v>9401625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89.12</v>
      </c>
      <c r="M18" s="518"/>
      <c r="N18" s="518"/>
      <c r="O18" s="518"/>
      <c r="P18" s="518"/>
      <c r="Q18" s="518"/>
      <c r="R18" s="519"/>
      <c r="S18" s="519"/>
      <c r="T18" s="519"/>
      <c r="U18" s="519"/>
      <c r="V18" s="520"/>
      <c r="W18" s="412"/>
      <c r="X18" s="413"/>
      <c r="Y18" s="413"/>
      <c r="Z18" s="413"/>
      <c r="AA18" s="413"/>
      <c r="AB18" s="404"/>
      <c r="AC18" s="521">
        <v>72.099999999999994</v>
      </c>
      <c r="AD18" s="522"/>
      <c r="AE18" s="522"/>
      <c r="AF18" s="522"/>
      <c r="AG18" s="523"/>
      <c r="AH18" s="521">
        <v>71.3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12918406</v>
      </c>
      <c r="BO18" s="395"/>
      <c r="BP18" s="395"/>
      <c r="BQ18" s="395"/>
      <c r="BR18" s="395"/>
      <c r="BS18" s="395"/>
      <c r="BT18" s="395"/>
      <c r="BU18" s="396"/>
      <c r="BV18" s="394">
        <v>12128183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653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17090538</v>
      </c>
      <c r="BO19" s="395"/>
      <c r="BP19" s="395"/>
      <c r="BQ19" s="395"/>
      <c r="BR19" s="395"/>
      <c r="BS19" s="395"/>
      <c r="BT19" s="395"/>
      <c r="BU19" s="396"/>
      <c r="BV19" s="394">
        <v>15579143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25403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18123035</v>
      </c>
      <c r="BO22" s="358"/>
      <c r="BP22" s="358"/>
      <c r="BQ22" s="358"/>
      <c r="BR22" s="358"/>
      <c r="BS22" s="358"/>
      <c r="BT22" s="358"/>
      <c r="BU22" s="359"/>
      <c r="BV22" s="357">
        <v>19375534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16986989</v>
      </c>
      <c r="BO23" s="395"/>
      <c r="BP23" s="395"/>
      <c r="BQ23" s="395"/>
      <c r="BR23" s="395"/>
      <c r="BS23" s="395"/>
      <c r="BT23" s="395"/>
      <c r="BU23" s="396"/>
      <c r="BV23" s="394">
        <v>18294056</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8500</v>
      </c>
      <c r="R24" s="446"/>
      <c r="S24" s="446"/>
      <c r="T24" s="446"/>
      <c r="U24" s="446"/>
      <c r="V24" s="488"/>
      <c r="W24" s="540"/>
      <c r="X24" s="541"/>
      <c r="Y24" s="542"/>
      <c r="Z24" s="444" t="s">
        <v>162</v>
      </c>
      <c r="AA24" s="424"/>
      <c r="AB24" s="424"/>
      <c r="AC24" s="424"/>
      <c r="AD24" s="424"/>
      <c r="AE24" s="424"/>
      <c r="AF24" s="424"/>
      <c r="AG24" s="425"/>
      <c r="AH24" s="445">
        <v>411</v>
      </c>
      <c r="AI24" s="446"/>
      <c r="AJ24" s="446"/>
      <c r="AK24" s="446"/>
      <c r="AL24" s="488"/>
      <c r="AM24" s="445">
        <v>1299171</v>
      </c>
      <c r="AN24" s="446"/>
      <c r="AO24" s="446"/>
      <c r="AP24" s="446"/>
      <c r="AQ24" s="446"/>
      <c r="AR24" s="488"/>
      <c r="AS24" s="445">
        <v>3161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10090846</v>
      </c>
      <c r="BO24" s="395"/>
      <c r="BP24" s="395"/>
      <c r="BQ24" s="395"/>
      <c r="BR24" s="395"/>
      <c r="BS24" s="395"/>
      <c r="BT24" s="395"/>
      <c r="BU24" s="396"/>
      <c r="BV24" s="394">
        <v>10553416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7300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2254542</v>
      </c>
      <c r="BO25" s="358"/>
      <c r="BP25" s="358"/>
      <c r="BQ25" s="358"/>
      <c r="BR25" s="358"/>
      <c r="BS25" s="358"/>
      <c r="BT25" s="358"/>
      <c r="BU25" s="359"/>
      <c r="BV25" s="357">
        <v>2897180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6500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4150</v>
      </c>
      <c r="R27" s="446"/>
      <c r="S27" s="446"/>
      <c r="T27" s="446"/>
      <c r="U27" s="446"/>
      <c r="V27" s="488"/>
      <c r="W27" s="540"/>
      <c r="X27" s="541"/>
      <c r="Y27" s="542"/>
      <c r="Z27" s="444" t="s">
        <v>171</v>
      </c>
      <c r="AA27" s="424"/>
      <c r="AB27" s="424"/>
      <c r="AC27" s="424"/>
      <c r="AD27" s="424"/>
      <c r="AE27" s="424"/>
      <c r="AF27" s="424"/>
      <c r="AG27" s="425"/>
      <c r="AH27" s="445">
        <v>31</v>
      </c>
      <c r="AI27" s="446"/>
      <c r="AJ27" s="446"/>
      <c r="AK27" s="446"/>
      <c r="AL27" s="488"/>
      <c r="AM27" s="445">
        <v>104222</v>
      </c>
      <c r="AN27" s="446"/>
      <c r="AO27" s="446"/>
      <c r="AP27" s="446"/>
      <c r="AQ27" s="446"/>
      <c r="AR27" s="488"/>
      <c r="AS27" s="445">
        <v>3362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414533</v>
      </c>
      <c r="BO27" s="514"/>
      <c r="BP27" s="514"/>
      <c r="BQ27" s="514"/>
      <c r="BR27" s="514"/>
      <c r="BS27" s="514"/>
      <c r="BT27" s="514"/>
      <c r="BU27" s="515"/>
      <c r="BV27" s="513">
        <v>414353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3820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1931961</v>
      </c>
      <c r="BO28" s="358"/>
      <c r="BP28" s="358"/>
      <c r="BQ28" s="358"/>
      <c r="BR28" s="358"/>
      <c r="BS28" s="358"/>
      <c r="BT28" s="358"/>
      <c r="BU28" s="359"/>
      <c r="BV28" s="357">
        <v>2413164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18</v>
      </c>
      <c r="M29" s="446"/>
      <c r="N29" s="446"/>
      <c r="O29" s="446"/>
      <c r="P29" s="488"/>
      <c r="Q29" s="445">
        <v>3550</v>
      </c>
      <c r="R29" s="446"/>
      <c r="S29" s="446"/>
      <c r="T29" s="446"/>
      <c r="U29" s="446"/>
      <c r="V29" s="488"/>
      <c r="W29" s="543"/>
      <c r="X29" s="544"/>
      <c r="Y29" s="545"/>
      <c r="Z29" s="444" t="s">
        <v>177</v>
      </c>
      <c r="AA29" s="424"/>
      <c r="AB29" s="424"/>
      <c r="AC29" s="424"/>
      <c r="AD29" s="424"/>
      <c r="AE29" s="424"/>
      <c r="AF29" s="424"/>
      <c r="AG29" s="425"/>
      <c r="AH29" s="445">
        <v>442</v>
      </c>
      <c r="AI29" s="446"/>
      <c r="AJ29" s="446"/>
      <c r="AK29" s="446"/>
      <c r="AL29" s="488"/>
      <c r="AM29" s="445">
        <v>1403393</v>
      </c>
      <c r="AN29" s="446"/>
      <c r="AO29" s="446"/>
      <c r="AP29" s="446"/>
      <c r="AQ29" s="446"/>
      <c r="AR29" s="488"/>
      <c r="AS29" s="445">
        <v>3175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102</v>
      </c>
      <c r="BO29" s="395"/>
      <c r="BP29" s="395"/>
      <c r="BQ29" s="395"/>
      <c r="BR29" s="395"/>
      <c r="BS29" s="395"/>
      <c r="BT29" s="395"/>
      <c r="BU29" s="396"/>
      <c r="BV29" s="394">
        <v>102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3512688</v>
      </c>
      <c r="BO30" s="514"/>
      <c r="BP30" s="514"/>
      <c r="BQ30" s="514"/>
      <c r="BR30" s="514"/>
      <c r="BS30" s="514"/>
      <c r="BT30" s="514"/>
      <c r="BU30" s="515"/>
      <c r="BV30" s="513">
        <v>3935683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東金市国民健康保険事業特別会計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東金市ガス事業会計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東金文化・スポーツ振興財団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東金市病院事業特別会計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東金市介護保険事業特別会計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東金市下水道事業会計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東金元気づくり</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東金市後期高齢者医療特別会計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東金九十九里地域医療センター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千葉県後期高齢者医療広域連合（後期高齢者特別会計）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山武郡市広域行政組合（一般会計）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東金市外三市町清掃組合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九十九里地域水道企業団（水道用水供給事業会計）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山武郡市広域水道企業団</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PBvGM5QdP2SwKSkgdUbarZDYruVprvpFZf5N1olVo/j/Zyi7puiS3MtWcN0r5skHSc9TLhF4M0YKn8uGpVPF4g==" saltValue="ejWwolONoVUsaNWUjI0m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11.41</v>
      </c>
      <c r="G34" s="33">
        <v>10.58</v>
      </c>
      <c r="H34" s="33">
        <v>10.87</v>
      </c>
      <c r="I34" s="33">
        <v>10.55</v>
      </c>
      <c r="J34" s="34">
        <v>9.91</v>
      </c>
      <c r="K34" s="22"/>
      <c r="L34" s="22"/>
      <c r="M34" s="22"/>
      <c r="N34" s="22"/>
      <c r="O34" s="22"/>
      <c r="P34" s="22"/>
    </row>
    <row r="35" spans="1:16" ht="39" customHeight="1" x14ac:dyDescent="0.2">
      <c r="A35" s="22"/>
      <c r="B35" s="35"/>
      <c r="C35" s="1132" t="s">
        <v>534</v>
      </c>
      <c r="D35" s="1132"/>
      <c r="E35" s="1133"/>
      <c r="F35" s="36">
        <v>6.01</v>
      </c>
      <c r="G35" s="37">
        <v>9.2899999999999991</v>
      </c>
      <c r="H35" s="37">
        <v>7.57</v>
      </c>
      <c r="I35" s="37">
        <v>4.3899999999999997</v>
      </c>
      <c r="J35" s="38">
        <v>4.62</v>
      </c>
      <c r="K35" s="22"/>
      <c r="L35" s="22"/>
      <c r="M35" s="22"/>
      <c r="N35" s="22"/>
      <c r="O35" s="22"/>
      <c r="P35" s="22"/>
    </row>
    <row r="36" spans="1:16" ht="39" customHeight="1" x14ac:dyDescent="0.2">
      <c r="A36" s="22"/>
      <c r="B36" s="35"/>
      <c r="C36" s="1132" t="s">
        <v>535</v>
      </c>
      <c r="D36" s="1132"/>
      <c r="E36" s="1133"/>
      <c r="F36" s="36">
        <v>0.56999999999999995</v>
      </c>
      <c r="G36" s="37">
        <v>0.79</v>
      </c>
      <c r="H36" s="37">
        <v>0.84</v>
      </c>
      <c r="I36" s="37">
        <v>0.87</v>
      </c>
      <c r="J36" s="38">
        <v>1.1299999999999999</v>
      </c>
      <c r="K36" s="22"/>
      <c r="L36" s="22"/>
      <c r="M36" s="22"/>
      <c r="N36" s="22"/>
      <c r="O36" s="22"/>
      <c r="P36" s="22"/>
    </row>
    <row r="37" spans="1:16" ht="39" customHeight="1" x14ac:dyDescent="0.2">
      <c r="A37" s="22"/>
      <c r="B37" s="35"/>
      <c r="C37" s="1132" t="s">
        <v>536</v>
      </c>
      <c r="D37" s="1132"/>
      <c r="E37" s="1133"/>
      <c r="F37" s="36">
        <v>0.97</v>
      </c>
      <c r="G37" s="37">
        <v>0.67</v>
      </c>
      <c r="H37" s="37">
        <v>1</v>
      </c>
      <c r="I37" s="37">
        <v>0.38</v>
      </c>
      <c r="J37" s="38">
        <v>0.38</v>
      </c>
      <c r="K37" s="22"/>
      <c r="L37" s="22"/>
      <c r="M37" s="22"/>
      <c r="N37" s="22"/>
      <c r="O37" s="22"/>
      <c r="P37" s="22"/>
    </row>
    <row r="38" spans="1:16" ht="39" customHeight="1" x14ac:dyDescent="0.2">
      <c r="A38" s="22"/>
      <c r="B38" s="35"/>
      <c r="C38" s="1132" t="s">
        <v>537</v>
      </c>
      <c r="D38" s="1132"/>
      <c r="E38" s="1133"/>
      <c r="F38" s="36">
        <v>0.04</v>
      </c>
      <c r="G38" s="37">
        <v>0.04</v>
      </c>
      <c r="H38" s="37">
        <v>0.04</v>
      </c>
      <c r="I38" s="37">
        <v>0.04</v>
      </c>
      <c r="J38" s="38">
        <v>0.14000000000000001</v>
      </c>
      <c r="K38" s="22"/>
      <c r="L38" s="22"/>
      <c r="M38" s="22"/>
      <c r="N38" s="22"/>
      <c r="O38" s="22"/>
      <c r="P38" s="22"/>
    </row>
    <row r="39" spans="1:16" ht="39" customHeight="1" x14ac:dyDescent="0.2">
      <c r="A39" s="22"/>
      <c r="B39" s="35"/>
      <c r="C39" s="1132" t="s">
        <v>538</v>
      </c>
      <c r="D39" s="1132"/>
      <c r="E39" s="1133"/>
      <c r="F39" s="36">
        <v>0.26</v>
      </c>
      <c r="G39" s="37">
        <v>0.09</v>
      </c>
      <c r="H39" s="37">
        <v>0.08</v>
      </c>
      <c r="I39" s="37">
        <v>0.03</v>
      </c>
      <c r="J39" s="38">
        <v>0.09</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v>0</v>
      </c>
      <c r="G43" s="42">
        <v>0</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jNaGh5nq/kNWAELYOIlOBYVv9Lq+tNnyXd5qbgfnSfqNEJqs5q+/LDNTef16dLrs17MwCseA1Q/le2Qvdo3bg==" saltValue="bMXW+Gnl2V+96F51HF6q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1860</v>
      </c>
      <c r="L45" s="58">
        <v>1875</v>
      </c>
      <c r="M45" s="58">
        <v>1893</v>
      </c>
      <c r="N45" s="58">
        <v>1839</v>
      </c>
      <c r="O45" s="59">
        <v>1834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643</v>
      </c>
      <c r="L48" s="62">
        <v>693</v>
      </c>
      <c r="M48" s="62">
        <v>666</v>
      </c>
      <c r="N48" s="62">
        <v>601</v>
      </c>
      <c r="O48" s="63">
        <v>527</v>
      </c>
      <c r="P48" s="46"/>
      <c r="Q48" s="46"/>
      <c r="R48" s="46"/>
      <c r="S48" s="46"/>
      <c r="T48" s="46"/>
      <c r="U48" s="46"/>
    </row>
    <row r="49" spans="1:21" ht="30.75" customHeight="1" x14ac:dyDescent="0.2">
      <c r="A49" s="46"/>
      <c r="B49" s="1140"/>
      <c r="C49" s="1141"/>
      <c r="D49" s="60"/>
      <c r="E49" s="1146" t="s">
        <v>14</v>
      </c>
      <c r="F49" s="1146"/>
      <c r="G49" s="1146"/>
      <c r="H49" s="1146"/>
      <c r="I49" s="1146"/>
      <c r="J49" s="1147"/>
      <c r="K49" s="61">
        <v>95</v>
      </c>
      <c r="L49" s="62">
        <v>92</v>
      </c>
      <c r="M49" s="62">
        <v>102</v>
      </c>
      <c r="N49" s="62">
        <v>92</v>
      </c>
      <c r="O49" s="63">
        <v>70</v>
      </c>
      <c r="P49" s="46"/>
      <c r="Q49" s="46"/>
      <c r="R49" s="46"/>
      <c r="S49" s="46"/>
      <c r="T49" s="46"/>
      <c r="U49" s="46"/>
    </row>
    <row r="50" spans="1:21" ht="30.75" customHeight="1" x14ac:dyDescent="0.2">
      <c r="A50" s="46"/>
      <c r="B50" s="1140"/>
      <c r="C50" s="1141"/>
      <c r="D50" s="60"/>
      <c r="E50" s="1146" t="s">
        <v>15</v>
      </c>
      <c r="F50" s="1146"/>
      <c r="G50" s="1146"/>
      <c r="H50" s="1146"/>
      <c r="I50" s="1146"/>
      <c r="J50" s="1147"/>
      <c r="K50" s="61">
        <v>11</v>
      </c>
      <c r="L50" s="62">
        <v>8</v>
      </c>
      <c r="M50" s="62">
        <v>0</v>
      </c>
      <c r="N50" s="62">
        <v>0</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2285</v>
      </c>
      <c r="L52" s="62">
        <v>2275</v>
      </c>
      <c r="M52" s="62">
        <v>2278</v>
      </c>
      <c r="N52" s="62">
        <v>2187</v>
      </c>
      <c r="O52" s="63">
        <v>2133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324</v>
      </c>
      <c r="L53" s="67">
        <v>393</v>
      </c>
      <c r="M53" s="67">
        <v>383</v>
      </c>
      <c r="N53" s="67">
        <v>345</v>
      </c>
      <c r="O53" s="68">
        <v>299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487</v>
      </c>
      <c r="L58" s="82" t="s">
        <v>487</v>
      </c>
      <c r="M58" s="82" t="s">
        <v>487</v>
      </c>
      <c r="N58" s="82" t="s">
        <v>487</v>
      </c>
      <c r="O58" s="83" t="s">
        <v>487</v>
      </c>
    </row>
    <row r="59" spans="1:21" ht="31.5" customHeight="1" x14ac:dyDescent="0.2">
      <c r="B59" s="1156"/>
      <c r="C59" s="1157"/>
      <c r="D59" s="1163" t="s">
        <v>26</v>
      </c>
      <c r="E59" s="1164"/>
      <c r="F59" s="1164"/>
      <c r="G59" s="1164"/>
      <c r="H59" s="1164"/>
      <c r="I59" s="1164"/>
      <c r="J59" s="1165"/>
      <c r="K59" s="84" t="s">
        <v>487</v>
      </c>
      <c r="L59" s="85" t="s">
        <v>487</v>
      </c>
      <c r="M59" s="85" t="s">
        <v>487</v>
      </c>
      <c r="N59" s="85" t="s">
        <v>487</v>
      </c>
      <c r="O59" s="86" t="s">
        <v>487</v>
      </c>
    </row>
    <row r="60" spans="1:21" ht="31.5" customHeight="1" thickBot="1" x14ac:dyDescent="0.25">
      <c r="B60" s="1158"/>
      <c r="C60" s="1159"/>
      <c r="D60" s="1166" t="s">
        <v>27</v>
      </c>
      <c r="E60" s="1167"/>
      <c r="F60" s="1167"/>
      <c r="G60" s="1167"/>
      <c r="H60" s="1167"/>
      <c r="I60" s="1167"/>
      <c r="J60" s="1168"/>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RqTIwW0hzxyF/ibXL9ItglGSHXD+WabJWcu0pHXRi34koB/hclHKUoW8YfKd6zqRzqLXunzIc7gPd1r+ONlMA==" saltValue="y/PTnf6XnzPxlrjVnDH8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21901</v>
      </c>
      <c r="J41" s="331">
        <v>21087</v>
      </c>
      <c r="K41" s="331">
        <v>19786</v>
      </c>
      <c r="L41" s="331">
        <v>19376</v>
      </c>
      <c r="M41" s="332">
        <v>18123</v>
      </c>
    </row>
    <row r="42" spans="2:13" ht="27.75" customHeight="1" x14ac:dyDescent="0.2">
      <c r="B42" s="1171"/>
      <c r="C42" s="1172"/>
      <c r="D42" s="104"/>
      <c r="E42" s="1177" t="s">
        <v>32</v>
      </c>
      <c r="F42" s="1177"/>
      <c r="G42" s="1177"/>
      <c r="H42" s="1178"/>
      <c r="I42" s="333">
        <v>11</v>
      </c>
      <c r="J42" s="334" t="s">
        <v>487</v>
      </c>
      <c r="K42" s="334" t="s">
        <v>487</v>
      </c>
      <c r="L42" s="334" t="s">
        <v>487</v>
      </c>
      <c r="M42" s="335" t="s">
        <v>487</v>
      </c>
    </row>
    <row r="43" spans="2:13" ht="27.75" customHeight="1" x14ac:dyDescent="0.2">
      <c r="B43" s="1171"/>
      <c r="C43" s="1172"/>
      <c r="D43" s="104"/>
      <c r="E43" s="1177" t="s">
        <v>33</v>
      </c>
      <c r="F43" s="1177"/>
      <c r="G43" s="1177"/>
      <c r="H43" s="1178"/>
      <c r="I43" s="333">
        <v>6146</v>
      </c>
      <c r="J43" s="334">
        <v>5438</v>
      </c>
      <c r="K43" s="334">
        <v>4674</v>
      </c>
      <c r="L43" s="334">
        <v>4225</v>
      </c>
      <c r="M43" s="335">
        <v>4215</v>
      </c>
    </row>
    <row r="44" spans="2:13" ht="27.75" customHeight="1" x14ac:dyDescent="0.2">
      <c r="B44" s="1171"/>
      <c r="C44" s="1172"/>
      <c r="D44" s="104"/>
      <c r="E44" s="1177" t="s">
        <v>34</v>
      </c>
      <c r="F44" s="1177"/>
      <c r="G44" s="1177"/>
      <c r="H44" s="1178"/>
      <c r="I44" s="333">
        <v>737</v>
      </c>
      <c r="J44" s="334">
        <v>821</v>
      </c>
      <c r="K44" s="334">
        <v>806</v>
      </c>
      <c r="L44" s="334">
        <v>752</v>
      </c>
      <c r="M44" s="335">
        <v>742</v>
      </c>
    </row>
    <row r="45" spans="2:13" ht="27.75" customHeight="1" x14ac:dyDescent="0.2">
      <c r="B45" s="1171"/>
      <c r="C45" s="1172"/>
      <c r="D45" s="104"/>
      <c r="E45" s="1177" t="s">
        <v>35</v>
      </c>
      <c r="F45" s="1177"/>
      <c r="G45" s="1177"/>
      <c r="H45" s="1178"/>
      <c r="I45" s="333">
        <v>2779</v>
      </c>
      <c r="J45" s="334">
        <v>2579</v>
      </c>
      <c r="K45" s="334">
        <v>2416</v>
      </c>
      <c r="L45" s="334">
        <v>2339</v>
      </c>
      <c r="M45" s="335">
        <v>2285</v>
      </c>
    </row>
    <row r="46" spans="2:13" ht="27.75" customHeight="1" x14ac:dyDescent="0.2">
      <c r="B46" s="1171"/>
      <c r="C46" s="1172"/>
      <c r="D46" s="105"/>
      <c r="E46" s="1177" t="s">
        <v>36</v>
      </c>
      <c r="F46" s="1177"/>
      <c r="G46" s="1177"/>
      <c r="H46" s="1178"/>
      <c r="I46" s="333">
        <v>3799</v>
      </c>
      <c r="J46" s="334">
        <v>1748</v>
      </c>
      <c r="K46" s="334">
        <v>750</v>
      </c>
      <c r="L46" s="334">
        <v>1419</v>
      </c>
      <c r="M46" s="335">
        <v>2192</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4250</v>
      </c>
      <c r="J50" s="334">
        <v>4902</v>
      </c>
      <c r="K50" s="334">
        <v>5482</v>
      </c>
      <c r="L50" s="334">
        <v>5221</v>
      </c>
      <c r="M50" s="335">
        <v>4312</v>
      </c>
    </row>
    <row r="51" spans="2:13" ht="27.75" customHeight="1" x14ac:dyDescent="0.2">
      <c r="B51" s="1171"/>
      <c r="C51" s="1172"/>
      <c r="D51" s="104"/>
      <c r="E51" s="1177" t="s">
        <v>42</v>
      </c>
      <c r="F51" s="1177"/>
      <c r="G51" s="1177"/>
      <c r="H51" s="1178"/>
      <c r="I51" s="333">
        <v>4771</v>
      </c>
      <c r="J51" s="334">
        <v>4277</v>
      </c>
      <c r="K51" s="334">
        <v>3783</v>
      </c>
      <c r="L51" s="334">
        <v>3694</v>
      </c>
      <c r="M51" s="335">
        <v>3714</v>
      </c>
    </row>
    <row r="52" spans="2:13" ht="27.75" customHeight="1" x14ac:dyDescent="0.2">
      <c r="B52" s="1173"/>
      <c r="C52" s="1174"/>
      <c r="D52" s="104"/>
      <c r="E52" s="1177" t="s">
        <v>43</v>
      </c>
      <c r="F52" s="1177"/>
      <c r="G52" s="1177"/>
      <c r="H52" s="1178"/>
      <c r="I52" s="333">
        <v>19101</v>
      </c>
      <c r="J52" s="334">
        <v>18535</v>
      </c>
      <c r="K52" s="334">
        <v>17642</v>
      </c>
      <c r="L52" s="334">
        <v>16375</v>
      </c>
      <c r="M52" s="335">
        <v>14415</v>
      </c>
    </row>
    <row r="53" spans="2:13" ht="27.75" customHeight="1" thickBot="1" x14ac:dyDescent="0.25">
      <c r="B53" s="1184" t="s">
        <v>19</v>
      </c>
      <c r="C53" s="1185"/>
      <c r="D53" s="108"/>
      <c r="E53" s="1186" t="s">
        <v>44</v>
      </c>
      <c r="F53" s="1186"/>
      <c r="G53" s="1186"/>
      <c r="H53" s="1187"/>
      <c r="I53" s="336">
        <v>7251</v>
      </c>
      <c r="J53" s="337">
        <v>3959</v>
      </c>
      <c r="K53" s="337">
        <v>1525</v>
      </c>
      <c r="L53" s="337">
        <v>2822</v>
      </c>
      <c r="M53" s="338">
        <v>5114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jg9Mghe9fc3cx4X3wgvx7w1TYWlpp6HF53/31oVs0RuKYadNMSqFkqwsSeV+uUv0gItm3qqwxDowRiXNOd7rA==" saltValue="lLpHl5rKVNQXGBrLs+QF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2517</v>
      </c>
      <c r="G55" s="339">
        <v>2413</v>
      </c>
      <c r="H55" s="340">
        <v>1932</v>
      </c>
    </row>
    <row r="56" spans="2:8" ht="52.5" customHeight="1" x14ac:dyDescent="0.2">
      <c r="B56" s="120"/>
      <c r="C56" s="1198" t="s">
        <v>47</v>
      </c>
      <c r="D56" s="1198"/>
      <c r="E56" s="1199"/>
      <c r="F56" s="341">
        <v>0</v>
      </c>
      <c r="G56" s="341">
        <v>0</v>
      </c>
      <c r="H56" s="342">
        <v>0</v>
      </c>
    </row>
    <row r="57" spans="2:8" ht="53.25" customHeight="1" x14ac:dyDescent="0.2">
      <c r="B57" s="120"/>
      <c r="C57" s="1200" t="s">
        <v>48</v>
      </c>
      <c r="D57" s="1200"/>
      <c r="E57" s="1201"/>
      <c r="F57" s="343">
        <v>4102</v>
      </c>
      <c r="G57" s="343">
        <v>3936</v>
      </c>
      <c r="H57" s="344">
        <v>3513</v>
      </c>
    </row>
    <row r="58" spans="2:8" ht="45.75" customHeight="1" x14ac:dyDescent="0.2">
      <c r="B58" s="121"/>
      <c r="C58" s="1188" t="s">
        <v>561</v>
      </c>
      <c r="D58" s="1189"/>
      <c r="E58" s="1190"/>
      <c r="F58" s="345">
        <v>3459</v>
      </c>
      <c r="G58" s="345">
        <v>3294</v>
      </c>
      <c r="H58" s="346">
        <v>3129</v>
      </c>
    </row>
    <row r="59" spans="2:8" ht="45.75" customHeight="1" x14ac:dyDescent="0.2">
      <c r="B59" s="121"/>
      <c r="C59" s="1188" t="s">
        <v>562</v>
      </c>
      <c r="D59" s="1189"/>
      <c r="E59" s="1190"/>
      <c r="F59" s="345">
        <v>195</v>
      </c>
      <c r="G59" s="345">
        <v>197</v>
      </c>
      <c r="H59" s="346">
        <v>200</v>
      </c>
    </row>
    <row r="60" spans="2:8" ht="45.75" customHeight="1" x14ac:dyDescent="0.2">
      <c r="B60" s="121"/>
      <c r="C60" s="1188" t="s">
        <v>563</v>
      </c>
      <c r="D60" s="1189"/>
      <c r="E60" s="1190"/>
      <c r="F60" s="345">
        <v>87</v>
      </c>
      <c r="G60" s="345">
        <v>87</v>
      </c>
      <c r="H60" s="346">
        <v>87</v>
      </c>
    </row>
    <row r="61" spans="2:8" ht="45.75" customHeight="1" x14ac:dyDescent="0.2">
      <c r="B61" s="121"/>
      <c r="C61" s="1188" t="s">
        <v>564</v>
      </c>
      <c r="D61" s="1189"/>
      <c r="E61" s="1190"/>
      <c r="F61" s="345">
        <v>28</v>
      </c>
      <c r="G61" s="345">
        <v>40</v>
      </c>
      <c r="H61" s="346">
        <v>56</v>
      </c>
    </row>
    <row r="62" spans="2:8" ht="45.75" customHeight="1" thickBot="1" x14ac:dyDescent="0.25">
      <c r="B62" s="122"/>
      <c r="C62" s="1191" t="s">
        <v>565</v>
      </c>
      <c r="D62" s="1192"/>
      <c r="E62" s="1193"/>
      <c r="F62" s="347">
        <v>327</v>
      </c>
      <c r="G62" s="347">
        <v>313</v>
      </c>
      <c r="H62" s="348">
        <v>36</v>
      </c>
    </row>
    <row r="63" spans="2:8" ht="52.5" customHeight="1" thickBot="1" x14ac:dyDescent="0.25">
      <c r="B63" s="123"/>
      <c r="C63" s="1194" t="s">
        <v>49</v>
      </c>
      <c r="D63" s="1194"/>
      <c r="E63" s="1195"/>
      <c r="F63" s="349">
        <v>6619</v>
      </c>
      <c r="G63" s="349">
        <v>6349</v>
      </c>
      <c r="H63" s="350">
        <v>5445</v>
      </c>
    </row>
    <row r="64" spans="2:8" ht="13.2" x14ac:dyDescent="0.2"/>
  </sheetData>
  <sheetProtection algorithmName="SHA-512" hashValue="1YOf7a6sgLoTeHA62l1mKYh0DwzQJpbilGJINuMiGq84heVFQNGEtnRpFcxE0DLKF+sh0FbskSqOPOK0AK+KeA==" saltValue="EOu6lBAqi6u8mNA3R3A/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13750</v>
      </c>
      <c r="E3" s="142"/>
      <c r="F3" s="143">
        <v>70329</v>
      </c>
      <c r="G3" s="144"/>
      <c r="H3" s="145"/>
    </row>
    <row r="4" spans="1:8" x14ac:dyDescent="0.2">
      <c r="A4" s="146"/>
      <c r="B4" s="147"/>
      <c r="C4" s="148"/>
      <c r="D4" s="149">
        <v>7258</v>
      </c>
      <c r="E4" s="150"/>
      <c r="F4" s="151">
        <v>39403</v>
      </c>
      <c r="G4" s="152"/>
      <c r="H4" s="153"/>
    </row>
    <row r="5" spans="1:8" x14ac:dyDescent="0.2">
      <c r="A5" s="134" t="s">
        <v>519</v>
      </c>
      <c r="B5" s="139"/>
      <c r="C5" s="140"/>
      <c r="D5" s="141">
        <v>15323</v>
      </c>
      <c r="E5" s="142"/>
      <c r="F5" s="143">
        <v>45945</v>
      </c>
      <c r="G5" s="144"/>
      <c r="H5" s="145"/>
    </row>
    <row r="6" spans="1:8" x14ac:dyDescent="0.2">
      <c r="A6" s="146"/>
      <c r="B6" s="147"/>
      <c r="C6" s="148"/>
      <c r="D6" s="149">
        <v>7006</v>
      </c>
      <c r="E6" s="150"/>
      <c r="F6" s="151">
        <v>25180</v>
      </c>
      <c r="G6" s="152"/>
      <c r="H6" s="153"/>
    </row>
    <row r="7" spans="1:8" x14ac:dyDescent="0.2">
      <c r="A7" s="134" t="s">
        <v>520</v>
      </c>
      <c r="B7" s="139"/>
      <c r="C7" s="140"/>
      <c r="D7" s="141">
        <v>10061</v>
      </c>
      <c r="E7" s="142"/>
      <c r="F7" s="143">
        <v>44475</v>
      </c>
      <c r="G7" s="144"/>
      <c r="H7" s="145"/>
    </row>
    <row r="8" spans="1:8" x14ac:dyDescent="0.2">
      <c r="A8" s="146"/>
      <c r="B8" s="147"/>
      <c r="C8" s="148"/>
      <c r="D8" s="149">
        <v>6128</v>
      </c>
      <c r="E8" s="150"/>
      <c r="F8" s="151">
        <v>24780</v>
      </c>
      <c r="G8" s="152"/>
      <c r="H8" s="153"/>
    </row>
    <row r="9" spans="1:8" x14ac:dyDescent="0.2">
      <c r="A9" s="134" t="s">
        <v>521</v>
      </c>
      <c r="B9" s="139"/>
      <c r="C9" s="140"/>
      <c r="D9" s="141">
        <v>31137</v>
      </c>
      <c r="E9" s="142"/>
      <c r="F9" s="143">
        <v>45982</v>
      </c>
      <c r="G9" s="144"/>
      <c r="H9" s="145"/>
    </row>
    <row r="10" spans="1:8" x14ac:dyDescent="0.2">
      <c r="A10" s="146"/>
      <c r="B10" s="147"/>
      <c r="C10" s="148"/>
      <c r="D10" s="149">
        <v>10224</v>
      </c>
      <c r="E10" s="150"/>
      <c r="F10" s="151">
        <v>25583</v>
      </c>
      <c r="G10" s="152"/>
      <c r="H10" s="153"/>
    </row>
    <row r="11" spans="1:8" x14ac:dyDescent="0.2">
      <c r="A11" s="134" t="s">
        <v>522</v>
      </c>
      <c r="B11" s="139"/>
      <c r="C11" s="140"/>
      <c r="D11" s="141">
        <v>18502</v>
      </c>
      <c r="E11" s="142"/>
      <c r="F11" s="143">
        <v>50538</v>
      </c>
      <c r="G11" s="144"/>
      <c r="H11" s="145"/>
    </row>
    <row r="12" spans="1:8" x14ac:dyDescent="0.2">
      <c r="A12" s="146"/>
      <c r="B12" s="147"/>
      <c r="C12" s="154"/>
      <c r="D12" s="149">
        <v>8522</v>
      </c>
      <c r="E12" s="150"/>
      <c r="F12" s="151">
        <v>29053</v>
      </c>
      <c r="G12" s="152"/>
      <c r="H12" s="153"/>
    </row>
    <row r="13" spans="1:8" x14ac:dyDescent="0.2">
      <c r="A13" s="134"/>
      <c r="B13" s="139"/>
      <c r="C13" s="140"/>
      <c r="D13" s="141">
        <v>17755</v>
      </c>
      <c r="E13" s="142"/>
      <c r="F13" s="143">
        <v>51454</v>
      </c>
      <c r="G13" s="155"/>
      <c r="H13" s="145"/>
    </row>
    <row r="14" spans="1:8" x14ac:dyDescent="0.2">
      <c r="A14" s="146"/>
      <c r="B14" s="147"/>
      <c r="C14" s="148"/>
      <c r="D14" s="149">
        <v>7828</v>
      </c>
      <c r="E14" s="150"/>
      <c r="F14" s="151">
        <v>28800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6.02</v>
      </c>
      <c r="C19" s="156">
        <f>ROUND(VALUE(SUBSTITUTE(実質収支比率等に係る経年分析!G$48,"▲","-")),2)</f>
        <v>9.3000000000000007</v>
      </c>
      <c r="D19" s="156">
        <f>ROUND(VALUE(SUBSTITUTE(実質収支比率等に係る経年分析!H$48,"▲","-")),2)</f>
        <v>7.58</v>
      </c>
      <c r="E19" s="156">
        <f>ROUND(VALUE(SUBSTITUTE(実質収支比率等に係る経年分析!I$48,"▲","-")),2)</f>
        <v>4.4000000000000004</v>
      </c>
      <c r="F19" s="156">
        <f>ROUND(VALUE(SUBSTITUTE(実質収支比率等に係る経年分析!J$48,"▲","-")),2)</f>
        <v>4.63</v>
      </c>
    </row>
    <row r="20" spans="1:11" x14ac:dyDescent="0.2">
      <c r="A20" s="156" t="s">
        <v>53</v>
      </c>
      <c r="B20" s="156">
        <f>ROUND(VALUE(SUBSTITUTE(実質収支比率等に係る経年分析!F$47,"▲","-")),2)</f>
        <v>11.6</v>
      </c>
      <c r="C20" s="156">
        <f>ROUND(VALUE(SUBSTITUTE(実質収支比率等に係る経年分析!G$47,"▲","-")),2)</f>
        <v>14.08</v>
      </c>
      <c r="D20" s="156">
        <f>ROUND(VALUE(SUBSTITUTE(実質収支比率等に係る経年分析!H$47,"▲","-")),2)</f>
        <v>18.88</v>
      </c>
      <c r="E20" s="156">
        <f>ROUND(VALUE(SUBSTITUTE(実質収支比率等に係る経年分析!I$47,"▲","-")),2)</f>
        <v>17.86</v>
      </c>
      <c r="F20" s="156">
        <f>ROUND(VALUE(SUBSTITUTE(実質収支比率等に係る経年分析!J$47,"▲","-")),2)</f>
        <v>14.16</v>
      </c>
    </row>
    <row r="21" spans="1:11" x14ac:dyDescent="0.2">
      <c r="A21" s="156" t="s">
        <v>54</v>
      </c>
      <c r="B21" s="156">
        <f>IF(ISNUMBER(VALUE(SUBSTITUTE(実質収支比率等に係る経年分析!F$49,"▲","-"))),ROUND(VALUE(SUBSTITUTE(実質収支比率等に係る経年分析!F$49,"▲","-")),2),NA())</f>
        <v>3.15</v>
      </c>
      <c r="C21" s="156">
        <f>IF(ISNUMBER(VALUE(SUBSTITUTE(実質収支比率等に係る経年分析!G$49,"▲","-"))),ROUND(VALUE(SUBSTITUTE(実質収支比率等に係る経年分析!G$49,"▲","-")),2),NA())</f>
        <v>3.71</v>
      </c>
      <c r="D21" s="156">
        <f>IF(ISNUMBER(VALUE(SUBSTITUTE(実質収支比率等に係る経年分析!H$49,"▲","-"))),ROUND(VALUE(SUBSTITUTE(実質収支比率等に係る経年分析!H$49,"▲","-")),2),NA())</f>
        <v>-2.2799999999999998</v>
      </c>
      <c r="E21" s="156">
        <f>IF(ISNUMBER(VALUE(SUBSTITUTE(実質収支比率等に係る経年分析!I$49,"▲","-"))),ROUND(VALUE(SUBSTITUTE(実質収支比率等に係る経年分析!I$49,"▲","-")),2),NA())</f>
        <v>-8.2899999999999991</v>
      </c>
      <c r="F21" s="156">
        <f>IF(ISNUMBER(VALUE(SUBSTITUTE(実質収支比率等に係る経年分析!J$49,"▲","-"))),ROUND(VALUE(SUBSTITUTE(実質収支比率等に係る経年分析!J$49,"▲","-")),2),NA())</f>
        <v>-5.45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東金市病院事業特別会計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東金市介護保険事業特別会計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2">
      <c r="A32" s="157" t="str">
        <f>IF(連結実質赤字比率に係る赤字・黒字の構成分析!C$38="",NA(),連結実質赤字比率に係る赤字・黒字の構成分析!C$38)</f>
        <v>東金市後期高齢者医療特別会計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0.14000000000000001</v>
      </c>
    </row>
    <row r="33" spans="1:16" x14ac:dyDescent="0.2">
      <c r="A33" s="157" t="str">
        <f>IF(連結実質赤字比率に係る赤字・黒字の構成分析!C$37="",NA(),連結実質赤字比率に係る赤字・黒字の構成分析!C$37)</f>
        <v>東金市国民健康保険事業特別会計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0.38</v>
      </c>
    </row>
    <row r="34" spans="1:16" x14ac:dyDescent="0.2">
      <c r="A34" s="157" t="str">
        <f>IF(連結実質赤字比率に係る赤字・黒字の構成分析!C$36="",NA(),連結実質赤字比率に係る赤字・黒字の構成分析!C$36)</f>
        <v>東金市下水道事業会計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0.56999999999999995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1.1299999999999999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9.2899999999999991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4.3899999999999997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4.62</v>
      </c>
    </row>
    <row r="36" spans="1:16" x14ac:dyDescent="0.2">
      <c r="A36" s="157" t="str">
        <f>IF(連結実質赤字比率に係る赤字・黒字の構成分析!C$34="",NA(),連結実質赤字比率に係る赤字・黒字の構成分析!C$34)</f>
        <v>東金市ガス事業会計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10.87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10.55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9.91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2285</v>
      </c>
      <c r="E42" s="158"/>
      <c r="F42" s="158"/>
      <c r="G42" s="158">
        <f>'実質公債費比率（分子）の構造'!L$52</f>
        <v>2275</v>
      </c>
      <c r="H42" s="158"/>
      <c r="I42" s="158"/>
      <c r="J42" s="158">
        <f>'実質公債費比率（分子）の構造'!M$52</f>
        <v>2278</v>
      </c>
      <c r="K42" s="158"/>
      <c r="L42" s="158"/>
      <c r="M42" s="158">
        <f>'実質公債費比率（分子）の構造'!N$52</f>
        <v>2187</v>
      </c>
      <c r="N42" s="158"/>
      <c r="O42" s="158"/>
      <c r="P42" s="158">
        <f>'実質公債費比率（分子）の構造'!O$52</f>
        <v>2133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11</v>
      </c>
      <c r="C44" s="158"/>
      <c r="D44" s="158"/>
      <c r="E44" s="158">
        <f>'実質公債費比率（分子）の構造'!L$50</f>
        <v>8</v>
      </c>
      <c r="F44" s="158"/>
      <c r="G44" s="158"/>
      <c r="H44" s="158">
        <f>'実質公債費比率（分子）の構造'!M$50</f>
        <v>0</v>
      </c>
      <c r="I44" s="158"/>
      <c r="J44" s="158"/>
      <c r="K44" s="158">
        <f>'実質公債費比率（分子）の構造'!N$50</f>
        <v>0</v>
      </c>
      <c r="L44" s="158"/>
      <c r="M44" s="158"/>
      <c r="N44" s="158">
        <f>'実質公債費比率（分子）の構造'!O$50</f>
        <v>1</v>
      </c>
      <c r="O44" s="158"/>
      <c r="P44" s="158"/>
    </row>
    <row r="45" spans="1:16" x14ac:dyDescent="0.2">
      <c r="A45" s="158" t="s">
        <v>63</v>
      </c>
      <c r="B45" s="158">
        <f>'実質公債費比率（分子）の構造'!K$49</f>
        <v>95</v>
      </c>
      <c r="C45" s="158"/>
      <c r="D45" s="158"/>
      <c r="E45" s="158">
        <f>'実質公債費比率（分子）の構造'!L$49</f>
        <v>92</v>
      </c>
      <c r="F45" s="158"/>
      <c r="G45" s="158"/>
      <c r="H45" s="158">
        <f>'実質公債費比率（分子）の構造'!M$49</f>
        <v>102</v>
      </c>
      <c r="I45" s="158"/>
      <c r="J45" s="158"/>
      <c r="K45" s="158">
        <f>'実質公債費比率（分子）の構造'!N$49</f>
        <v>92</v>
      </c>
      <c r="L45" s="158"/>
      <c r="M45" s="158"/>
      <c r="N45" s="158">
        <f>'実質公債費比率（分子）の構造'!O$49</f>
        <v>70</v>
      </c>
      <c r="O45" s="158"/>
      <c r="P45" s="158"/>
    </row>
    <row r="46" spans="1:16" x14ac:dyDescent="0.2">
      <c r="A46" s="158" t="s">
        <v>64</v>
      </c>
      <c r="B46" s="158">
        <f>'実質公債費比率（分子）の構造'!K$48</f>
        <v>643</v>
      </c>
      <c r="C46" s="158"/>
      <c r="D46" s="158"/>
      <c r="E46" s="158">
        <f>'実質公債費比率（分子）の構造'!L$48</f>
        <v>693</v>
      </c>
      <c r="F46" s="158"/>
      <c r="G46" s="158"/>
      <c r="H46" s="158">
        <f>'実質公債費比率（分子）の構造'!M$48</f>
        <v>666</v>
      </c>
      <c r="I46" s="158"/>
      <c r="J46" s="158"/>
      <c r="K46" s="158">
        <f>'実質公債費比率（分子）の構造'!N$48</f>
        <v>601</v>
      </c>
      <c r="L46" s="158"/>
      <c r="M46" s="158"/>
      <c r="N46" s="158">
        <f>'実質公債費比率（分子）の構造'!O$48</f>
        <v>527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1860</v>
      </c>
      <c r="C49" s="158"/>
      <c r="D49" s="158"/>
      <c r="E49" s="158">
        <f>'実質公債費比率（分子）の構造'!L$45</f>
        <v>1875</v>
      </c>
      <c r="F49" s="158"/>
      <c r="G49" s="158"/>
      <c r="H49" s="158">
        <f>'実質公債費比率（分子）の構造'!M$45</f>
        <v>1893</v>
      </c>
      <c r="I49" s="158"/>
      <c r="J49" s="158"/>
      <c r="K49" s="158">
        <f>'実質公債費比率（分子）の構造'!N$45</f>
        <v>1839</v>
      </c>
      <c r="L49" s="158"/>
      <c r="M49" s="158"/>
      <c r="N49" s="158">
        <f>'実質公債費比率（分子）の構造'!O$45</f>
        <v>1834</v>
      </c>
      <c r="O49" s="158"/>
      <c r="P49" s="158"/>
    </row>
    <row r="50" spans="1:16" x14ac:dyDescent="0.2">
      <c r="A50" s="158" t="s">
        <v>67</v>
      </c>
      <c r="B50" s="158" t="e">
        <f>NA()</f>
        <v>#N/A</v>
      </c>
      <c r="C50" s="158">
        <f>IF(ISNUMBER('実質公債費比率（分子）の構造'!K$53),'実質公債費比率（分子）の構造'!K$53,NA())</f>
        <v>324</v>
      </c>
      <c r="D50" s="158" t="e">
        <f>NA()</f>
        <v>#N/A</v>
      </c>
      <c r="E50" s="158" t="e">
        <f>NA()</f>
        <v>#N/A</v>
      </c>
      <c r="F50" s="158">
        <f>IF(ISNUMBER('実質公債費比率（分子）の構造'!L$53),'実質公債費比率（分子）の構造'!L$53,NA())</f>
        <v>393</v>
      </c>
      <c r="G50" s="158" t="e">
        <f>NA()</f>
        <v>#N/A</v>
      </c>
      <c r="H50" s="158" t="e">
        <f>NA()</f>
        <v>#N/A</v>
      </c>
      <c r="I50" s="158">
        <f>IF(ISNUMBER('実質公債費比率（分子）の構造'!M$53),'実質公債費比率（分子）の構造'!M$53,NA())</f>
        <v>383</v>
      </c>
      <c r="J50" s="158" t="e">
        <f>NA()</f>
        <v>#N/A</v>
      </c>
      <c r="K50" s="158" t="e">
        <f>NA()</f>
        <v>#N/A</v>
      </c>
      <c r="L50" s="158">
        <f>IF(ISNUMBER('実質公債費比率（分子）の構造'!N$53),'実質公債費比率（分子）の構造'!N$53,NA())</f>
        <v>345</v>
      </c>
      <c r="M50" s="158" t="e">
        <f>NA()</f>
        <v>#N/A</v>
      </c>
      <c r="N50" s="158" t="e">
        <f>NA()</f>
        <v>#N/A</v>
      </c>
      <c r="O50" s="158">
        <f>IF(ISNUMBER('実質公債費比率（分子）の構造'!O$53),'実質公債費比率（分子）の構造'!O$53,NA())</f>
        <v>299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19101</v>
      </c>
      <c r="E56" s="157"/>
      <c r="F56" s="157"/>
      <c r="G56" s="157">
        <f>'将来負担比率（分子）の構造'!J$52</f>
        <v>18535</v>
      </c>
      <c r="H56" s="157"/>
      <c r="I56" s="157"/>
      <c r="J56" s="157">
        <f>'将来負担比率（分子）の構造'!K$52</f>
        <v>17642</v>
      </c>
      <c r="K56" s="157"/>
      <c r="L56" s="157"/>
      <c r="M56" s="157">
        <f>'将来負担比率（分子）の構造'!L$52</f>
        <v>16375</v>
      </c>
      <c r="N56" s="157"/>
      <c r="O56" s="157"/>
      <c r="P56" s="157">
        <f>'将来負担比率（分子）の構造'!M$52</f>
        <v>14415</v>
      </c>
    </row>
    <row r="57" spans="1:16" x14ac:dyDescent="0.2">
      <c r="A57" s="157" t="s">
        <v>42</v>
      </c>
      <c r="B57" s="157"/>
      <c r="C57" s="157"/>
      <c r="D57" s="157">
        <f>'将来負担比率（分子）の構造'!I$51</f>
        <v>4771</v>
      </c>
      <c r="E57" s="157"/>
      <c r="F57" s="157"/>
      <c r="G57" s="157">
        <f>'将来負担比率（分子）の構造'!J$51</f>
        <v>4277</v>
      </c>
      <c r="H57" s="157"/>
      <c r="I57" s="157"/>
      <c r="J57" s="157">
        <f>'将来負担比率（分子）の構造'!K$51</f>
        <v>3783</v>
      </c>
      <c r="K57" s="157"/>
      <c r="L57" s="157"/>
      <c r="M57" s="157">
        <f>'将来負担比率（分子）の構造'!L$51</f>
        <v>3694</v>
      </c>
      <c r="N57" s="157"/>
      <c r="O57" s="157"/>
      <c r="P57" s="157">
        <f>'将来負担比率（分子）の構造'!M$51</f>
        <v>3714</v>
      </c>
    </row>
    <row r="58" spans="1:16" x14ac:dyDescent="0.2">
      <c r="A58" s="157" t="s">
        <v>41</v>
      </c>
      <c r="B58" s="157"/>
      <c r="C58" s="157"/>
      <c r="D58" s="157">
        <f>'将来負担比率（分子）の構造'!I$50</f>
        <v>4250</v>
      </c>
      <c r="E58" s="157"/>
      <c r="F58" s="157"/>
      <c r="G58" s="157">
        <f>'将来負担比率（分子）の構造'!J$50</f>
        <v>4902</v>
      </c>
      <c r="H58" s="157"/>
      <c r="I58" s="157"/>
      <c r="J58" s="157">
        <f>'将来負担比率（分子）の構造'!K$50</f>
        <v>5482</v>
      </c>
      <c r="K58" s="157"/>
      <c r="L58" s="157"/>
      <c r="M58" s="157">
        <f>'将来負担比率（分子）の構造'!L$50</f>
        <v>5221</v>
      </c>
      <c r="N58" s="157"/>
      <c r="O58" s="157"/>
      <c r="P58" s="157">
        <f>'将来負担比率（分子）の構造'!M$50</f>
        <v>4312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3799</v>
      </c>
      <c r="C61" s="157"/>
      <c r="D61" s="157"/>
      <c r="E61" s="157">
        <f>'将来負担比率（分子）の構造'!J$46</f>
        <v>1748</v>
      </c>
      <c r="F61" s="157"/>
      <c r="G61" s="157"/>
      <c r="H61" s="157">
        <f>'将来負担比率（分子）の構造'!K$46</f>
        <v>750</v>
      </c>
      <c r="I61" s="157"/>
      <c r="J61" s="157"/>
      <c r="K61" s="157">
        <f>'将来負担比率（分子）の構造'!L$46</f>
        <v>1419</v>
      </c>
      <c r="L61" s="157"/>
      <c r="M61" s="157"/>
      <c r="N61" s="157">
        <f>'将来負担比率（分子）の構造'!M$46</f>
        <v>2192</v>
      </c>
      <c r="O61" s="157"/>
      <c r="P61" s="157"/>
    </row>
    <row r="62" spans="1:16" x14ac:dyDescent="0.2">
      <c r="A62" s="157" t="s">
        <v>35</v>
      </c>
      <c r="B62" s="157">
        <f>'将来負担比率（分子）の構造'!I$45</f>
        <v>2779</v>
      </c>
      <c r="C62" s="157"/>
      <c r="D62" s="157"/>
      <c r="E62" s="157">
        <f>'将来負担比率（分子）の構造'!J$45</f>
        <v>2579</v>
      </c>
      <c r="F62" s="157"/>
      <c r="G62" s="157"/>
      <c r="H62" s="157">
        <f>'将来負担比率（分子）の構造'!K$45</f>
        <v>2416</v>
      </c>
      <c r="I62" s="157"/>
      <c r="J62" s="157"/>
      <c r="K62" s="157">
        <f>'将来負担比率（分子）の構造'!L$45</f>
        <v>2339</v>
      </c>
      <c r="L62" s="157"/>
      <c r="M62" s="157"/>
      <c r="N62" s="157">
        <f>'将来負担比率（分子）の構造'!M$45</f>
        <v>2285</v>
      </c>
      <c r="O62" s="157"/>
      <c r="P62" s="157"/>
    </row>
    <row r="63" spans="1:16" x14ac:dyDescent="0.2">
      <c r="A63" s="157" t="s">
        <v>34</v>
      </c>
      <c r="B63" s="157">
        <f>'将来負担比率（分子）の構造'!I$44</f>
        <v>737</v>
      </c>
      <c r="C63" s="157"/>
      <c r="D63" s="157"/>
      <c r="E63" s="157">
        <f>'将来負担比率（分子）の構造'!J$44</f>
        <v>821</v>
      </c>
      <c r="F63" s="157"/>
      <c r="G63" s="157"/>
      <c r="H63" s="157">
        <f>'将来負担比率（分子）の構造'!K$44</f>
        <v>806</v>
      </c>
      <c r="I63" s="157"/>
      <c r="J63" s="157"/>
      <c r="K63" s="157">
        <f>'将来負担比率（分子）の構造'!L$44</f>
        <v>752</v>
      </c>
      <c r="L63" s="157"/>
      <c r="M63" s="157"/>
      <c r="N63" s="157">
        <f>'将来負担比率（分子）の構造'!M$44</f>
        <v>742</v>
      </c>
      <c r="O63" s="157"/>
      <c r="P63" s="157"/>
    </row>
    <row r="64" spans="1:16" x14ac:dyDescent="0.2">
      <c r="A64" s="157" t="s">
        <v>33</v>
      </c>
      <c r="B64" s="157">
        <f>'将来負担比率（分子）の構造'!I$43</f>
        <v>6146</v>
      </c>
      <c r="C64" s="157"/>
      <c r="D64" s="157"/>
      <c r="E64" s="157">
        <f>'将来負担比率（分子）の構造'!J$43</f>
        <v>5438</v>
      </c>
      <c r="F64" s="157"/>
      <c r="G64" s="157"/>
      <c r="H64" s="157">
        <f>'将来負担比率（分子）の構造'!K$43</f>
        <v>4674</v>
      </c>
      <c r="I64" s="157"/>
      <c r="J64" s="157"/>
      <c r="K64" s="157">
        <f>'将来負担比率（分子）の構造'!L$43</f>
        <v>4225</v>
      </c>
      <c r="L64" s="157"/>
      <c r="M64" s="157"/>
      <c r="N64" s="157">
        <f>'将来負担比率（分子）の構造'!M$43</f>
        <v>4215</v>
      </c>
      <c r="O64" s="157"/>
      <c r="P64" s="157"/>
    </row>
    <row r="65" spans="1:16" x14ac:dyDescent="0.2">
      <c r="A65" s="157" t="s">
        <v>32</v>
      </c>
      <c r="B65" s="157">
        <f>'将来負担比率（分子）の構造'!I$42</f>
        <v>11</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21901</v>
      </c>
      <c r="C66" s="157"/>
      <c r="D66" s="157"/>
      <c r="E66" s="157">
        <f>'将来負担比率（分子）の構造'!J$41</f>
        <v>21087</v>
      </c>
      <c r="F66" s="157"/>
      <c r="G66" s="157"/>
      <c r="H66" s="157">
        <f>'将来負担比率（分子）の構造'!K$41</f>
        <v>19786</v>
      </c>
      <c r="I66" s="157"/>
      <c r="J66" s="157"/>
      <c r="K66" s="157">
        <f>'将来負担比率（分子）の構造'!L$41</f>
        <v>19376</v>
      </c>
      <c r="L66" s="157"/>
      <c r="M66" s="157"/>
      <c r="N66" s="157">
        <f>'将来負担比率（分子）の構造'!M$41</f>
        <v>18123</v>
      </c>
      <c r="O66" s="157"/>
      <c r="P66" s="157"/>
    </row>
    <row r="67" spans="1:16" x14ac:dyDescent="0.2">
      <c r="A67" s="157" t="s">
        <v>71</v>
      </c>
      <c r="B67" s="157" t="e">
        <f>NA()</f>
        <v>#N/A</v>
      </c>
      <c r="C67" s="157">
        <f>IF(ISNUMBER('将来負担比率（分子）の構造'!I$53), IF('将来負担比率（分子）の構造'!I$53 &lt; 0, 0, '将来負担比率（分子）の構造'!I$53), NA())</f>
        <v>7251</v>
      </c>
      <c r="D67" s="157" t="e">
        <f>NA()</f>
        <v>#N/A</v>
      </c>
      <c r="E67" s="157" t="e">
        <f>NA()</f>
        <v>#N/A</v>
      </c>
      <c r="F67" s="157">
        <f>IF(ISNUMBER('将来負担比率（分子）の構造'!J$53), IF('将来負担比率（分子）の構造'!J$53 &lt; 0, 0, '将来負担比率（分子）の構造'!J$53), NA())</f>
        <v>3959</v>
      </c>
      <c r="G67" s="157" t="e">
        <f>NA()</f>
        <v>#N/A</v>
      </c>
      <c r="H67" s="157" t="e">
        <f>NA()</f>
        <v>#N/A</v>
      </c>
      <c r="I67" s="157">
        <f>IF(ISNUMBER('将来負担比率（分子）の構造'!K$53), IF('将来負担比率（分子）の構造'!K$53 &lt; 0, 0, '将来負担比率（分子）の構造'!K$53), NA())</f>
        <v>1525</v>
      </c>
      <c r="J67" s="157" t="e">
        <f>NA()</f>
        <v>#N/A</v>
      </c>
      <c r="K67" s="157" t="e">
        <f>NA()</f>
        <v>#N/A</v>
      </c>
      <c r="L67" s="157">
        <f>IF(ISNUMBER('将来負担比率（分子）の構造'!L$53), IF('将来負担比率（分子）の構造'!L$53 &lt; 0, 0, '将来負担比率（分子）の構造'!L$53), NA())</f>
        <v>2822</v>
      </c>
      <c r="M67" s="157" t="e">
        <f>NA()</f>
        <v>#N/A</v>
      </c>
      <c r="N67" s="157" t="e">
        <f>NA()</f>
        <v>#N/A</v>
      </c>
      <c r="O67" s="157">
        <f>IF(ISNUMBER('将来負担比率（分子）の構造'!M$53), IF('将来負担比率（分子）の構造'!M$53 &lt; 0, 0, '将来負担比率（分子）の構造'!M$53), NA())</f>
        <v>5114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2517</v>
      </c>
      <c r="C72" s="161">
        <f>基金残高に係る経年分析!G55</f>
        <v>2413</v>
      </c>
      <c r="D72" s="161">
        <f>基金残高に係る経年分析!H55</f>
        <v>1932</v>
      </c>
    </row>
    <row r="73" spans="1:16" x14ac:dyDescent="0.2">
      <c r="A73" s="160" t="s">
        <v>74</v>
      </c>
      <c r="B73" s="161">
        <f>基金残高に係る経年分析!F56</f>
        <v>0</v>
      </c>
      <c r="C73" s="161">
        <f>基金残高に係る経年分析!G56</f>
        <v>0</v>
      </c>
      <c r="D73" s="161">
        <f>基金残高に係る経年分析!H56</f>
        <v>0</v>
      </c>
    </row>
    <row r="74" spans="1:16" x14ac:dyDescent="0.2">
      <c r="A74" s="160" t="s">
        <v>75</v>
      </c>
      <c r="B74" s="161">
        <f>基金残高に係る経年分析!F57</f>
        <v>4102</v>
      </c>
      <c r="C74" s="161">
        <f>基金残高に係る経年分析!G57</f>
        <v>3936</v>
      </c>
      <c r="D74" s="161">
        <f>基金残高に係る経年分析!H57</f>
        <v>3513</v>
      </c>
    </row>
  </sheetData>
  <sheetProtection algorithmName="SHA-512" hashValue="dyF/u9haysV2nUOofvnhdn+Nbd0nHdzyXyV5var07wUSmpwqSOCi1MmV2D89MW/8YgfcUlB+sXxjKHhNCQHxUQ==" saltValue="CRoVKV5fJPEWvk9wB6fA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7507523</v>
      </c>
      <c r="S5" s="600"/>
      <c r="T5" s="600"/>
      <c r="U5" s="600"/>
      <c r="V5" s="600"/>
      <c r="W5" s="600"/>
      <c r="X5" s="600"/>
      <c r="Y5" s="601"/>
      <c r="Z5" s="602">
        <v>30.8</v>
      </c>
      <c r="AA5" s="602"/>
      <c r="AB5" s="602"/>
      <c r="AC5" s="602"/>
      <c r="AD5" s="603">
        <v>7099408</v>
      </c>
      <c r="AE5" s="603"/>
      <c r="AF5" s="603"/>
      <c r="AG5" s="603"/>
      <c r="AH5" s="603"/>
      <c r="AI5" s="603"/>
      <c r="AJ5" s="603"/>
      <c r="AK5" s="603"/>
      <c r="AL5" s="604">
        <v>51</v>
      </c>
      <c r="AM5" s="605"/>
      <c r="AN5" s="605"/>
      <c r="AO5" s="606"/>
      <c r="AP5" s="596" t="s">
        <v>216</v>
      </c>
      <c r="AQ5" s="597"/>
      <c r="AR5" s="597"/>
      <c r="AS5" s="597"/>
      <c r="AT5" s="597"/>
      <c r="AU5" s="597"/>
      <c r="AV5" s="597"/>
      <c r="AW5" s="597"/>
      <c r="AX5" s="597"/>
      <c r="AY5" s="597"/>
      <c r="AZ5" s="597"/>
      <c r="BA5" s="597"/>
      <c r="BB5" s="597"/>
      <c r="BC5" s="597"/>
      <c r="BD5" s="597"/>
      <c r="BE5" s="597"/>
      <c r="BF5" s="598"/>
      <c r="BG5" s="610">
        <v>7099408</v>
      </c>
      <c r="BH5" s="611"/>
      <c r="BI5" s="611"/>
      <c r="BJ5" s="611"/>
      <c r="BK5" s="611"/>
      <c r="BL5" s="611"/>
      <c r="BM5" s="611"/>
      <c r="BN5" s="612"/>
      <c r="BO5" s="613">
        <v>94.6</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269438</v>
      </c>
      <c r="S6" s="611"/>
      <c r="T6" s="611"/>
      <c r="U6" s="611"/>
      <c r="V6" s="611"/>
      <c r="W6" s="611"/>
      <c r="X6" s="611"/>
      <c r="Y6" s="612"/>
      <c r="Z6" s="613">
        <v>1.1000000000000001</v>
      </c>
      <c r="AA6" s="613"/>
      <c r="AB6" s="613"/>
      <c r="AC6" s="613"/>
      <c r="AD6" s="614">
        <v>269438</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7099408</v>
      </c>
      <c r="BH6" s="611"/>
      <c r="BI6" s="611"/>
      <c r="BJ6" s="611"/>
      <c r="BK6" s="611"/>
      <c r="BL6" s="611"/>
      <c r="BM6" s="611"/>
      <c r="BN6" s="612"/>
      <c r="BO6" s="613">
        <v>94.6</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212595</v>
      </c>
      <c r="CS6" s="611"/>
      <c r="CT6" s="611"/>
      <c r="CU6" s="611"/>
      <c r="CV6" s="611"/>
      <c r="CW6" s="611"/>
      <c r="CX6" s="611"/>
      <c r="CY6" s="612"/>
      <c r="CZ6" s="604">
        <v>0.9</v>
      </c>
      <c r="DA6" s="605"/>
      <c r="DB6" s="605"/>
      <c r="DC6" s="621"/>
      <c r="DD6" s="619" t="s">
        <v>121</v>
      </c>
      <c r="DE6" s="611"/>
      <c r="DF6" s="611"/>
      <c r="DG6" s="611"/>
      <c r="DH6" s="611"/>
      <c r="DI6" s="611"/>
      <c r="DJ6" s="611"/>
      <c r="DK6" s="611"/>
      <c r="DL6" s="611"/>
      <c r="DM6" s="611"/>
      <c r="DN6" s="611"/>
      <c r="DO6" s="611"/>
      <c r="DP6" s="612"/>
      <c r="DQ6" s="619">
        <v>212595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3992</v>
      </c>
      <c r="S7" s="611"/>
      <c r="T7" s="611"/>
      <c r="U7" s="611"/>
      <c r="V7" s="611"/>
      <c r="W7" s="611"/>
      <c r="X7" s="611"/>
      <c r="Y7" s="612"/>
      <c r="Z7" s="613">
        <v>0</v>
      </c>
      <c r="AA7" s="613"/>
      <c r="AB7" s="613"/>
      <c r="AC7" s="613"/>
      <c r="AD7" s="614">
        <v>3992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3097551</v>
      </c>
      <c r="BH7" s="611"/>
      <c r="BI7" s="611"/>
      <c r="BJ7" s="611"/>
      <c r="BK7" s="611"/>
      <c r="BL7" s="611"/>
      <c r="BM7" s="611"/>
      <c r="BN7" s="612"/>
      <c r="BO7" s="613">
        <v>41.3</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3006376</v>
      </c>
      <c r="CS7" s="611"/>
      <c r="CT7" s="611"/>
      <c r="CU7" s="611"/>
      <c r="CV7" s="611"/>
      <c r="CW7" s="611"/>
      <c r="CX7" s="611"/>
      <c r="CY7" s="612"/>
      <c r="CZ7" s="613">
        <v>12.9</v>
      </c>
      <c r="DA7" s="613"/>
      <c r="DB7" s="613"/>
      <c r="DC7" s="613"/>
      <c r="DD7" s="619">
        <v>21344</v>
      </c>
      <c r="DE7" s="611"/>
      <c r="DF7" s="611"/>
      <c r="DG7" s="611"/>
      <c r="DH7" s="611"/>
      <c r="DI7" s="611"/>
      <c r="DJ7" s="611"/>
      <c r="DK7" s="611"/>
      <c r="DL7" s="611"/>
      <c r="DM7" s="611"/>
      <c r="DN7" s="611"/>
      <c r="DO7" s="611"/>
      <c r="DP7" s="612"/>
      <c r="DQ7" s="619">
        <v>2484976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67154</v>
      </c>
      <c r="S8" s="611"/>
      <c r="T8" s="611"/>
      <c r="U8" s="611"/>
      <c r="V8" s="611"/>
      <c r="W8" s="611"/>
      <c r="X8" s="611"/>
      <c r="Y8" s="612"/>
      <c r="Z8" s="613">
        <v>0.3</v>
      </c>
      <c r="AA8" s="613"/>
      <c r="AB8" s="613"/>
      <c r="AC8" s="613"/>
      <c r="AD8" s="614">
        <v>67154</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90357</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9809810</v>
      </c>
      <c r="CS8" s="611"/>
      <c r="CT8" s="611"/>
      <c r="CU8" s="611"/>
      <c r="CV8" s="611"/>
      <c r="CW8" s="611"/>
      <c r="CX8" s="611"/>
      <c r="CY8" s="612"/>
      <c r="CZ8" s="613">
        <v>42.2</v>
      </c>
      <c r="DA8" s="613"/>
      <c r="DB8" s="613"/>
      <c r="DC8" s="613"/>
      <c r="DD8" s="619">
        <v>11653</v>
      </c>
      <c r="DE8" s="611"/>
      <c r="DF8" s="611"/>
      <c r="DG8" s="611"/>
      <c r="DH8" s="611"/>
      <c r="DI8" s="611"/>
      <c r="DJ8" s="611"/>
      <c r="DK8" s="611"/>
      <c r="DL8" s="611"/>
      <c r="DM8" s="611"/>
      <c r="DN8" s="611"/>
      <c r="DO8" s="611"/>
      <c r="DP8" s="612"/>
      <c r="DQ8" s="619">
        <v>4956072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100533</v>
      </c>
      <c r="S9" s="611"/>
      <c r="T9" s="611"/>
      <c r="U9" s="611"/>
      <c r="V9" s="611"/>
      <c r="W9" s="611"/>
      <c r="X9" s="611"/>
      <c r="Y9" s="612"/>
      <c r="Z9" s="613">
        <v>0.4</v>
      </c>
      <c r="AA9" s="613"/>
      <c r="AB9" s="613"/>
      <c r="AC9" s="613"/>
      <c r="AD9" s="614">
        <v>100533</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2606871</v>
      </c>
      <c r="BH9" s="611"/>
      <c r="BI9" s="611"/>
      <c r="BJ9" s="611"/>
      <c r="BK9" s="611"/>
      <c r="BL9" s="611"/>
      <c r="BM9" s="611"/>
      <c r="BN9" s="612"/>
      <c r="BO9" s="613">
        <v>34.700000000000003</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2505725</v>
      </c>
      <c r="CS9" s="611"/>
      <c r="CT9" s="611"/>
      <c r="CU9" s="611"/>
      <c r="CV9" s="611"/>
      <c r="CW9" s="611"/>
      <c r="CX9" s="611"/>
      <c r="CY9" s="612"/>
      <c r="CZ9" s="613">
        <v>10.8</v>
      </c>
      <c r="DA9" s="613"/>
      <c r="DB9" s="613"/>
      <c r="DC9" s="613"/>
      <c r="DD9" s="619">
        <v>70284</v>
      </c>
      <c r="DE9" s="611"/>
      <c r="DF9" s="611"/>
      <c r="DG9" s="611"/>
      <c r="DH9" s="611"/>
      <c r="DI9" s="611"/>
      <c r="DJ9" s="611"/>
      <c r="DK9" s="611"/>
      <c r="DL9" s="611"/>
      <c r="DM9" s="611"/>
      <c r="DN9" s="611"/>
      <c r="DO9" s="611"/>
      <c r="DP9" s="612"/>
      <c r="DQ9" s="619">
        <v>2059841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182507</v>
      </c>
      <c r="BH10" s="611"/>
      <c r="BI10" s="611"/>
      <c r="BJ10" s="611"/>
      <c r="BK10" s="611"/>
      <c r="BL10" s="611"/>
      <c r="BM10" s="611"/>
      <c r="BN10" s="612"/>
      <c r="BO10" s="613">
        <v>2.4</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1512647</v>
      </c>
      <c r="S11" s="611"/>
      <c r="T11" s="611"/>
      <c r="U11" s="611"/>
      <c r="V11" s="611"/>
      <c r="W11" s="611"/>
      <c r="X11" s="611"/>
      <c r="Y11" s="612"/>
      <c r="Z11" s="615">
        <v>6.2</v>
      </c>
      <c r="AA11" s="616"/>
      <c r="AB11" s="616"/>
      <c r="AC11" s="622"/>
      <c r="AD11" s="619">
        <v>1512647</v>
      </c>
      <c r="AE11" s="611"/>
      <c r="AF11" s="611"/>
      <c r="AG11" s="611"/>
      <c r="AH11" s="611"/>
      <c r="AI11" s="611"/>
      <c r="AJ11" s="611"/>
      <c r="AK11" s="612"/>
      <c r="AL11" s="615">
        <v>10.9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217816</v>
      </c>
      <c r="BH11" s="611"/>
      <c r="BI11" s="611"/>
      <c r="BJ11" s="611"/>
      <c r="BK11" s="611"/>
      <c r="BL11" s="611"/>
      <c r="BM11" s="611"/>
      <c r="BN11" s="612"/>
      <c r="BO11" s="613">
        <v>2.9</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729166</v>
      </c>
      <c r="CS11" s="611"/>
      <c r="CT11" s="611"/>
      <c r="CU11" s="611"/>
      <c r="CV11" s="611"/>
      <c r="CW11" s="611"/>
      <c r="CX11" s="611"/>
      <c r="CY11" s="612"/>
      <c r="CZ11" s="613">
        <v>3.1</v>
      </c>
      <c r="DA11" s="613"/>
      <c r="DB11" s="613"/>
      <c r="DC11" s="613"/>
      <c r="DD11" s="619">
        <v>142963</v>
      </c>
      <c r="DE11" s="611"/>
      <c r="DF11" s="611"/>
      <c r="DG11" s="611"/>
      <c r="DH11" s="611"/>
      <c r="DI11" s="611"/>
      <c r="DJ11" s="611"/>
      <c r="DK11" s="611"/>
      <c r="DL11" s="611"/>
      <c r="DM11" s="611"/>
      <c r="DN11" s="611"/>
      <c r="DO11" s="611"/>
      <c r="DP11" s="612"/>
      <c r="DQ11" s="619">
        <v>505427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82020</v>
      </c>
      <c r="S12" s="611"/>
      <c r="T12" s="611"/>
      <c r="U12" s="611"/>
      <c r="V12" s="611"/>
      <c r="W12" s="611"/>
      <c r="X12" s="611"/>
      <c r="Y12" s="612"/>
      <c r="Z12" s="613">
        <v>0.3</v>
      </c>
      <c r="AA12" s="613"/>
      <c r="AB12" s="613"/>
      <c r="AC12" s="613"/>
      <c r="AD12" s="614">
        <v>82020</v>
      </c>
      <c r="AE12" s="614"/>
      <c r="AF12" s="614"/>
      <c r="AG12" s="614"/>
      <c r="AH12" s="614"/>
      <c r="AI12" s="614"/>
      <c r="AJ12" s="614"/>
      <c r="AK12" s="614"/>
      <c r="AL12" s="615">
        <v>0.6</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3251326</v>
      </c>
      <c r="BH12" s="611"/>
      <c r="BI12" s="611"/>
      <c r="BJ12" s="611"/>
      <c r="BK12" s="611"/>
      <c r="BL12" s="611"/>
      <c r="BM12" s="611"/>
      <c r="BN12" s="612"/>
      <c r="BO12" s="613">
        <v>43.3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319206</v>
      </c>
      <c r="CS12" s="611"/>
      <c r="CT12" s="611"/>
      <c r="CU12" s="611"/>
      <c r="CV12" s="611"/>
      <c r="CW12" s="611"/>
      <c r="CX12" s="611"/>
      <c r="CY12" s="612"/>
      <c r="CZ12" s="613">
        <v>1.4</v>
      </c>
      <c r="DA12" s="613"/>
      <c r="DB12" s="613"/>
      <c r="DC12" s="613"/>
      <c r="DD12" s="619">
        <v>269</v>
      </c>
      <c r="DE12" s="611"/>
      <c r="DF12" s="611"/>
      <c r="DG12" s="611"/>
      <c r="DH12" s="611"/>
      <c r="DI12" s="611"/>
      <c r="DJ12" s="611"/>
      <c r="DK12" s="611"/>
      <c r="DL12" s="611"/>
      <c r="DM12" s="611"/>
      <c r="DN12" s="611"/>
      <c r="DO12" s="611"/>
      <c r="DP12" s="612"/>
      <c r="DQ12" s="619">
        <v>198647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3246890</v>
      </c>
      <c r="BH13" s="611"/>
      <c r="BI13" s="611"/>
      <c r="BJ13" s="611"/>
      <c r="BK13" s="611"/>
      <c r="BL13" s="611"/>
      <c r="BM13" s="611"/>
      <c r="BN13" s="612"/>
      <c r="BO13" s="613">
        <v>43.2</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1543335</v>
      </c>
      <c r="CS13" s="611"/>
      <c r="CT13" s="611"/>
      <c r="CU13" s="611"/>
      <c r="CV13" s="611"/>
      <c r="CW13" s="611"/>
      <c r="CX13" s="611"/>
      <c r="CY13" s="612"/>
      <c r="CZ13" s="613">
        <v>6.6</v>
      </c>
      <c r="DA13" s="613"/>
      <c r="DB13" s="613"/>
      <c r="DC13" s="613"/>
      <c r="DD13" s="619">
        <v>461212</v>
      </c>
      <c r="DE13" s="611"/>
      <c r="DF13" s="611"/>
      <c r="DG13" s="611"/>
      <c r="DH13" s="611"/>
      <c r="DI13" s="611"/>
      <c r="DJ13" s="611"/>
      <c r="DK13" s="611"/>
      <c r="DL13" s="611"/>
      <c r="DM13" s="611"/>
      <c r="DN13" s="611"/>
      <c r="DO13" s="611"/>
      <c r="DP13" s="612"/>
      <c r="DQ13" s="619">
        <v>1053605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223114</v>
      </c>
      <c r="BH14" s="611"/>
      <c r="BI14" s="611"/>
      <c r="BJ14" s="611"/>
      <c r="BK14" s="611"/>
      <c r="BL14" s="611"/>
      <c r="BM14" s="611"/>
      <c r="BN14" s="612"/>
      <c r="BO14" s="613">
        <v>3</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1083529</v>
      </c>
      <c r="CS14" s="611"/>
      <c r="CT14" s="611"/>
      <c r="CU14" s="611"/>
      <c r="CV14" s="611"/>
      <c r="CW14" s="611"/>
      <c r="CX14" s="611"/>
      <c r="CY14" s="612"/>
      <c r="CZ14" s="613">
        <v>4.7</v>
      </c>
      <c r="DA14" s="613"/>
      <c r="DB14" s="613"/>
      <c r="DC14" s="613"/>
      <c r="DD14" s="619">
        <v>144957</v>
      </c>
      <c r="DE14" s="611"/>
      <c r="DF14" s="611"/>
      <c r="DG14" s="611"/>
      <c r="DH14" s="611"/>
      <c r="DI14" s="611"/>
      <c r="DJ14" s="611"/>
      <c r="DK14" s="611"/>
      <c r="DL14" s="611"/>
      <c r="DM14" s="611"/>
      <c r="DN14" s="611"/>
      <c r="DO14" s="611"/>
      <c r="DP14" s="612"/>
      <c r="DQ14" s="619">
        <v>946349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50936</v>
      </c>
      <c r="S15" s="611"/>
      <c r="T15" s="611"/>
      <c r="U15" s="611"/>
      <c r="V15" s="611"/>
      <c r="W15" s="611"/>
      <c r="X15" s="611"/>
      <c r="Y15" s="612"/>
      <c r="Z15" s="613">
        <v>0.2</v>
      </c>
      <c r="AA15" s="613"/>
      <c r="AB15" s="613"/>
      <c r="AC15" s="613"/>
      <c r="AD15" s="614">
        <v>50936</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524868</v>
      </c>
      <c r="BH15" s="611"/>
      <c r="BI15" s="611"/>
      <c r="BJ15" s="611"/>
      <c r="BK15" s="611"/>
      <c r="BL15" s="611"/>
      <c r="BM15" s="611"/>
      <c r="BN15" s="612"/>
      <c r="BO15" s="613">
        <v>7</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2211577</v>
      </c>
      <c r="CS15" s="611"/>
      <c r="CT15" s="611"/>
      <c r="CU15" s="611"/>
      <c r="CV15" s="611"/>
      <c r="CW15" s="611"/>
      <c r="CX15" s="611"/>
      <c r="CY15" s="612"/>
      <c r="CZ15" s="613">
        <v>9.5</v>
      </c>
      <c r="DA15" s="613"/>
      <c r="DB15" s="613"/>
      <c r="DC15" s="613"/>
      <c r="DD15" s="619">
        <v>193117</v>
      </c>
      <c r="DE15" s="611"/>
      <c r="DF15" s="611"/>
      <c r="DG15" s="611"/>
      <c r="DH15" s="611"/>
      <c r="DI15" s="611"/>
      <c r="DJ15" s="611"/>
      <c r="DK15" s="611"/>
      <c r="DL15" s="611"/>
      <c r="DM15" s="611"/>
      <c r="DN15" s="611"/>
      <c r="DO15" s="611"/>
      <c r="DP15" s="612"/>
      <c r="DQ15" s="619">
        <v>2079147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149590</v>
      </c>
      <c r="S16" s="611"/>
      <c r="T16" s="611"/>
      <c r="U16" s="611"/>
      <c r="V16" s="611"/>
      <c r="W16" s="611"/>
      <c r="X16" s="611"/>
      <c r="Y16" s="612"/>
      <c r="Z16" s="613">
        <v>0.6</v>
      </c>
      <c r="AA16" s="613"/>
      <c r="AB16" s="613"/>
      <c r="AC16" s="613"/>
      <c r="AD16" s="614">
        <v>149590</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2549</v>
      </c>
      <c r="BH16" s="611"/>
      <c r="BI16" s="611"/>
      <c r="BJ16" s="611"/>
      <c r="BK16" s="611"/>
      <c r="BL16" s="611"/>
      <c r="BM16" s="611"/>
      <c r="BN16" s="612"/>
      <c r="BO16" s="613">
        <v>0</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288789</v>
      </c>
      <c r="S17" s="611"/>
      <c r="T17" s="611"/>
      <c r="U17" s="611"/>
      <c r="V17" s="611"/>
      <c r="W17" s="611"/>
      <c r="X17" s="611"/>
      <c r="Y17" s="612"/>
      <c r="Z17" s="613">
        <v>1.2</v>
      </c>
      <c r="AA17" s="613"/>
      <c r="AB17" s="613"/>
      <c r="AC17" s="613"/>
      <c r="AD17" s="614">
        <v>288789</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1834308</v>
      </c>
      <c r="CS17" s="611"/>
      <c r="CT17" s="611"/>
      <c r="CU17" s="611"/>
      <c r="CV17" s="611"/>
      <c r="CW17" s="611"/>
      <c r="CX17" s="611"/>
      <c r="CY17" s="612"/>
      <c r="CZ17" s="613">
        <v>7.9</v>
      </c>
      <c r="DA17" s="613"/>
      <c r="DB17" s="613"/>
      <c r="DC17" s="613"/>
      <c r="DD17" s="619" t="s">
        <v>121</v>
      </c>
      <c r="DE17" s="611"/>
      <c r="DF17" s="611"/>
      <c r="DG17" s="611"/>
      <c r="DH17" s="611"/>
      <c r="DI17" s="611"/>
      <c r="DJ17" s="611"/>
      <c r="DK17" s="611"/>
      <c r="DL17" s="611"/>
      <c r="DM17" s="611"/>
      <c r="DN17" s="611"/>
      <c r="DO17" s="611"/>
      <c r="DP17" s="612"/>
      <c r="DQ17" s="619">
        <v>1507115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45211</v>
      </c>
      <c r="S18" s="611"/>
      <c r="T18" s="611"/>
      <c r="U18" s="611"/>
      <c r="V18" s="611"/>
      <c r="W18" s="611"/>
      <c r="X18" s="611"/>
      <c r="Y18" s="612"/>
      <c r="Z18" s="613">
        <v>0.2</v>
      </c>
      <c r="AA18" s="613"/>
      <c r="AB18" s="613"/>
      <c r="AC18" s="613"/>
      <c r="AD18" s="614">
        <v>45211</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241635</v>
      </c>
      <c r="S19" s="611"/>
      <c r="T19" s="611"/>
      <c r="U19" s="611"/>
      <c r="V19" s="611"/>
      <c r="W19" s="611"/>
      <c r="X19" s="611"/>
      <c r="Y19" s="612"/>
      <c r="Z19" s="613">
        <v>1</v>
      </c>
      <c r="AA19" s="613"/>
      <c r="AB19" s="613"/>
      <c r="AC19" s="613"/>
      <c r="AD19" s="614">
        <v>241635</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408115</v>
      </c>
      <c r="BH19" s="611"/>
      <c r="BI19" s="611"/>
      <c r="BJ19" s="611"/>
      <c r="BK19" s="611"/>
      <c r="BL19" s="611"/>
      <c r="BM19" s="611"/>
      <c r="BN19" s="612"/>
      <c r="BO19" s="613">
        <v>5.4</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1943</v>
      </c>
      <c r="S20" s="611"/>
      <c r="T20" s="611"/>
      <c r="U20" s="611"/>
      <c r="V20" s="611"/>
      <c r="W20" s="611"/>
      <c r="X20" s="611"/>
      <c r="Y20" s="612"/>
      <c r="Z20" s="613">
        <v>0</v>
      </c>
      <c r="AA20" s="613"/>
      <c r="AB20" s="613"/>
      <c r="AC20" s="613"/>
      <c r="AD20" s="614">
        <v>1943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408115</v>
      </c>
      <c r="BH20" s="611"/>
      <c r="BI20" s="611"/>
      <c r="BJ20" s="611"/>
      <c r="BK20" s="611"/>
      <c r="BL20" s="611"/>
      <c r="BM20" s="611"/>
      <c r="BN20" s="612"/>
      <c r="BO20" s="613">
        <v>5.4</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23255627</v>
      </c>
      <c r="CS20" s="611"/>
      <c r="CT20" s="611"/>
      <c r="CU20" s="611"/>
      <c r="CV20" s="611"/>
      <c r="CW20" s="611"/>
      <c r="CX20" s="611"/>
      <c r="CY20" s="612"/>
      <c r="CZ20" s="613">
        <v>100</v>
      </c>
      <c r="DA20" s="613"/>
      <c r="DB20" s="613"/>
      <c r="DC20" s="613"/>
      <c r="DD20" s="619">
        <v>1045799</v>
      </c>
      <c r="DE20" s="611"/>
      <c r="DF20" s="611"/>
      <c r="DG20" s="611"/>
      <c r="DH20" s="611"/>
      <c r="DI20" s="611"/>
      <c r="DJ20" s="611"/>
      <c r="DK20" s="611"/>
      <c r="DL20" s="611"/>
      <c r="DM20" s="611"/>
      <c r="DN20" s="611"/>
      <c r="DO20" s="611"/>
      <c r="DP20" s="612"/>
      <c r="DQ20" s="619">
        <v>16003774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4474781</v>
      </c>
      <c r="S21" s="611"/>
      <c r="T21" s="611"/>
      <c r="U21" s="611"/>
      <c r="V21" s="611"/>
      <c r="W21" s="611"/>
      <c r="X21" s="611"/>
      <c r="Y21" s="612"/>
      <c r="Z21" s="613">
        <v>18.399999999999999</v>
      </c>
      <c r="AA21" s="613"/>
      <c r="AB21" s="613"/>
      <c r="AC21" s="613"/>
      <c r="AD21" s="614">
        <v>4148303</v>
      </c>
      <c r="AE21" s="614"/>
      <c r="AF21" s="614"/>
      <c r="AG21" s="614"/>
      <c r="AH21" s="614"/>
      <c r="AI21" s="614"/>
      <c r="AJ21" s="614"/>
      <c r="AK21" s="614"/>
      <c r="AL21" s="615">
        <v>29.8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4148303</v>
      </c>
      <c r="S22" s="611"/>
      <c r="T22" s="611"/>
      <c r="U22" s="611"/>
      <c r="V22" s="611"/>
      <c r="W22" s="611"/>
      <c r="X22" s="611"/>
      <c r="Y22" s="612"/>
      <c r="Z22" s="613">
        <v>17</v>
      </c>
      <c r="AA22" s="613"/>
      <c r="AB22" s="613"/>
      <c r="AC22" s="613"/>
      <c r="AD22" s="614">
        <v>4148303</v>
      </c>
      <c r="AE22" s="614"/>
      <c r="AF22" s="614"/>
      <c r="AG22" s="614"/>
      <c r="AH22" s="614"/>
      <c r="AI22" s="614"/>
      <c r="AJ22" s="614"/>
      <c r="AK22" s="614"/>
      <c r="AL22" s="615">
        <v>29.8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326175</v>
      </c>
      <c r="S23" s="611"/>
      <c r="T23" s="611"/>
      <c r="U23" s="611"/>
      <c r="V23" s="611"/>
      <c r="W23" s="611"/>
      <c r="X23" s="611"/>
      <c r="Y23" s="612"/>
      <c r="Z23" s="613">
        <v>1.3</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408115</v>
      </c>
      <c r="BH23" s="611"/>
      <c r="BI23" s="611"/>
      <c r="BJ23" s="611"/>
      <c r="BK23" s="611"/>
      <c r="BL23" s="611"/>
      <c r="BM23" s="611"/>
      <c r="BN23" s="612"/>
      <c r="BO23" s="613">
        <v>5.4</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303</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12030943</v>
      </c>
      <c r="CS24" s="600"/>
      <c r="CT24" s="600"/>
      <c r="CU24" s="600"/>
      <c r="CV24" s="600"/>
      <c r="CW24" s="600"/>
      <c r="CX24" s="600"/>
      <c r="CY24" s="601"/>
      <c r="CZ24" s="604">
        <v>51.7</v>
      </c>
      <c r="DA24" s="605"/>
      <c r="DB24" s="605"/>
      <c r="DC24" s="621"/>
      <c r="DD24" s="642">
        <v>7355986</v>
      </c>
      <c r="DE24" s="600"/>
      <c r="DF24" s="600"/>
      <c r="DG24" s="600"/>
      <c r="DH24" s="600"/>
      <c r="DI24" s="600"/>
      <c r="DJ24" s="600"/>
      <c r="DK24" s="601"/>
      <c r="DL24" s="642">
        <v>6944942</v>
      </c>
      <c r="DM24" s="600"/>
      <c r="DN24" s="600"/>
      <c r="DO24" s="600"/>
      <c r="DP24" s="600"/>
      <c r="DQ24" s="600"/>
      <c r="DR24" s="600"/>
      <c r="DS24" s="600"/>
      <c r="DT24" s="600"/>
      <c r="DU24" s="600"/>
      <c r="DV24" s="601"/>
      <c r="DW24" s="604">
        <v>49.7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14507403</v>
      </c>
      <c r="S25" s="611"/>
      <c r="T25" s="611"/>
      <c r="U25" s="611"/>
      <c r="V25" s="611"/>
      <c r="W25" s="611"/>
      <c r="X25" s="611"/>
      <c r="Y25" s="612"/>
      <c r="Z25" s="613">
        <v>59.6</v>
      </c>
      <c r="AA25" s="613"/>
      <c r="AB25" s="613"/>
      <c r="AC25" s="613"/>
      <c r="AD25" s="614">
        <v>13772810</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4387864</v>
      </c>
      <c r="CS25" s="631"/>
      <c r="CT25" s="631"/>
      <c r="CU25" s="631"/>
      <c r="CV25" s="631"/>
      <c r="CW25" s="631"/>
      <c r="CX25" s="631"/>
      <c r="CY25" s="632"/>
      <c r="CZ25" s="615">
        <v>18.899999999999999</v>
      </c>
      <c r="DA25" s="643"/>
      <c r="DB25" s="643"/>
      <c r="DC25" s="645"/>
      <c r="DD25" s="619">
        <v>4019152</v>
      </c>
      <c r="DE25" s="631"/>
      <c r="DF25" s="631"/>
      <c r="DG25" s="631"/>
      <c r="DH25" s="631"/>
      <c r="DI25" s="631"/>
      <c r="DJ25" s="631"/>
      <c r="DK25" s="632"/>
      <c r="DL25" s="619">
        <v>3988607</v>
      </c>
      <c r="DM25" s="631"/>
      <c r="DN25" s="631"/>
      <c r="DO25" s="631"/>
      <c r="DP25" s="631"/>
      <c r="DQ25" s="631"/>
      <c r="DR25" s="631"/>
      <c r="DS25" s="631"/>
      <c r="DT25" s="631"/>
      <c r="DU25" s="631"/>
      <c r="DV25" s="632"/>
      <c r="DW25" s="615">
        <v>28.5</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7449</v>
      </c>
      <c r="S26" s="611"/>
      <c r="T26" s="611"/>
      <c r="U26" s="611"/>
      <c r="V26" s="611"/>
      <c r="W26" s="611"/>
      <c r="X26" s="611"/>
      <c r="Y26" s="612"/>
      <c r="Z26" s="613">
        <v>0</v>
      </c>
      <c r="AA26" s="613"/>
      <c r="AB26" s="613"/>
      <c r="AC26" s="613"/>
      <c r="AD26" s="614">
        <v>7449</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2680927</v>
      </c>
      <c r="CS26" s="611"/>
      <c r="CT26" s="611"/>
      <c r="CU26" s="611"/>
      <c r="CV26" s="611"/>
      <c r="CW26" s="611"/>
      <c r="CX26" s="611"/>
      <c r="CY26" s="612"/>
      <c r="CZ26" s="615">
        <v>11.5</v>
      </c>
      <c r="DA26" s="643"/>
      <c r="DB26" s="643"/>
      <c r="DC26" s="645"/>
      <c r="DD26" s="619">
        <v>2459479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5088</v>
      </c>
      <c r="S27" s="611"/>
      <c r="T27" s="611"/>
      <c r="U27" s="611"/>
      <c r="V27" s="611"/>
      <c r="W27" s="611"/>
      <c r="X27" s="611"/>
      <c r="Y27" s="612"/>
      <c r="Z27" s="613">
        <v>0</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7507523</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5808771</v>
      </c>
      <c r="CS27" s="631"/>
      <c r="CT27" s="631"/>
      <c r="CU27" s="631"/>
      <c r="CV27" s="631"/>
      <c r="CW27" s="631"/>
      <c r="CX27" s="631"/>
      <c r="CY27" s="632"/>
      <c r="CZ27" s="615">
        <v>25</v>
      </c>
      <c r="DA27" s="643"/>
      <c r="DB27" s="643"/>
      <c r="DC27" s="645"/>
      <c r="DD27" s="619">
        <v>1829719</v>
      </c>
      <c r="DE27" s="631"/>
      <c r="DF27" s="631"/>
      <c r="DG27" s="631"/>
      <c r="DH27" s="631"/>
      <c r="DI27" s="631"/>
      <c r="DJ27" s="631"/>
      <c r="DK27" s="632"/>
      <c r="DL27" s="619">
        <v>1474069</v>
      </c>
      <c r="DM27" s="631"/>
      <c r="DN27" s="631"/>
      <c r="DO27" s="631"/>
      <c r="DP27" s="631"/>
      <c r="DQ27" s="631"/>
      <c r="DR27" s="631"/>
      <c r="DS27" s="631"/>
      <c r="DT27" s="631"/>
      <c r="DU27" s="631"/>
      <c r="DV27" s="632"/>
      <c r="DW27" s="615">
        <v>10.5</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167917</v>
      </c>
      <c r="S28" s="611"/>
      <c r="T28" s="611"/>
      <c r="U28" s="611"/>
      <c r="V28" s="611"/>
      <c r="W28" s="611"/>
      <c r="X28" s="611"/>
      <c r="Y28" s="612"/>
      <c r="Z28" s="613">
        <v>0.7</v>
      </c>
      <c r="AA28" s="613"/>
      <c r="AB28" s="613"/>
      <c r="AC28" s="613"/>
      <c r="AD28" s="614">
        <v>62382</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1834308</v>
      </c>
      <c r="CS28" s="611"/>
      <c r="CT28" s="611"/>
      <c r="CU28" s="611"/>
      <c r="CV28" s="611"/>
      <c r="CW28" s="611"/>
      <c r="CX28" s="611"/>
      <c r="CY28" s="612"/>
      <c r="CZ28" s="615">
        <v>7.9</v>
      </c>
      <c r="DA28" s="643"/>
      <c r="DB28" s="643"/>
      <c r="DC28" s="645"/>
      <c r="DD28" s="619">
        <v>1507115</v>
      </c>
      <c r="DE28" s="611"/>
      <c r="DF28" s="611"/>
      <c r="DG28" s="611"/>
      <c r="DH28" s="611"/>
      <c r="DI28" s="611"/>
      <c r="DJ28" s="611"/>
      <c r="DK28" s="612"/>
      <c r="DL28" s="619">
        <v>1482266</v>
      </c>
      <c r="DM28" s="611"/>
      <c r="DN28" s="611"/>
      <c r="DO28" s="611"/>
      <c r="DP28" s="611"/>
      <c r="DQ28" s="611"/>
      <c r="DR28" s="611"/>
      <c r="DS28" s="611"/>
      <c r="DT28" s="611"/>
      <c r="DU28" s="611"/>
      <c r="DV28" s="612"/>
      <c r="DW28" s="615">
        <v>10.6</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130150</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1834308</v>
      </c>
      <c r="CS29" s="631"/>
      <c r="CT29" s="631"/>
      <c r="CU29" s="631"/>
      <c r="CV29" s="631"/>
      <c r="CW29" s="631"/>
      <c r="CX29" s="631"/>
      <c r="CY29" s="632"/>
      <c r="CZ29" s="615">
        <v>7.9</v>
      </c>
      <c r="DA29" s="643"/>
      <c r="DB29" s="643"/>
      <c r="DC29" s="645"/>
      <c r="DD29" s="619">
        <v>1507115</v>
      </c>
      <c r="DE29" s="631"/>
      <c r="DF29" s="631"/>
      <c r="DG29" s="631"/>
      <c r="DH29" s="631"/>
      <c r="DI29" s="631"/>
      <c r="DJ29" s="631"/>
      <c r="DK29" s="632"/>
      <c r="DL29" s="619">
        <v>1482266</v>
      </c>
      <c r="DM29" s="631"/>
      <c r="DN29" s="631"/>
      <c r="DO29" s="631"/>
      <c r="DP29" s="631"/>
      <c r="DQ29" s="631"/>
      <c r="DR29" s="631"/>
      <c r="DS29" s="631"/>
      <c r="DT29" s="631"/>
      <c r="DU29" s="631"/>
      <c r="DV29" s="632"/>
      <c r="DW29" s="615">
        <v>10.6</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4563113</v>
      </c>
      <c r="S30" s="611"/>
      <c r="T30" s="611"/>
      <c r="U30" s="611"/>
      <c r="V30" s="611"/>
      <c r="W30" s="611"/>
      <c r="X30" s="611"/>
      <c r="Y30" s="612"/>
      <c r="Z30" s="613">
        <v>18.7</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1718899</v>
      </c>
      <c r="CS30" s="611"/>
      <c r="CT30" s="611"/>
      <c r="CU30" s="611"/>
      <c r="CV30" s="611"/>
      <c r="CW30" s="611"/>
      <c r="CX30" s="611"/>
      <c r="CY30" s="612"/>
      <c r="CZ30" s="615">
        <v>7.4</v>
      </c>
      <c r="DA30" s="643"/>
      <c r="DB30" s="643"/>
      <c r="DC30" s="645"/>
      <c r="DD30" s="619">
        <v>1470979</v>
      </c>
      <c r="DE30" s="611"/>
      <c r="DF30" s="611"/>
      <c r="DG30" s="611"/>
      <c r="DH30" s="611"/>
      <c r="DI30" s="611"/>
      <c r="DJ30" s="611"/>
      <c r="DK30" s="612"/>
      <c r="DL30" s="619">
        <v>1446130</v>
      </c>
      <c r="DM30" s="611"/>
      <c r="DN30" s="611"/>
      <c r="DO30" s="611"/>
      <c r="DP30" s="611"/>
      <c r="DQ30" s="611"/>
      <c r="DR30" s="611"/>
      <c r="DS30" s="611"/>
      <c r="DT30" s="611"/>
      <c r="DU30" s="611"/>
      <c r="DV30" s="612"/>
      <c r="DW30" s="615">
        <v>10.3</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98.4</v>
      </c>
      <c r="BH31" s="654"/>
      <c r="BI31" s="654"/>
      <c r="BJ31" s="654"/>
      <c r="BK31" s="654"/>
      <c r="BL31" s="654"/>
      <c r="BM31" s="605">
        <v>93.8</v>
      </c>
      <c r="BN31" s="654"/>
      <c r="BO31" s="654"/>
      <c r="BP31" s="654"/>
      <c r="BQ31" s="655"/>
      <c r="BR31" s="657">
        <v>98.2</v>
      </c>
      <c r="BS31" s="654"/>
      <c r="BT31" s="654"/>
      <c r="BU31" s="654"/>
      <c r="BV31" s="654"/>
      <c r="BW31" s="654"/>
      <c r="BX31" s="605">
        <v>93.6</v>
      </c>
      <c r="BY31" s="654"/>
      <c r="BZ31" s="654"/>
      <c r="CA31" s="654"/>
      <c r="CB31" s="655"/>
      <c r="CD31" s="650"/>
      <c r="CE31" s="651"/>
      <c r="CF31" s="607" t="s">
        <v>300</v>
      </c>
      <c r="CG31" s="608"/>
      <c r="CH31" s="608"/>
      <c r="CI31" s="608"/>
      <c r="CJ31" s="608"/>
      <c r="CK31" s="608"/>
      <c r="CL31" s="608"/>
      <c r="CM31" s="608"/>
      <c r="CN31" s="608"/>
      <c r="CO31" s="608"/>
      <c r="CP31" s="608"/>
      <c r="CQ31" s="609"/>
      <c r="CR31" s="610">
        <v>115409</v>
      </c>
      <c r="CS31" s="631"/>
      <c r="CT31" s="631"/>
      <c r="CU31" s="631"/>
      <c r="CV31" s="631"/>
      <c r="CW31" s="631"/>
      <c r="CX31" s="631"/>
      <c r="CY31" s="632"/>
      <c r="CZ31" s="615">
        <v>0.5</v>
      </c>
      <c r="DA31" s="643"/>
      <c r="DB31" s="643"/>
      <c r="DC31" s="645"/>
      <c r="DD31" s="619">
        <v>36136</v>
      </c>
      <c r="DE31" s="631"/>
      <c r="DF31" s="631"/>
      <c r="DG31" s="631"/>
      <c r="DH31" s="631"/>
      <c r="DI31" s="631"/>
      <c r="DJ31" s="631"/>
      <c r="DK31" s="632"/>
      <c r="DL31" s="619">
        <v>36136</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1764204</v>
      </c>
      <c r="S32" s="611"/>
      <c r="T32" s="611"/>
      <c r="U32" s="611"/>
      <c r="V32" s="611"/>
      <c r="W32" s="611"/>
      <c r="X32" s="611"/>
      <c r="Y32" s="612"/>
      <c r="Z32" s="613">
        <v>7.2</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98.2</v>
      </c>
      <c r="BH32" s="631"/>
      <c r="BI32" s="631"/>
      <c r="BJ32" s="631"/>
      <c r="BK32" s="631"/>
      <c r="BL32" s="631"/>
      <c r="BM32" s="616">
        <v>94.5</v>
      </c>
      <c r="BN32" s="631"/>
      <c r="BO32" s="631"/>
      <c r="BP32" s="631"/>
      <c r="BQ32" s="656"/>
      <c r="BR32" s="667">
        <v>98</v>
      </c>
      <c r="BS32" s="631"/>
      <c r="BT32" s="631"/>
      <c r="BU32" s="631"/>
      <c r="BV32" s="631"/>
      <c r="BW32" s="631"/>
      <c r="BX32" s="616">
        <v>94.3</v>
      </c>
      <c r="BY32" s="631"/>
      <c r="BZ32" s="631"/>
      <c r="CA32" s="631"/>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3"/>
      <c r="DB32" s="643"/>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144500</v>
      </c>
      <c r="S33" s="611"/>
      <c r="T33" s="611"/>
      <c r="U33" s="611"/>
      <c r="V33" s="611"/>
      <c r="W33" s="611"/>
      <c r="X33" s="611"/>
      <c r="Y33" s="612"/>
      <c r="Z33" s="613">
        <v>0.6</v>
      </c>
      <c r="AA33" s="613"/>
      <c r="AB33" s="613"/>
      <c r="AC33" s="613"/>
      <c r="AD33" s="614">
        <v>53935</v>
      </c>
      <c r="AE33" s="614"/>
      <c r="AF33" s="614"/>
      <c r="AG33" s="614"/>
      <c r="AH33" s="614"/>
      <c r="AI33" s="614"/>
      <c r="AJ33" s="614"/>
      <c r="AK33" s="614"/>
      <c r="AL33" s="615">
        <v>0.4</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98.5</v>
      </c>
      <c r="BH33" s="669"/>
      <c r="BI33" s="669"/>
      <c r="BJ33" s="669"/>
      <c r="BK33" s="669"/>
      <c r="BL33" s="669"/>
      <c r="BM33" s="670">
        <v>93</v>
      </c>
      <c r="BN33" s="669"/>
      <c r="BO33" s="669"/>
      <c r="BP33" s="669"/>
      <c r="BQ33" s="671"/>
      <c r="BR33" s="668">
        <v>98.1</v>
      </c>
      <c r="BS33" s="669"/>
      <c r="BT33" s="669"/>
      <c r="BU33" s="669"/>
      <c r="BV33" s="669"/>
      <c r="BW33" s="669"/>
      <c r="BX33" s="670">
        <v>92.6</v>
      </c>
      <c r="BY33" s="669"/>
      <c r="BZ33" s="669"/>
      <c r="CA33" s="669"/>
      <c r="CB33" s="671"/>
      <c r="CD33" s="607" t="s">
        <v>307</v>
      </c>
      <c r="CE33" s="608"/>
      <c r="CF33" s="608"/>
      <c r="CG33" s="608"/>
      <c r="CH33" s="608"/>
      <c r="CI33" s="608"/>
      <c r="CJ33" s="608"/>
      <c r="CK33" s="608"/>
      <c r="CL33" s="608"/>
      <c r="CM33" s="608"/>
      <c r="CN33" s="608"/>
      <c r="CO33" s="608"/>
      <c r="CP33" s="608"/>
      <c r="CQ33" s="609"/>
      <c r="CR33" s="610">
        <v>10178885</v>
      </c>
      <c r="CS33" s="631"/>
      <c r="CT33" s="631"/>
      <c r="CU33" s="631"/>
      <c r="CV33" s="631"/>
      <c r="CW33" s="631"/>
      <c r="CX33" s="631"/>
      <c r="CY33" s="632"/>
      <c r="CZ33" s="615">
        <v>43.8</v>
      </c>
      <c r="DA33" s="643"/>
      <c r="DB33" s="643"/>
      <c r="DC33" s="645"/>
      <c r="DD33" s="619">
        <v>8238665</v>
      </c>
      <c r="DE33" s="631"/>
      <c r="DF33" s="631"/>
      <c r="DG33" s="631"/>
      <c r="DH33" s="631"/>
      <c r="DI33" s="631"/>
      <c r="DJ33" s="631"/>
      <c r="DK33" s="632"/>
      <c r="DL33" s="619">
        <v>5973464</v>
      </c>
      <c r="DM33" s="631"/>
      <c r="DN33" s="631"/>
      <c r="DO33" s="631"/>
      <c r="DP33" s="631"/>
      <c r="DQ33" s="631"/>
      <c r="DR33" s="631"/>
      <c r="DS33" s="631"/>
      <c r="DT33" s="631"/>
      <c r="DU33" s="631"/>
      <c r="DV33" s="632"/>
      <c r="DW33" s="615">
        <v>42.7</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186679</v>
      </c>
      <c r="S34" s="611"/>
      <c r="T34" s="611"/>
      <c r="U34" s="611"/>
      <c r="V34" s="611"/>
      <c r="W34" s="611"/>
      <c r="X34" s="611"/>
      <c r="Y34" s="612"/>
      <c r="Z34" s="613">
        <v>0.8</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2676725</v>
      </c>
      <c r="CS34" s="611"/>
      <c r="CT34" s="611"/>
      <c r="CU34" s="611"/>
      <c r="CV34" s="611"/>
      <c r="CW34" s="611"/>
      <c r="CX34" s="611"/>
      <c r="CY34" s="612"/>
      <c r="CZ34" s="615">
        <v>11.5</v>
      </c>
      <c r="DA34" s="643"/>
      <c r="DB34" s="643"/>
      <c r="DC34" s="645"/>
      <c r="DD34" s="619">
        <v>2186749</v>
      </c>
      <c r="DE34" s="611"/>
      <c r="DF34" s="611"/>
      <c r="DG34" s="611"/>
      <c r="DH34" s="611"/>
      <c r="DI34" s="611"/>
      <c r="DJ34" s="611"/>
      <c r="DK34" s="612"/>
      <c r="DL34" s="619">
        <v>1918717</v>
      </c>
      <c r="DM34" s="611"/>
      <c r="DN34" s="611"/>
      <c r="DO34" s="611"/>
      <c r="DP34" s="611"/>
      <c r="DQ34" s="611"/>
      <c r="DR34" s="611"/>
      <c r="DS34" s="611"/>
      <c r="DT34" s="611"/>
      <c r="DU34" s="611"/>
      <c r="DV34" s="612"/>
      <c r="DW34" s="615">
        <v>13.7</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1321523</v>
      </c>
      <c r="S35" s="611"/>
      <c r="T35" s="611"/>
      <c r="U35" s="611"/>
      <c r="V35" s="611"/>
      <c r="W35" s="611"/>
      <c r="X35" s="611"/>
      <c r="Y35" s="612"/>
      <c r="Z35" s="613">
        <v>5.4</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258895</v>
      </c>
      <c r="CS35" s="631"/>
      <c r="CT35" s="631"/>
      <c r="CU35" s="631"/>
      <c r="CV35" s="631"/>
      <c r="CW35" s="631"/>
      <c r="CX35" s="631"/>
      <c r="CY35" s="632"/>
      <c r="CZ35" s="615">
        <v>1.1000000000000001</v>
      </c>
      <c r="DA35" s="643"/>
      <c r="DB35" s="643"/>
      <c r="DC35" s="645"/>
      <c r="DD35" s="619">
        <v>233389</v>
      </c>
      <c r="DE35" s="631"/>
      <c r="DF35" s="631"/>
      <c r="DG35" s="631"/>
      <c r="DH35" s="631"/>
      <c r="DI35" s="631"/>
      <c r="DJ35" s="631"/>
      <c r="DK35" s="632"/>
      <c r="DL35" s="619">
        <v>224018</v>
      </c>
      <c r="DM35" s="631"/>
      <c r="DN35" s="631"/>
      <c r="DO35" s="631"/>
      <c r="DP35" s="631"/>
      <c r="DQ35" s="631"/>
      <c r="DR35" s="631"/>
      <c r="DS35" s="631"/>
      <c r="DT35" s="631"/>
      <c r="DU35" s="631"/>
      <c r="DV35" s="632"/>
      <c r="DW35" s="615">
        <v>1.6</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309052</v>
      </c>
      <c r="S36" s="611"/>
      <c r="T36" s="611"/>
      <c r="U36" s="611"/>
      <c r="V36" s="611"/>
      <c r="W36" s="611"/>
      <c r="X36" s="611"/>
      <c r="Y36" s="612"/>
      <c r="Z36" s="613">
        <v>1.3</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2826306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46726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4771528</v>
      </c>
      <c r="CS36" s="611"/>
      <c r="CT36" s="611"/>
      <c r="CU36" s="611"/>
      <c r="CV36" s="611"/>
      <c r="CW36" s="611"/>
      <c r="CX36" s="611"/>
      <c r="CY36" s="612"/>
      <c r="CZ36" s="615">
        <v>20.5</v>
      </c>
      <c r="DA36" s="643"/>
      <c r="DB36" s="643"/>
      <c r="DC36" s="645"/>
      <c r="DD36" s="619">
        <v>4023574</v>
      </c>
      <c r="DE36" s="611"/>
      <c r="DF36" s="611"/>
      <c r="DG36" s="611"/>
      <c r="DH36" s="611"/>
      <c r="DI36" s="611"/>
      <c r="DJ36" s="611"/>
      <c r="DK36" s="612"/>
      <c r="DL36" s="619">
        <v>2153281</v>
      </c>
      <c r="DM36" s="611"/>
      <c r="DN36" s="611"/>
      <c r="DO36" s="611"/>
      <c r="DP36" s="611"/>
      <c r="DQ36" s="611"/>
      <c r="DR36" s="611"/>
      <c r="DS36" s="611"/>
      <c r="DT36" s="611"/>
      <c r="DU36" s="611"/>
      <c r="DV36" s="612"/>
      <c r="DW36" s="615">
        <v>15.4</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768913</v>
      </c>
      <c r="S37" s="611"/>
      <c r="T37" s="611"/>
      <c r="U37" s="611"/>
      <c r="V37" s="611"/>
      <c r="W37" s="611"/>
      <c r="X37" s="611"/>
      <c r="Y37" s="612"/>
      <c r="Z37" s="613">
        <v>3.2</v>
      </c>
      <c r="AA37" s="613"/>
      <c r="AB37" s="613"/>
      <c r="AC37" s="613"/>
      <c r="AD37" s="614">
        <v>17091</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579097</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29387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1662455</v>
      </c>
      <c r="CS37" s="631"/>
      <c r="CT37" s="631"/>
      <c r="CU37" s="631"/>
      <c r="CV37" s="631"/>
      <c r="CW37" s="631"/>
      <c r="CX37" s="631"/>
      <c r="CY37" s="632"/>
      <c r="CZ37" s="615">
        <v>7.1</v>
      </c>
      <c r="DA37" s="643"/>
      <c r="DB37" s="643"/>
      <c r="DC37" s="645"/>
      <c r="DD37" s="619">
        <v>1583162</v>
      </c>
      <c r="DE37" s="631"/>
      <c r="DF37" s="631"/>
      <c r="DG37" s="631"/>
      <c r="DH37" s="631"/>
      <c r="DI37" s="631"/>
      <c r="DJ37" s="631"/>
      <c r="DK37" s="632"/>
      <c r="DL37" s="619">
        <v>1508523</v>
      </c>
      <c r="DM37" s="631"/>
      <c r="DN37" s="631"/>
      <c r="DO37" s="631"/>
      <c r="DP37" s="631"/>
      <c r="DQ37" s="631"/>
      <c r="DR37" s="631"/>
      <c r="DS37" s="631"/>
      <c r="DT37" s="631"/>
      <c r="DU37" s="631"/>
      <c r="DV37" s="632"/>
      <c r="DW37" s="615">
        <v>10.8</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466400</v>
      </c>
      <c r="S38" s="611"/>
      <c r="T38" s="611"/>
      <c r="U38" s="611"/>
      <c r="V38" s="611"/>
      <c r="W38" s="611"/>
      <c r="X38" s="611"/>
      <c r="Y38" s="612"/>
      <c r="Z38" s="613">
        <v>1.9</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114797</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9136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2132412</v>
      </c>
      <c r="CS38" s="611"/>
      <c r="CT38" s="611"/>
      <c r="CU38" s="611"/>
      <c r="CV38" s="611"/>
      <c r="CW38" s="611"/>
      <c r="CX38" s="611"/>
      <c r="CY38" s="612"/>
      <c r="CZ38" s="615">
        <v>9.1999999999999993</v>
      </c>
      <c r="DA38" s="643"/>
      <c r="DB38" s="643"/>
      <c r="DC38" s="645"/>
      <c r="DD38" s="619">
        <v>1708119</v>
      </c>
      <c r="DE38" s="611"/>
      <c r="DF38" s="611"/>
      <c r="DG38" s="611"/>
      <c r="DH38" s="611"/>
      <c r="DI38" s="611"/>
      <c r="DJ38" s="611"/>
      <c r="DK38" s="612"/>
      <c r="DL38" s="619">
        <v>1677448</v>
      </c>
      <c r="DM38" s="611"/>
      <c r="DN38" s="611"/>
      <c r="DO38" s="611"/>
      <c r="DP38" s="611"/>
      <c r="DQ38" s="611"/>
      <c r="DR38" s="611"/>
      <c r="DS38" s="611"/>
      <c r="DT38" s="611"/>
      <c r="DU38" s="611"/>
      <c r="DV38" s="612"/>
      <c r="DW38" s="615">
        <v>12</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13429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117325</v>
      </c>
      <c r="CS39" s="631"/>
      <c r="CT39" s="631"/>
      <c r="CU39" s="631"/>
      <c r="CV39" s="631"/>
      <c r="CW39" s="631"/>
      <c r="CX39" s="631"/>
      <c r="CY39" s="632"/>
      <c r="CZ39" s="615">
        <v>0.5</v>
      </c>
      <c r="DA39" s="643"/>
      <c r="DB39" s="643"/>
      <c r="DC39" s="645"/>
      <c r="DD39" s="619">
        <v>14625</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62200</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222000</v>
      </c>
      <c r="CS40" s="611"/>
      <c r="CT40" s="611"/>
      <c r="CU40" s="611"/>
      <c r="CV40" s="611"/>
      <c r="CW40" s="611"/>
      <c r="CX40" s="611"/>
      <c r="CY40" s="612"/>
      <c r="CZ40" s="615">
        <v>1</v>
      </c>
      <c r="DA40" s="643"/>
      <c r="DB40" s="643"/>
      <c r="DC40" s="645"/>
      <c r="DD40" s="619">
        <v>72209</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24342391</v>
      </c>
      <c r="S41" s="683"/>
      <c r="T41" s="683"/>
      <c r="U41" s="683"/>
      <c r="V41" s="683"/>
      <c r="W41" s="683"/>
      <c r="X41" s="683"/>
      <c r="Y41" s="687"/>
      <c r="Z41" s="688">
        <v>100</v>
      </c>
      <c r="AA41" s="688"/>
      <c r="AB41" s="688"/>
      <c r="AC41" s="688"/>
      <c r="AD41" s="689">
        <v>13913667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516143</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1616269</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324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1045799</v>
      </c>
      <c r="CS42" s="631"/>
      <c r="CT42" s="631"/>
      <c r="CU42" s="631"/>
      <c r="CV42" s="631"/>
      <c r="CW42" s="631"/>
      <c r="CX42" s="631"/>
      <c r="CY42" s="632"/>
      <c r="CZ42" s="615">
        <v>4.5</v>
      </c>
      <c r="DA42" s="643"/>
      <c r="DB42" s="643"/>
      <c r="DC42" s="645"/>
      <c r="DD42" s="619">
        <v>409123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141374</v>
      </c>
      <c r="CS43" s="631"/>
      <c r="CT43" s="631"/>
      <c r="CU43" s="631"/>
      <c r="CV43" s="631"/>
      <c r="CW43" s="631"/>
      <c r="CX43" s="631"/>
      <c r="CY43" s="632"/>
      <c r="CZ43" s="615">
        <v>0.6</v>
      </c>
      <c r="DA43" s="643"/>
      <c r="DB43" s="643"/>
      <c r="DC43" s="645"/>
      <c r="DD43" s="619">
        <v>141374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1045799</v>
      </c>
      <c r="CS44" s="611"/>
      <c r="CT44" s="611"/>
      <c r="CU44" s="611"/>
      <c r="CV44" s="611"/>
      <c r="CW44" s="611"/>
      <c r="CX44" s="611"/>
      <c r="CY44" s="612"/>
      <c r="CZ44" s="615">
        <v>4.5</v>
      </c>
      <c r="DA44" s="616"/>
      <c r="DB44" s="616"/>
      <c r="DC44" s="622"/>
      <c r="DD44" s="619">
        <v>409123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553318</v>
      </c>
      <c r="CS45" s="631"/>
      <c r="CT45" s="631"/>
      <c r="CU45" s="631"/>
      <c r="CV45" s="631"/>
      <c r="CW45" s="631"/>
      <c r="CX45" s="631"/>
      <c r="CY45" s="632"/>
      <c r="CZ45" s="615">
        <v>2.4</v>
      </c>
      <c r="DA45" s="643"/>
      <c r="DB45" s="643"/>
      <c r="DC45" s="645"/>
      <c r="DD45" s="619">
        <v>165825</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481690</v>
      </c>
      <c r="CS46" s="611"/>
      <c r="CT46" s="611"/>
      <c r="CU46" s="611"/>
      <c r="CV46" s="611"/>
      <c r="CW46" s="611"/>
      <c r="CX46" s="611"/>
      <c r="CY46" s="612"/>
      <c r="CZ46" s="615">
        <v>2.1</v>
      </c>
      <c r="DA46" s="616"/>
      <c r="DB46" s="616"/>
      <c r="DC46" s="622"/>
      <c r="DD46" s="619">
        <v>232507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121</v>
      </c>
      <c r="CS47" s="631"/>
      <c r="CT47" s="631"/>
      <c r="CU47" s="631"/>
      <c r="CV47" s="631"/>
      <c r="CW47" s="631"/>
      <c r="CX47" s="631"/>
      <c r="CY47" s="632"/>
      <c r="CZ47" s="615" t="s">
        <v>121</v>
      </c>
      <c r="DA47" s="643"/>
      <c r="DB47" s="643"/>
      <c r="DC47" s="645"/>
      <c r="DD47" s="619" t="s">
        <v>121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23255627</v>
      </c>
      <c r="CS49" s="669"/>
      <c r="CT49" s="669"/>
      <c r="CU49" s="669"/>
      <c r="CV49" s="669"/>
      <c r="CW49" s="669"/>
      <c r="CX49" s="669"/>
      <c r="CY49" s="698"/>
      <c r="CZ49" s="690">
        <v>100</v>
      </c>
      <c r="DA49" s="699"/>
      <c r="DB49" s="699"/>
      <c r="DC49" s="700"/>
      <c r="DD49" s="701">
        <v>16003774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j+XGnjvBjWdrT5ygqKpqM7NMzhOuxur8iDlX5GU/K1iGDJW1r+7fwpK0VS5n4Uxu7xNcgj28D15VzC1InhyOw==" saltValue="HUnCaLV8c6ttJFWaTw51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23846</v>
      </c>
      <c r="R7" s="740"/>
      <c r="S7" s="740"/>
      <c r="T7" s="740"/>
      <c r="U7" s="740"/>
      <c r="V7" s="740">
        <v>22759</v>
      </c>
      <c r="W7" s="740"/>
      <c r="X7" s="740"/>
      <c r="Y7" s="740"/>
      <c r="Z7" s="740"/>
      <c r="AA7" s="740">
        <v>1087</v>
      </c>
      <c r="AB7" s="740"/>
      <c r="AC7" s="740"/>
      <c r="AD7" s="740"/>
      <c r="AE7" s="741"/>
      <c r="AF7" s="742">
        <v>631</v>
      </c>
      <c r="AG7" s="743"/>
      <c r="AH7" s="743"/>
      <c r="AI7" s="743"/>
      <c r="AJ7" s="744"/>
      <c r="AK7" s="745">
        <v>1154</v>
      </c>
      <c r="AL7" s="746"/>
      <c r="AM7" s="746"/>
      <c r="AN7" s="746"/>
      <c r="AO7" s="746"/>
      <c r="AP7" s="746">
        <v>12474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547</v>
      </c>
      <c r="BT7" s="734"/>
      <c r="BU7" s="734"/>
      <c r="BV7" s="734"/>
      <c r="BW7" s="734"/>
      <c r="BX7" s="734"/>
      <c r="BY7" s="734"/>
      <c r="BZ7" s="734"/>
      <c r="CA7" s="734"/>
      <c r="CB7" s="734"/>
      <c r="CC7" s="734"/>
      <c r="CD7" s="734"/>
      <c r="CE7" s="734"/>
      <c r="CF7" s="734"/>
      <c r="CG7" s="749"/>
      <c r="CH7" s="730">
        <v>-12</v>
      </c>
      <c r="CI7" s="731"/>
      <c r="CJ7" s="731"/>
      <c r="CK7" s="731"/>
      <c r="CL7" s="732"/>
      <c r="CM7" s="730">
        <v>63</v>
      </c>
      <c r="CN7" s="731"/>
      <c r="CO7" s="731"/>
      <c r="CP7" s="731"/>
      <c r="CQ7" s="732"/>
      <c r="CR7" s="730">
        <v>15</v>
      </c>
      <c r="CS7" s="731"/>
      <c r="CT7" s="731"/>
      <c r="CU7" s="731"/>
      <c r="CV7" s="732"/>
      <c r="CW7" s="730" t="s">
        <v>487</v>
      </c>
      <c r="CX7" s="731"/>
      <c r="CY7" s="731"/>
      <c r="CZ7" s="731"/>
      <c r="DA7" s="732"/>
      <c r="DB7" s="730" t="s">
        <v>487</v>
      </c>
      <c r="DC7" s="731"/>
      <c r="DD7" s="731"/>
      <c r="DE7" s="731"/>
      <c r="DF7" s="732"/>
      <c r="DG7" s="730" t="s">
        <v>487</v>
      </c>
      <c r="DH7" s="731"/>
      <c r="DI7" s="731"/>
      <c r="DJ7" s="731"/>
      <c r="DK7" s="732"/>
      <c r="DL7" s="730" t="s">
        <v>487</v>
      </c>
      <c r="DM7" s="731"/>
      <c r="DN7" s="731"/>
      <c r="DO7" s="731"/>
      <c r="DP7" s="732"/>
      <c r="DQ7" s="730" t="s">
        <v>487</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1122</v>
      </c>
      <c r="R8" s="771"/>
      <c r="S8" s="771"/>
      <c r="T8" s="771"/>
      <c r="U8" s="771"/>
      <c r="V8" s="771">
        <v>1122</v>
      </c>
      <c r="W8" s="771"/>
      <c r="X8" s="771"/>
      <c r="Y8" s="771"/>
      <c r="Z8" s="771"/>
      <c r="AA8" s="771" t="s">
        <v>487</v>
      </c>
      <c r="AB8" s="771"/>
      <c r="AC8" s="771"/>
      <c r="AD8" s="771"/>
      <c r="AE8" s="772"/>
      <c r="AF8" s="773" t="s">
        <v>487</v>
      </c>
      <c r="AG8" s="774"/>
      <c r="AH8" s="774"/>
      <c r="AI8" s="774"/>
      <c r="AJ8" s="775"/>
      <c r="AK8" s="756">
        <v>792</v>
      </c>
      <c r="AL8" s="757"/>
      <c r="AM8" s="757"/>
      <c r="AN8" s="757"/>
      <c r="AO8" s="757"/>
      <c r="AP8" s="757">
        <v>5649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548</v>
      </c>
      <c r="BT8" s="761"/>
      <c r="BU8" s="761"/>
      <c r="BV8" s="761"/>
      <c r="BW8" s="761"/>
      <c r="BX8" s="761"/>
      <c r="BY8" s="761"/>
      <c r="BZ8" s="761"/>
      <c r="CA8" s="761"/>
      <c r="CB8" s="761"/>
      <c r="CC8" s="761"/>
      <c r="CD8" s="761"/>
      <c r="CE8" s="761"/>
      <c r="CF8" s="761"/>
      <c r="CG8" s="762"/>
      <c r="CH8" s="763">
        <v>14</v>
      </c>
      <c r="CI8" s="764"/>
      <c r="CJ8" s="764"/>
      <c r="CK8" s="764"/>
      <c r="CL8" s="765"/>
      <c r="CM8" s="763">
        <v>29</v>
      </c>
      <c r="CN8" s="764"/>
      <c r="CO8" s="764"/>
      <c r="CP8" s="764"/>
      <c r="CQ8" s="765"/>
      <c r="CR8" s="763">
        <v>5</v>
      </c>
      <c r="CS8" s="764"/>
      <c r="CT8" s="764"/>
      <c r="CU8" s="764"/>
      <c r="CV8" s="765"/>
      <c r="CW8" s="763" t="s">
        <v>487</v>
      </c>
      <c r="CX8" s="764"/>
      <c r="CY8" s="764"/>
      <c r="CZ8" s="764"/>
      <c r="DA8" s="765"/>
      <c r="DB8" s="763" t="s">
        <v>487</v>
      </c>
      <c r="DC8" s="764"/>
      <c r="DD8" s="764"/>
      <c r="DE8" s="764"/>
      <c r="DF8" s="765"/>
      <c r="DG8" s="763" t="s">
        <v>487</v>
      </c>
      <c r="DH8" s="764"/>
      <c r="DI8" s="764"/>
      <c r="DJ8" s="764"/>
      <c r="DK8" s="765"/>
      <c r="DL8" s="763" t="s">
        <v>487</v>
      </c>
      <c r="DM8" s="764"/>
      <c r="DN8" s="764"/>
      <c r="DO8" s="764"/>
      <c r="DP8" s="765"/>
      <c r="DQ8" s="763" t="s">
        <v>487</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t="s">
        <v>550</v>
      </c>
      <c r="BS9" s="760" t="s">
        <v>549</v>
      </c>
      <c r="BT9" s="761"/>
      <c r="BU9" s="761"/>
      <c r="BV9" s="761"/>
      <c r="BW9" s="761"/>
      <c r="BX9" s="761"/>
      <c r="BY9" s="761"/>
      <c r="BZ9" s="761"/>
      <c r="CA9" s="761"/>
      <c r="CB9" s="761"/>
      <c r="CC9" s="761"/>
      <c r="CD9" s="761"/>
      <c r="CE9" s="761"/>
      <c r="CF9" s="761"/>
      <c r="CG9" s="762"/>
      <c r="CH9" s="763">
        <v>-1034</v>
      </c>
      <c r="CI9" s="764"/>
      <c r="CJ9" s="764"/>
      <c r="CK9" s="764"/>
      <c r="CL9" s="765"/>
      <c r="CM9" s="763">
        <v>536</v>
      </c>
      <c r="CN9" s="764"/>
      <c r="CO9" s="764"/>
      <c r="CP9" s="764"/>
      <c r="CQ9" s="765"/>
      <c r="CR9" s="763">
        <v>70</v>
      </c>
      <c r="CS9" s="764"/>
      <c r="CT9" s="764"/>
      <c r="CU9" s="764"/>
      <c r="CV9" s="765"/>
      <c r="CW9" s="763">
        <v>625</v>
      </c>
      <c r="CX9" s="764"/>
      <c r="CY9" s="764"/>
      <c r="CZ9" s="764"/>
      <c r="DA9" s="765"/>
      <c r="DB9" s="763">
        <v>7898</v>
      </c>
      <c r="DC9" s="764"/>
      <c r="DD9" s="764"/>
      <c r="DE9" s="764"/>
      <c r="DF9" s="765"/>
      <c r="DG9" s="763" t="s">
        <v>487</v>
      </c>
      <c r="DH9" s="764"/>
      <c r="DI9" s="764"/>
      <c r="DJ9" s="764"/>
      <c r="DK9" s="765"/>
      <c r="DL9" s="763" t="s">
        <v>487</v>
      </c>
      <c r="DM9" s="764"/>
      <c r="DN9" s="764"/>
      <c r="DO9" s="764"/>
      <c r="DP9" s="765"/>
      <c r="DQ9" s="763">
        <v>2904</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24968</v>
      </c>
      <c r="R23" s="780"/>
      <c r="S23" s="780"/>
      <c r="T23" s="780"/>
      <c r="U23" s="780"/>
      <c r="V23" s="780">
        <v>23881</v>
      </c>
      <c r="W23" s="780"/>
      <c r="X23" s="780"/>
      <c r="Y23" s="780"/>
      <c r="Z23" s="780"/>
      <c r="AA23" s="780">
        <v>1087</v>
      </c>
      <c r="AB23" s="780"/>
      <c r="AC23" s="780"/>
      <c r="AD23" s="780"/>
      <c r="AE23" s="781"/>
      <c r="AF23" s="782">
        <v>631</v>
      </c>
      <c r="AG23" s="780"/>
      <c r="AH23" s="780"/>
      <c r="AI23" s="780"/>
      <c r="AJ23" s="783"/>
      <c r="AK23" s="784"/>
      <c r="AL23" s="785"/>
      <c r="AM23" s="785"/>
      <c r="AN23" s="785"/>
      <c r="AO23" s="785"/>
      <c r="AP23" s="780">
        <v>18123</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6344</v>
      </c>
      <c r="R28" s="810"/>
      <c r="S28" s="810"/>
      <c r="T28" s="810"/>
      <c r="U28" s="810"/>
      <c r="V28" s="810">
        <v>6292</v>
      </c>
      <c r="W28" s="810"/>
      <c r="X28" s="810"/>
      <c r="Y28" s="810"/>
      <c r="Z28" s="810"/>
      <c r="AA28" s="810">
        <v>52</v>
      </c>
      <c r="AB28" s="810"/>
      <c r="AC28" s="810"/>
      <c r="AD28" s="810"/>
      <c r="AE28" s="811"/>
      <c r="AF28" s="812">
        <v>52</v>
      </c>
      <c r="AG28" s="810"/>
      <c r="AH28" s="810"/>
      <c r="AI28" s="810"/>
      <c r="AJ28" s="813"/>
      <c r="AK28" s="814">
        <v>407</v>
      </c>
      <c r="AL28" s="815"/>
      <c r="AM28" s="815"/>
      <c r="AN28" s="815"/>
      <c r="AO28" s="815"/>
      <c r="AP28" s="815" t="s">
        <v>487</v>
      </c>
      <c r="AQ28" s="815"/>
      <c r="AR28" s="815"/>
      <c r="AS28" s="815"/>
      <c r="AT28" s="815"/>
      <c r="AU28" s="815" t="s">
        <v>487</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5164</v>
      </c>
      <c r="R29" s="771"/>
      <c r="S29" s="771"/>
      <c r="T29" s="771"/>
      <c r="U29" s="771"/>
      <c r="V29" s="771">
        <v>5151</v>
      </c>
      <c r="W29" s="771"/>
      <c r="X29" s="771"/>
      <c r="Y29" s="771"/>
      <c r="Z29" s="771"/>
      <c r="AA29" s="771">
        <v>13</v>
      </c>
      <c r="AB29" s="771"/>
      <c r="AC29" s="771"/>
      <c r="AD29" s="771"/>
      <c r="AE29" s="772"/>
      <c r="AF29" s="773">
        <v>13</v>
      </c>
      <c r="AG29" s="774"/>
      <c r="AH29" s="774"/>
      <c r="AI29" s="774"/>
      <c r="AJ29" s="775"/>
      <c r="AK29" s="821">
        <v>864</v>
      </c>
      <c r="AL29" s="817"/>
      <c r="AM29" s="817"/>
      <c r="AN29" s="817"/>
      <c r="AO29" s="817"/>
      <c r="AP29" s="817" t="s">
        <v>487</v>
      </c>
      <c r="AQ29" s="817"/>
      <c r="AR29" s="817"/>
      <c r="AS29" s="817"/>
      <c r="AT29" s="817"/>
      <c r="AU29" s="817" t="s">
        <v>487</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859</v>
      </c>
      <c r="R30" s="771"/>
      <c r="S30" s="771"/>
      <c r="T30" s="771"/>
      <c r="U30" s="771"/>
      <c r="V30" s="771">
        <v>839</v>
      </c>
      <c r="W30" s="771"/>
      <c r="X30" s="771"/>
      <c r="Y30" s="771"/>
      <c r="Z30" s="771"/>
      <c r="AA30" s="771">
        <v>20</v>
      </c>
      <c r="AB30" s="771"/>
      <c r="AC30" s="771"/>
      <c r="AD30" s="771"/>
      <c r="AE30" s="772"/>
      <c r="AF30" s="773">
        <v>20</v>
      </c>
      <c r="AG30" s="774"/>
      <c r="AH30" s="774"/>
      <c r="AI30" s="774"/>
      <c r="AJ30" s="775"/>
      <c r="AK30" s="821">
        <v>175</v>
      </c>
      <c r="AL30" s="817"/>
      <c r="AM30" s="817"/>
      <c r="AN30" s="817"/>
      <c r="AO30" s="817"/>
      <c r="AP30" s="817" t="s">
        <v>487</v>
      </c>
      <c r="AQ30" s="817"/>
      <c r="AR30" s="817"/>
      <c r="AS30" s="817"/>
      <c r="AT30" s="817"/>
      <c r="AU30" s="817" t="s">
        <v>487</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1176</v>
      </c>
      <c r="R31" s="771"/>
      <c r="S31" s="771"/>
      <c r="T31" s="771"/>
      <c r="U31" s="771"/>
      <c r="V31" s="771">
        <v>1161</v>
      </c>
      <c r="W31" s="771"/>
      <c r="X31" s="771"/>
      <c r="Y31" s="771"/>
      <c r="Z31" s="771"/>
      <c r="AA31" s="771">
        <v>15</v>
      </c>
      <c r="AB31" s="771"/>
      <c r="AC31" s="771"/>
      <c r="AD31" s="771"/>
      <c r="AE31" s="772"/>
      <c r="AF31" s="773">
        <v>1353</v>
      </c>
      <c r="AG31" s="774"/>
      <c r="AH31" s="774"/>
      <c r="AI31" s="774"/>
      <c r="AJ31" s="775"/>
      <c r="AK31" s="821" t="s">
        <v>487</v>
      </c>
      <c r="AL31" s="817"/>
      <c r="AM31" s="817"/>
      <c r="AN31" s="817"/>
      <c r="AO31" s="817"/>
      <c r="AP31" s="817" t="s">
        <v>487</v>
      </c>
      <c r="AQ31" s="817"/>
      <c r="AR31" s="817"/>
      <c r="AS31" s="817"/>
      <c r="AT31" s="817"/>
      <c r="AU31" s="817" t="s">
        <v>487</v>
      </c>
      <c r="AV31" s="817"/>
      <c r="AW31" s="817"/>
      <c r="AX31" s="817"/>
      <c r="AY31" s="817"/>
      <c r="AZ31" s="818" t="s">
        <v>487</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1809</v>
      </c>
      <c r="R32" s="771"/>
      <c r="S32" s="771"/>
      <c r="T32" s="771"/>
      <c r="U32" s="771"/>
      <c r="V32" s="771">
        <v>1776</v>
      </c>
      <c r="W32" s="771"/>
      <c r="X32" s="771"/>
      <c r="Y32" s="771"/>
      <c r="Z32" s="771"/>
      <c r="AA32" s="771">
        <v>33</v>
      </c>
      <c r="AB32" s="771"/>
      <c r="AC32" s="771"/>
      <c r="AD32" s="771"/>
      <c r="AE32" s="772"/>
      <c r="AF32" s="773">
        <v>155</v>
      </c>
      <c r="AG32" s="774"/>
      <c r="AH32" s="774"/>
      <c r="AI32" s="774"/>
      <c r="AJ32" s="775"/>
      <c r="AK32" s="821">
        <v>579</v>
      </c>
      <c r="AL32" s="817"/>
      <c r="AM32" s="817"/>
      <c r="AN32" s="817"/>
      <c r="AO32" s="817"/>
      <c r="AP32" s="817">
        <v>4784</v>
      </c>
      <c r="AQ32" s="817"/>
      <c r="AR32" s="817"/>
      <c r="AS32" s="817"/>
      <c r="AT32" s="817"/>
      <c r="AU32" s="817">
        <v>4215</v>
      </c>
      <c r="AV32" s="817"/>
      <c r="AW32" s="817"/>
      <c r="AX32" s="817"/>
      <c r="AY32" s="817"/>
      <c r="AZ32" s="818" t="s">
        <v>487</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1594</v>
      </c>
      <c r="AG63" s="831"/>
      <c r="AH63" s="831"/>
      <c r="AI63" s="831"/>
      <c r="AJ63" s="832"/>
      <c r="AK63" s="833"/>
      <c r="AL63" s="828"/>
      <c r="AM63" s="828"/>
      <c r="AN63" s="828"/>
      <c r="AO63" s="828"/>
      <c r="AP63" s="831">
        <v>4784</v>
      </c>
      <c r="AQ63" s="831"/>
      <c r="AR63" s="831"/>
      <c r="AS63" s="831"/>
      <c r="AT63" s="831"/>
      <c r="AU63" s="831">
        <v>4215</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551</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487</v>
      </c>
      <c r="AQ68" s="853"/>
      <c r="AR68" s="853"/>
      <c r="AS68" s="853"/>
      <c r="AT68" s="853"/>
      <c r="AU68" s="853" t="s">
        <v>487</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552</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487</v>
      </c>
      <c r="AL69" s="817"/>
      <c r="AM69" s="817"/>
      <c r="AN69" s="817"/>
      <c r="AO69" s="817"/>
      <c r="AP69" s="817" t="s">
        <v>487</v>
      </c>
      <c r="AQ69" s="817"/>
      <c r="AR69" s="817"/>
      <c r="AS69" s="817"/>
      <c r="AT69" s="817"/>
      <c r="AU69" s="817" t="s">
        <v>487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553</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554</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487</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555</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556</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557</v>
      </c>
      <c r="C74" s="861"/>
      <c r="D74" s="861"/>
      <c r="E74" s="861"/>
      <c r="F74" s="861"/>
      <c r="G74" s="861"/>
      <c r="H74" s="861"/>
      <c r="I74" s="861"/>
      <c r="J74" s="861"/>
      <c r="K74" s="861"/>
      <c r="L74" s="861"/>
      <c r="M74" s="861"/>
      <c r="N74" s="861"/>
      <c r="O74" s="861"/>
      <c r="P74" s="862"/>
      <c r="Q74" s="863">
        <v>5565</v>
      </c>
      <c r="R74" s="817"/>
      <c r="S74" s="817"/>
      <c r="T74" s="817"/>
      <c r="U74" s="817"/>
      <c r="V74" s="817">
        <v>5318</v>
      </c>
      <c r="W74" s="817"/>
      <c r="X74" s="817"/>
      <c r="Y74" s="817"/>
      <c r="Z74" s="817"/>
      <c r="AA74" s="817">
        <v>247</v>
      </c>
      <c r="AB74" s="817"/>
      <c r="AC74" s="817"/>
      <c r="AD74" s="817"/>
      <c r="AE74" s="817"/>
      <c r="AF74" s="817">
        <v>151</v>
      </c>
      <c r="AG74" s="817"/>
      <c r="AH74" s="817"/>
      <c r="AI74" s="817"/>
      <c r="AJ74" s="817"/>
      <c r="AK74" s="817" t="s">
        <v>487</v>
      </c>
      <c r="AL74" s="817"/>
      <c r="AM74" s="817"/>
      <c r="AN74" s="817"/>
      <c r="AO74" s="817"/>
      <c r="AP74" s="817">
        <v>2173</v>
      </c>
      <c r="AQ74" s="817"/>
      <c r="AR74" s="817"/>
      <c r="AS74" s="817"/>
      <c r="AT74" s="817"/>
      <c r="AU74" s="817">
        <v>2173</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558</v>
      </c>
      <c r="C75" s="861"/>
      <c r="D75" s="861"/>
      <c r="E75" s="861"/>
      <c r="F75" s="861"/>
      <c r="G75" s="861"/>
      <c r="H75" s="861"/>
      <c r="I75" s="861"/>
      <c r="J75" s="861"/>
      <c r="K75" s="861"/>
      <c r="L75" s="861"/>
      <c r="M75" s="861"/>
      <c r="N75" s="861"/>
      <c r="O75" s="861"/>
      <c r="P75" s="862"/>
      <c r="Q75" s="864">
        <v>1603</v>
      </c>
      <c r="R75" s="865"/>
      <c r="S75" s="865"/>
      <c r="T75" s="865"/>
      <c r="U75" s="821"/>
      <c r="V75" s="866">
        <v>1380</v>
      </c>
      <c r="W75" s="865"/>
      <c r="X75" s="865"/>
      <c r="Y75" s="865"/>
      <c r="Z75" s="821"/>
      <c r="AA75" s="866">
        <v>223</v>
      </c>
      <c r="AB75" s="865"/>
      <c r="AC75" s="865"/>
      <c r="AD75" s="865"/>
      <c r="AE75" s="821"/>
      <c r="AF75" s="866">
        <v>221</v>
      </c>
      <c r="AG75" s="865"/>
      <c r="AH75" s="865"/>
      <c r="AI75" s="865"/>
      <c r="AJ75" s="821"/>
      <c r="AK75" s="866" t="s">
        <v>487</v>
      </c>
      <c r="AL75" s="865"/>
      <c r="AM75" s="865"/>
      <c r="AN75" s="865"/>
      <c r="AO75" s="821"/>
      <c r="AP75" s="866">
        <v>307</v>
      </c>
      <c r="AQ75" s="865"/>
      <c r="AR75" s="865"/>
      <c r="AS75" s="865"/>
      <c r="AT75" s="821"/>
      <c r="AU75" s="866" t="s">
        <v>487</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559</v>
      </c>
      <c r="C76" s="861"/>
      <c r="D76" s="861"/>
      <c r="E76" s="861"/>
      <c r="F76" s="861"/>
      <c r="G76" s="861"/>
      <c r="H76" s="861"/>
      <c r="I76" s="861"/>
      <c r="J76" s="861"/>
      <c r="K76" s="861"/>
      <c r="L76" s="861"/>
      <c r="M76" s="861"/>
      <c r="N76" s="861"/>
      <c r="O76" s="861"/>
      <c r="P76" s="862"/>
      <c r="Q76" s="864">
        <v>6255</v>
      </c>
      <c r="R76" s="865"/>
      <c r="S76" s="865"/>
      <c r="T76" s="865"/>
      <c r="U76" s="821"/>
      <c r="V76" s="866">
        <v>5926</v>
      </c>
      <c r="W76" s="865"/>
      <c r="X76" s="865"/>
      <c r="Y76" s="865"/>
      <c r="Z76" s="821"/>
      <c r="AA76" s="866">
        <v>329</v>
      </c>
      <c r="AB76" s="865"/>
      <c r="AC76" s="865"/>
      <c r="AD76" s="865"/>
      <c r="AE76" s="821"/>
      <c r="AF76" s="866">
        <v>6433</v>
      </c>
      <c r="AG76" s="865"/>
      <c r="AH76" s="865"/>
      <c r="AI76" s="865"/>
      <c r="AJ76" s="821"/>
      <c r="AK76" s="866" t="s">
        <v>487</v>
      </c>
      <c r="AL76" s="865"/>
      <c r="AM76" s="865"/>
      <c r="AN76" s="865"/>
      <c r="AO76" s="821"/>
      <c r="AP76" s="866">
        <v>3218</v>
      </c>
      <c r="AQ76" s="865"/>
      <c r="AR76" s="865"/>
      <c r="AS76" s="865"/>
      <c r="AT76" s="821"/>
      <c r="AU76" s="866" t="s">
        <v>487</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560</v>
      </c>
      <c r="C77" s="861"/>
      <c r="D77" s="861"/>
      <c r="E77" s="861"/>
      <c r="F77" s="861"/>
      <c r="G77" s="861"/>
      <c r="H77" s="861"/>
      <c r="I77" s="861"/>
      <c r="J77" s="861"/>
      <c r="K77" s="861"/>
      <c r="L77" s="861"/>
      <c r="M77" s="861"/>
      <c r="N77" s="861"/>
      <c r="O77" s="861"/>
      <c r="P77" s="862"/>
      <c r="Q77" s="864">
        <v>4793</v>
      </c>
      <c r="R77" s="865"/>
      <c r="S77" s="865"/>
      <c r="T77" s="865"/>
      <c r="U77" s="821"/>
      <c r="V77" s="866">
        <v>4749</v>
      </c>
      <c r="W77" s="865"/>
      <c r="X77" s="865"/>
      <c r="Y77" s="865"/>
      <c r="Z77" s="821"/>
      <c r="AA77" s="866">
        <v>44</v>
      </c>
      <c r="AB77" s="865"/>
      <c r="AC77" s="865"/>
      <c r="AD77" s="865"/>
      <c r="AE77" s="821"/>
      <c r="AF77" s="866">
        <v>2568</v>
      </c>
      <c r="AG77" s="865"/>
      <c r="AH77" s="865"/>
      <c r="AI77" s="865"/>
      <c r="AJ77" s="821"/>
      <c r="AK77" s="866" t="s">
        <v>487</v>
      </c>
      <c r="AL77" s="865"/>
      <c r="AM77" s="865"/>
      <c r="AN77" s="865"/>
      <c r="AO77" s="821"/>
      <c r="AP77" s="866">
        <v>1904</v>
      </c>
      <c r="AQ77" s="865"/>
      <c r="AR77" s="865"/>
      <c r="AS77" s="865"/>
      <c r="AT77" s="821"/>
      <c r="AU77" s="866" t="s">
        <v>487</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22175</v>
      </c>
      <c r="AG88" s="831"/>
      <c r="AH88" s="831"/>
      <c r="AI88" s="831"/>
      <c r="AJ88" s="831"/>
      <c r="AK88" s="828"/>
      <c r="AL88" s="828"/>
      <c r="AM88" s="828"/>
      <c r="AN88" s="828"/>
      <c r="AO88" s="828"/>
      <c r="AP88" s="831">
        <v>7602</v>
      </c>
      <c r="AQ88" s="831"/>
      <c r="AR88" s="831"/>
      <c r="AS88" s="831"/>
      <c r="AT88" s="831"/>
      <c r="AU88" s="831">
        <v>2173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90</v>
      </c>
      <c r="CS102" s="839"/>
      <c r="CT102" s="839"/>
      <c r="CU102" s="839"/>
      <c r="CV102" s="878"/>
      <c r="CW102" s="877">
        <v>625</v>
      </c>
      <c r="CX102" s="839"/>
      <c r="CY102" s="839"/>
      <c r="CZ102" s="839"/>
      <c r="DA102" s="878"/>
      <c r="DB102" s="877">
        <v>7898</v>
      </c>
      <c r="DC102" s="839"/>
      <c r="DD102" s="839"/>
      <c r="DE102" s="839"/>
      <c r="DF102" s="878"/>
      <c r="DG102" s="877" t="s">
        <v>487</v>
      </c>
      <c r="DH102" s="839"/>
      <c r="DI102" s="839"/>
      <c r="DJ102" s="839"/>
      <c r="DK102" s="878"/>
      <c r="DL102" s="877" t="s">
        <v>487</v>
      </c>
      <c r="DM102" s="839"/>
      <c r="DN102" s="839"/>
      <c r="DO102" s="839"/>
      <c r="DP102" s="878"/>
      <c r="DQ102" s="877">
        <v>2904</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1893096</v>
      </c>
      <c r="AB110" s="887"/>
      <c r="AC110" s="887"/>
      <c r="AD110" s="887"/>
      <c r="AE110" s="888"/>
      <c r="AF110" s="889">
        <v>1838908</v>
      </c>
      <c r="AG110" s="887"/>
      <c r="AH110" s="887"/>
      <c r="AI110" s="887"/>
      <c r="AJ110" s="888"/>
      <c r="AK110" s="889">
        <v>1834308</v>
      </c>
      <c r="AL110" s="887"/>
      <c r="AM110" s="887"/>
      <c r="AN110" s="887"/>
      <c r="AO110" s="888"/>
      <c r="AP110" s="890">
        <v>15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19785909</v>
      </c>
      <c r="BR110" s="918"/>
      <c r="BS110" s="918"/>
      <c r="BT110" s="918"/>
      <c r="BU110" s="918"/>
      <c r="BV110" s="918">
        <v>19375534</v>
      </c>
      <c r="BW110" s="918"/>
      <c r="BX110" s="918"/>
      <c r="BY110" s="918"/>
      <c r="BZ110" s="918"/>
      <c r="CA110" s="918">
        <v>18123035</v>
      </c>
      <c r="CB110" s="918"/>
      <c r="CC110" s="918"/>
      <c r="CD110" s="918"/>
      <c r="CE110" s="918"/>
      <c r="CF110" s="931">
        <v>148</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4673835</v>
      </c>
      <c r="BR112" s="913"/>
      <c r="BS112" s="913"/>
      <c r="BT112" s="913"/>
      <c r="BU112" s="913"/>
      <c r="BV112" s="913">
        <v>4225455</v>
      </c>
      <c r="BW112" s="913"/>
      <c r="BX112" s="913"/>
      <c r="BY112" s="913"/>
      <c r="BZ112" s="913"/>
      <c r="CA112" s="913">
        <v>4214526</v>
      </c>
      <c r="CB112" s="913"/>
      <c r="CC112" s="913"/>
      <c r="CD112" s="913"/>
      <c r="CE112" s="913"/>
      <c r="CF112" s="907">
        <v>34.4</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666317</v>
      </c>
      <c r="AB113" s="925"/>
      <c r="AC113" s="925"/>
      <c r="AD113" s="925"/>
      <c r="AE113" s="926"/>
      <c r="AF113" s="927">
        <v>601081</v>
      </c>
      <c r="AG113" s="925"/>
      <c r="AH113" s="925"/>
      <c r="AI113" s="925"/>
      <c r="AJ113" s="926"/>
      <c r="AK113" s="927">
        <v>527001</v>
      </c>
      <c r="AL113" s="925"/>
      <c r="AM113" s="925"/>
      <c r="AN113" s="925"/>
      <c r="AO113" s="926"/>
      <c r="AP113" s="928">
        <v>4.3</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805816</v>
      </c>
      <c r="BR113" s="913"/>
      <c r="BS113" s="913"/>
      <c r="BT113" s="913"/>
      <c r="BU113" s="913"/>
      <c r="BV113" s="913">
        <v>751893</v>
      </c>
      <c r="BW113" s="913"/>
      <c r="BX113" s="913"/>
      <c r="BY113" s="913"/>
      <c r="BZ113" s="913"/>
      <c r="CA113" s="913">
        <v>741718</v>
      </c>
      <c r="CB113" s="913"/>
      <c r="CC113" s="913"/>
      <c r="CD113" s="913"/>
      <c r="CE113" s="913"/>
      <c r="CF113" s="907">
        <v>6.1</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102292</v>
      </c>
      <c r="AB114" s="946"/>
      <c r="AC114" s="946"/>
      <c r="AD114" s="946"/>
      <c r="AE114" s="947"/>
      <c r="AF114" s="948">
        <v>91829</v>
      </c>
      <c r="AG114" s="946"/>
      <c r="AH114" s="946"/>
      <c r="AI114" s="946"/>
      <c r="AJ114" s="947"/>
      <c r="AK114" s="948">
        <v>69799</v>
      </c>
      <c r="AL114" s="946"/>
      <c r="AM114" s="946"/>
      <c r="AN114" s="946"/>
      <c r="AO114" s="947"/>
      <c r="AP114" s="949">
        <v>0.6</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2416379</v>
      </c>
      <c r="BR114" s="913"/>
      <c r="BS114" s="913"/>
      <c r="BT114" s="913"/>
      <c r="BU114" s="913"/>
      <c r="BV114" s="913">
        <v>2338762</v>
      </c>
      <c r="BW114" s="913"/>
      <c r="BX114" s="913"/>
      <c r="BY114" s="913"/>
      <c r="BZ114" s="913"/>
      <c r="CA114" s="913">
        <v>2284557</v>
      </c>
      <c r="CB114" s="913"/>
      <c r="CC114" s="913"/>
      <c r="CD114" s="913"/>
      <c r="CE114" s="913"/>
      <c r="CF114" s="907">
        <v>18.7</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171</v>
      </c>
      <c r="AB115" s="925"/>
      <c r="AC115" s="925"/>
      <c r="AD115" s="925"/>
      <c r="AE115" s="926"/>
      <c r="AF115" s="927">
        <v>390</v>
      </c>
      <c r="AG115" s="925"/>
      <c r="AH115" s="925"/>
      <c r="AI115" s="925"/>
      <c r="AJ115" s="926"/>
      <c r="AK115" s="927">
        <v>600</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750209</v>
      </c>
      <c r="BR115" s="913"/>
      <c r="BS115" s="913"/>
      <c r="BT115" s="913"/>
      <c r="BU115" s="913"/>
      <c r="BV115" s="913">
        <v>1419324</v>
      </c>
      <c r="BW115" s="913"/>
      <c r="BX115" s="913"/>
      <c r="BY115" s="913"/>
      <c r="BZ115" s="913"/>
      <c r="CA115" s="913">
        <v>2191991</v>
      </c>
      <c r="CB115" s="913"/>
      <c r="CC115" s="913"/>
      <c r="CD115" s="913"/>
      <c r="CE115" s="913"/>
      <c r="CF115" s="907">
        <v>17.899999999999999</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2661876</v>
      </c>
      <c r="AB117" s="966"/>
      <c r="AC117" s="966"/>
      <c r="AD117" s="966"/>
      <c r="AE117" s="967"/>
      <c r="AF117" s="968">
        <v>2532208</v>
      </c>
      <c r="AG117" s="966"/>
      <c r="AH117" s="966"/>
      <c r="AI117" s="966"/>
      <c r="AJ117" s="967"/>
      <c r="AK117" s="968">
        <v>2431708</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28432148</v>
      </c>
      <c r="BR119" s="987"/>
      <c r="BS119" s="987"/>
      <c r="BT119" s="987"/>
      <c r="BU119" s="987"/>
      <c r="BV119" s="987">
        <v>28110968</v>
      </c>
      <c r="BW119" s="987"/>
      <c r="BX119" s="987"/>
      <c r="BY119" s="987"/>
      <c r="BZ119" s="987"/>
      <c r="CA119" s="987">
        <v>27555827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5482127</v>
      </c>
      <c r="BR120" s="918"/>
      <c r="BS120" s="918"/>
      <c r="BT120" s="918"/>
      <c r="BU120" s="918"/>
      <c r="BV120" s="918">
        <v>5220519</v>
      </c>
      <c r="BW120" s="918"/>
      <c r="BX120" s="918"/>
      <c r="BY120" s="918"/>
      <c r="BZ120" s="918"/>
      <c r="CA120" s="918">
        <v>4311986</v>
      </c>
      <c r="CB120" s="918"/>
      <c r="CC120" s="918"/>
      <c r="CD120" s="918"/>
      <c r="CE120" s="918"/>
      <c r="CF120" s="931">
        <v>35.200000000000003</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4673835</v>
      </c>
      <c r="DH120" s="918"/>
      <c r="DI120" s="918"/>
      <c r="DJ120" s="918"/>
      <c r="DK120" s="918"/>
      <c r="DL120" s="918">
        <v>4225455</v>
      </c>
      <c r="DM120" s="918"/>
      <c r="DN120" s="918"/>
      <c r="DO120" s="918"/>
      <c r="DP120" s="918"/>
      <c r="DQ120" s="918">
        <v>4214526</v>
      </c>
      <c r="DR120" s="918"/>
      <c r="DS120" s="918"/>
      <c r="DT120" s="918"/>
      <c r="DU120" s="918"/>
      <c r="DV120" s="919">
        <v>34.4</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3783469</v>
      </c>
      <c r="BR121" s="913"/>
      <c r="BS121" s="913"/>
      <c r="BT121" s="913"/>
      <c r="BU121" s="913"/>
      <c r="BV121" s="913">
        <v>3693597</v>
      </c>
      <c r="BW121" s="913"/>
      <c r="BX121" s="913"/>
      <c r="BY121" s="913"/>
      <c r="BZ121" s="913"/>
      <c r="CA121" s="913">
        <v>3714189</v>
      </c>
      <c r="CB121" s="913"/>
      <c r="CC121" s="913"/>
      <c r="CD121" s="913"/>
      <c r="CE121" s="913"/>
      <c r="CF121" s="907">
        <v>30.3</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17641869</v>
      </c>
      <c r="BR122" s="987"/>
      <c r="BS122" s="987"/>
      <c r="BT122" s="987"/>
      <c r="BU122" s="987"/>
      <c r="BV122" s="987">
        <v>16375224</v>
      </c>
      <c r="BW122" s="987"/>
      <c r="BX122" s="987"/>
      <c r="BY122" s="987"/>
      <c r="BZ122" s="987"/>
      <c r="CA122" s="987">
        <v>14415458</v>
      </c>
      <c r="CB122" s="987"/>
      <c r="CC122" s="987"/>
      <c r="CD122" s="987"/>
      <c r="CE122" s="987"/>
      <c r="CF122" s="1004">
        <v>117.8</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26907465</v>
      </c>
      <c r="BR123" s="1051"/>
      <c r="BS123" s="1051"/>
      <c r="BT123" s="1051"/>
      <c r="BU123" s="1051"/>
      <c r="BV123" s="1051">
        <v>25289340</v>
      </c>
      <c r="BW123" s="1051"/>
      <c r="BX123" s="1051"/>
      <c r="BY123" s="1051"/>
      <c r="BZ123" s="1051"/>
      <c r="CA123" s="1051">
        <v>22441633</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12.9</v>
      </c>
      <c r="BR124" s="1014"/>
      <c r="BS124" s="1014"/>
      <c r="BT124" s="1014"/>
      <c r="BU124" s="1014"/>
      <c r="BV124" s="1014">
        <v>23.6</v>
      </c>
      <c r="BW124" s="1014"/>
      <c r="BX124" s="1014"/>
      <c r="BY124" s="1014"/>
      <c r="BZ124" s="1014"/>
      <c r="CA124" s="1014">
        <v>41.7</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171</v>
      </c>
      <c r="AB127" s="946"/>
      <c r="AC127" s="946"/>
      <c r="AD127" s="946"/>
      <c r="AE127" s="947"/>
      <c r="AF127" s="948">
        <v>390</v>
      </c>
      <c r="AG127" s="946"/>
      <c r="AH127" s="946"/>
      <c r="AI127" s="946"/>
      <c r="AJ127" s="947"/>
      <c r="AK127" s="948">
        <v>600</v>
      </c>
      <c r="AL127" s="946"/>
      <c r="AM127" s="946"/>
      <c r="AN127" s="946"/>
      <c r="AO127" s="947"/>
      <c r="AP127" s="949">
        <v>0</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v>750209</v>
      </c>
      <c r="DH127" s="913"/>
      <c r="DI127" s="913"/>
      <c r="DJ127" s="913"/>
      <c r="DK127" s="913"/>
      <c r="DL127" s="913">
        <v>1419324</v>
      </c>
      <c r="DM127" s="913"/>
      <c r="DN127" s="913"/>
      <c r="DO127" s="913"/>
      <c r="DP127" s="913"/>
      <c r="DQ127" s="913">
        <v>2191991</v>
      </c>
      <c r="DR127" s="913"/>
      <c r="DS127" s="913"/>
      <c r="DT127" s="913"/>
      <c r="DU127" s="913"/>
      <c r="DV127" s="914">
        <v>17.899999999999999</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702819</v>
      </c>
      <c r="AB128" s="1033"/>
      <c r="AC128" s="1033"/>
      <c r="AD128" s="1033"/>
      <c r="AE128" s="1034"/>
      <c r="AF128" s="1035">
        <v>620132</v>
      </c>
      <c r="AG128" s="1033"/>
      <c r="AH128" s="1033"/>
      <c r="AI128" s="1033"/>
      <c r="AJ128" s="1034"/>
      <c r="AK128" s="1035">
        <v>731236</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121</v>
      </c>
      <c r="BG128" s="1040"/>
      <c r="BH128" s="1040"/>
      <c r="BI128" s="1040"/>
      <c r="BJ128" s="1040"/>
      <c r="BK128" s="1040"/>
      <c r="BL128" s="1041"/>
      <c r="BM128" s="1039">
        <v>12.89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13331986</v>
      </c>
      <c r="AB129" s="946"/>
      <c r="AC129" s="946"/>
      <c r="AD129" s="946"/>
      <c r="AE129" s="947"/>
      <c r="AF129" s="948">
        <v>13508497</v>
      </c>
      <c r="AG129" s="946"/>
      <c r="AH129" s="946"/>
      <c r="AI129" s="946"/>
      <c r="AJ129" s="947"/>
      <c r="AK129" s="948">
        <v>13643317</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121</v>
      </c>
      <c r="BG129" s="1054"/>
      <c r="BH129" s="1054"/>
      <c r="BI129" s="1054"/>
      <c r="BJ129" s="1054"/>
      <c r="BK129" s="1054"/>
      <c r="BL129" s="1055"/>
      <c r="BM129" s="1053">
        <v>17.89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1573636</v>
      </c>
      <c r="AB130" s="946"/>
      <c r="AC130" s="946"/>
      <c r="AD130" s="946"/>
      <c r="AE130" s="947"/>
      <c r="AF130" s="948">
        <v>1568165</v>
      </c>
      <c r="AG130" s="946"/>
      <c r="AH130" s="946"/>
      <c r="AI130" s="946"/>
      <c r="AJ130" s="947"/>
      <c r="AK130" s="948">
        <v>1401881</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2.8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11758350</v>
      </c>
      <c r="AB131" s="973"/>
      <c r="AC131" s="973"/>
      <c r="AD131" s="973"/>
      <c r="AE131" s="974"/>
      <c r="AF131" s="972">
        <v>11940332</v>
      </c>
      <c r="AG131" s="973"/>
      <c r="AH131" s="973"/>
      <c r="AI131" s="973"/>
      <c r="AJ131" s="974"/>
      <c r="AK131" s="972">
        <v>12241436</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41.7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3.2778493580000001</v>
      </c>
      <c r="AB132" s="1084"/>
      <c r="AC132" s="1084"/>
      <c r="AD132" s="1084"/>
      <c r="AE132" s="1085"/>
      <c r="AF132" s="1086">
        <v>2.880246546</v>
      </c>
      <c r="AG132" s="1084"/>
      <c r="AH132" s="1084"/>
      <c r="AI132" s="1084"/>
      <c r="AJ132" s="1085"/>
      <c r="AK132" s="1086">
        <v>2.4391827890000002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3.1</v>
      </c>
      <c r="AB133" s="1067"/>
      <c r="AC133" s="1067"/>
      <c r="AD133" s="1067"/>
      <c r="AE133" s="1068"/>
      <c r="AF133" s="1066">
        <v>3.1</v>
      </c>
      <c r="AG133" s="1067"/>
      <c r="AH133" s="1067"/>
      <c r="AI133" s="1067"/>
      <c r="AJ133" s="1068"/>
      <c r="AK133" s="1066">
        <v>2.8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Df16cu90jF821ql7GJDDURCVyL1Sjfqg0kbAuuJ/yIToFQzOpKI9oPSyMdZw0RTlsxMaa3j+XoTjawKWGg6Qw==" saltValue="i39RtK/MzuQ0PMq281K+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Z/mte/N9jCt/q4Oi8aeW6ulb0g+oZpbVDI+WOiruPbjDBaKloEokmmvGU9t+dhx1I6uHcEJQU8WJsqs6cEwxg==" saltValue="Y6y5G3I8fij8dJLyHOyA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0BFmxrgmioQa/PFPtOQvK+6M4v0YMNhctDrZFLSTf8unemBHdD0lEMPuyiDYTAkP1N+39QLETLR7dqoEqL4IQ==" saltValue="z9EmckcN7I6eIxTc6eOSw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4387864</v>
      </c>
      <c r="AP9" s="262">
        <v>77628</v>
      </c>
      <c r="AQ9" s="263">
        <v>72348</v>
      </c>
      <c r="AR9" s="264">
        <v>7.3</v>
      </c>
    </row>
    <row r="10" spans="1:46" ht="13.5" customHeight="1" x14ac:dyDescent="0.2">
      <c r="A10" s="247"/>
      <c r="AK10" s="1103" t="s">
        <v>484</v>
      </c>
      <c r="AL10" s="1104"/>
      <c r="AM10" s="1104"/>
      <c r="AN10" s="1105"/>
      <c r="AO10" s="265">
        <v>806286</v>
      </c>
      <c r="AP10" s="265">
        <v>14264</v>
      </c>
      <c r="AQ10" s="266">
        <v>6364</v>
      </c>
      <c r="AR10" s="267">
        <v>124.1</v>
      </c>
    </row>
    <row r="11" spans="1:46" ht="13.5" customHeight="1" x14ac:dyDescent="0.2">
      <c r="A11" s="247"/>
      <c r="AK11" s="1103" t="s">
        <v>485</v>
      </c>
      <c r="AL11" s="1104"/>
      <c r="AM11" s="1104"/>
      <c r="AN11" s="1105"/>
      <c r="AO11" s="265">
        <v>9083</v>
      </c>
      <c r="AP11" s="265">
        <v>161</v>
      </c>
      <c r="AQ11" s="266">
        <v>1262</v>
      </c>
      <c r="AR11" s="267">
        <v>-87.2</v>
      </c>
    </row>
    <row r="12" spans="1:46" ht="13.5" customHeight="1" x14ac:dyDescent="0.2">
      <c r="A12" s="247"/>
      <c r="AK12" s="1103" t="s">
        <v>486</v>
      </c>
      <c r="AL12" s="1104"/>
      <c r="AM12" s="1104"/>
      <c r="AN12" s="1105"/>
      <c r="AO12" s="265" t="s">
        <v>487</v>
      </c>
      <c r="AP12" s="265" t="s">
        <v>487</v>
      </c>
      <c r="AQ12" s="266">
        <v>10</v>
      </c>
      <c r="AR12" s="267" t="s">
        <v>487</v>
      </c>
    </row>
    <row r="13" spans="1:46" ht="13.5" customHeight="1" x14ac:dyDescent="0.2">
      <c r="A13" s="247"/>
      <c r="AK13" s="1103" t="s">
        <v>488</v>
      </c>
      <c r="AL13" s="1104"/>
      <c r="AM13" s="1104"/>
      <c r="AN13" s="1105"/>
      <c r="AO13" s="265">
        <v>263842</v>
      </c>
      <c r="AP13" s="265">
        <v>4668</v>
      </c>
      <c r="AQ13" s="266">
        <v>3257</v>
      </c>
      <c r="AR13" s="267">
        <v>43.3</v>
      </c>
    </row>
    <row r="14" spans="1:46" ht="13.5" customHeight="1" x14ac:dyDescent="0.2">
      <c r="A14" s="247"/>
      <c r="AK14" s="1103" t="s">
        <v>489</v>
      </c>
      <c r="AL14" s="1104"/>
      <c r="AM14" s="1104"/>
      <c r="AN14" s="1105"/>
      <c r="AO14" s="265">
        <v>141374</v>
      </c>
      <c r="AP14" s="265">
        <v>2501</v>
      </c>
      <c r="AQ14" s="266">
        <v>1617</v>
      </c>
      <c r="AR14" s="267">
        <v>54.7</v>
      </c>
    </row>
    <row r="15" spans="1:46" ht="13.5" customHeight="1" x14ac:dyDescent="0.2">
      <c r="A15" s="247"/>
      <c r="AK15" s="1106" t="s">
        <v>490</v>
      </c>
      <c r="AL15" s="1107"/>
      <c r="AM15" s="1107"/>
      <c r="AN15" s="1108"/>
      <c r="AO15" s="265">
        <v>-226919</v>
      </c>
      <c r="AP15" s="265">
        <v>-4015</v>
      </c>
      <c r="AQ15" s="266">
        <v>-3947</v>
      </c>
      <c r="AR15" s="267">
        <v>1.7</v>
      </c>
    </row>
    <row r="16" spans="1:46" ht="13.2" x14ac:dyDescent="0.2">
      <c r="A16" s="247"/>
      <c r="AK16" s="1106" t="s">
        <v>177</v>
      </c>
      <c r="AL16" s="1107"/>
      <c r="AM16" s="1107"/>
      <c r="AN16" s="1108"/>
      <c r="AO16" s="265">
        <v>5381530</v>
      </c>
      <c r="AP16" s="265">
        <v>95208</v>
      </c>
      <c r="AQ16" s="266">
        <v>80912</v>
      </c>
      <c r="AR16" s="267">
        <v>17.7</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7.82</v>
      </c>
      <c r="AP21" s="278">
        <v>6.71</v>
      </c>
      <c r="AQ21" s="279">
        <v>1.1100000000000001</v>
      </c>
      <c r="AS21" s="280"/>
      <c r="AT21" s="276"/>
    </row>
    <row r="22" spans="1:46" s="248" customFormat="1" ht="13.2" x14ac:dyDescent="0.2">
      <c r="A22" s="276"/>
      <c r="AK22" s="1109" t="s">
        <v>496</v>
      </c>
      <c r="AL22" s="1110"/>
      <c r="AM22" s="1110"/>
      <c r="AN22" s="1111"/>
      <c r="AO22" s="281">
        <v>101</v>
      </c>
      <c r="AP22" s="282">
        <v>98.3</v>
      </c>
      <c r="AQ22" s="283">
        <v>2.7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1834308</v>
      </c>
      <c r="AP32" s="291">
        <v>32452</v>
      </c>
      <c r="AQ32" s="292">
        <v>34344</v>
      </c>
      <c r="AR32" s="293">
        <v>-5.5</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3</v>
      </c>
      <c r="AR34" s="293" t="s">
        <v>487</v>
      </c>
    </row>
    <row r="35" spans="1:46" ht="27" customHeight="1" x14ac:dyDescent="0.2">
      <c r="A35" s="247"/>
      <c r="AK35" s="1117" t="s">
        <v>503</v>
      </c>
      <c r="AL35" s="1118"/>
      <c r="AM35" s="1118"/>
      <c r="AN35" s="1119"/>
      <c r="AO35" s="291">
        <v>527001</v>
      </c>
      <c r="AP35" s="291">
        <v>9323</v>
      </c>
      <c r="AQ35" s="292">
        <v>7806</v>
      </c>
      <c r="AR35" s="293">
        <v>19.399999999999999</v>
      </c>
    </row>
    <row r="36" spans="1:46" ht="27" customHeight="1" x14ac:dyDescent="0.2">
      <c r="A36" s="247"/>
      <c r="AK36" s="1117" t="s">
        <v>504</v>
      </c>
      <c r="AL36" s="1118"/>
      <c r="AM36" s="1118"/>
      <c r="AN36" s="1119"/>
      <c r="AO36" s="291">
        <v>69799</v>
      </c>
      <c r="AP36" s="291">
        <v>1235</v>
      </c>
      <c r="AQ36" s="292">
        <v>1690</v>
      </c>
      <c r="AR36" s="293">
        <v>-26.9</v>
      </c>
    </row>
    <row r="37" spans="1:46" ht="13.5" customHeight="1" x14ac:dyDescent="0.2">
      <c r="A37" s="247"/>
      <c r="AK37" s="1117" t="s">
        <v>505</v>
      </c>
      <c r="AL37" s="1118"/>
      <c r="AM37" s="1118"/>
      <c r="AN37" s="1119"/>
      <c r="AO37" s="291">
        <v>600</v>
      </c>
      <c r="AP37" s="291">
        <v>11</v>
      </c>
      <c r="AQ37" s="292">
        <v>666</v>
      </c>
      <c r="AR37" s="293">
        <v>-98.3</v>
      </c>
    </row>
    <row r="38" spans="1:46" ht="27" customHeight="1" x14ac:dyDescent="0.2">
      <c r="A38" s="247"/>
      <c r="AK38" s="1120" t="s">
        <v>506</v>
      </c>
      <c r="AL38" s="1121"/>
      <c r="AM38" s="1121"/>
      <c r="AN38" s="1122"/>
      <c r="AO38" s="294" t="s">
        <v>487</v>
      </c>
      <c r="AP38" s="294" t="s">
        <v>487</v>
      </c>
      <c r="AQ38" s="295">
        <v>3</v>
      </c>
      <c r="AR38" s="283" t="s">
        <v>487</v>
      </c>
      <c r="AS38" s="290"/>
    </row>
    <row r="39" spans="1:46" ht="13.2" x14ac:dyDescent="0.2">
      <c r="A39" s="247"/>
      <c r="AK39" s="1120" t="s">
        <v>507</v>
      </c>
      <c r="AL39" s="1121"/>
      <c r="AM39" s="1121"/>
      <c r="AN39" s="1122"/>
      <c r="AO39" s="291">
        <v>-731236</v>
      </c>
      <c r="AP39" s="291">
        <v>-12937</v>
      </c>
      <c r="AQ39" s="292">
        <v>-5822</v>
      </c>
      <c r="AR39" s="293">
        <v>122.2</v>
      </c>
      <c r="AS39" s="290"/>
    </row>
    <row r="40" spans="1:46" ht="27" customHeight="1" x14ac:dyDescent="0.2">
      <c r="A40" s="247"/>
      <c r="AK40" s="1117" t="s">
        <v>508</v>
      </c>
      <c r="AL40" s="1118"/>
      <c r="AM40" s="1118"/>
      <c r="AN40" s="1119"/>
      <c r="AO40" s="291">
        <v>-1401881</v>
      </c>
      <c r="AP40" s="291">
        <v>-24802</v>
      </c>
      <c r="AQ40" s="292">
        <v>-26710</v>
      </c>
      <c r="AR40" s="293">
        <v>-7.1</v>
      </c>
      <c r="AS40" s="290"/>
    </row>
    <row r="41" spans="1:46" ht="13.2" x14ac:dyDescent="0.2">
      <c r="A41" s="247"/>
      <c r="AK41" s="1123" t="s">
        <v>287</v>
      </c>
      <c r="AL41" s="1124"/>
      <c r="AM41" s="1124"/>
      <c r="AN41" s="1125"/>
      <c r="AO41" s="291">
        <v>298591</v>
      </c>
      <c r="AP41" s="291">
        <v>5283</v>
      </c>
      <c r="AQ41" s="292">
        <v>11979</v>
      </c>
      <c r="AR41" s="293">
        <v>-55.9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793984</v>
      </c>
      <c r="AN51" s="313">
        <v>13750</v>
      </c>
      <c r="AO51" s="314">
        <v>-8.6999999999999993</v>
      </c>
      <c r="AP51" s="315">
        <v>70329</v>
      </c>
      <c r="AQ51" s="316">
        <v>0.2</v>
      </c>
      <c r="AR51" s="317">
        <v>-8.9</v>
      </c>
    </row>
    <row r="52" spans="1:44" ht="13.2" x14ac:dyDescent="0.2">
      <c r="A52" s="247"/>
      <c r="AK52" s="318"/>
      <c r="AL52" s="319" t="s">
        <v>518</v>
      </c>
      <c r="AM52" s="320">
        <v>419093</v>
      </c>
      <c r="AN52" s="321">
        <v>7258</v>
      </c>
      <c r="AO52" s="322">
        <v>-10.5</v>
      </c>
      <c r="AP52" s="323">
        <v>39403</v>
      </c>
      <c r="AQ52" s="324">
        <v>9.1</v>
      </c>
      <c r="AR52" s="325">
        <v>-19.600000000000001</v>
      </c>
    </row>
    <row r="53" spans="1:44" ht="13.2" x14ac:dyDescent="0.2">
      <c r="A53" s="247"/>
      <c r="AK53" s="303" t="s">
        <v>519</v>
      </c>
      <c r="AL53" s="304"/>
      <c r="AM53" s="312">
        <v>877188</v>
      </c>
      <c r="AN53" s="313">
        <v>15323</v>
      </c>
      <c r="AO53" s="314">
        <v>11.4</v>
      </c>
      <c r="AP53" s="315">
        <v>45945</v>
      </c>
      <c r="AQ53" s="316">
        <v>-34.700000000000003</v>
      </c>
      <c r="AR53" s="317">
        <v>46.1</v>
      </c>
    </row>
    <row r="54" spans="1:44" ht="13.2" x14ac:dyDescent="0.2">
      <c r="A54" s="247"/>
      <c r="AK54" s="318"/>
      <c r="AL54" s="319" t="s">
        <v>518</v>
      </c>
      <c r="AM54" s="320">
        <v>401079</v>
      </c>
      <c r="AN54" s="321">
        <v>7006</v>
      </c>
      <c r="AO54" s="322">
        <v>-3.5</v>
      </c>
      <c r="AP54" s="323">
        <v>25180</v>
      </c>
      <c r="AQ54" s="324">
        <v>-36.1</v>
      </c>
      <c r="AR54" s="325">
        <v>32.6</v>
      </c>
    </row>
    <row r="55" spans="1:44" ht="13.2" x14ac:dyDescent="0.2">
      <c r="A55" s="247"/>
      <c r="AK55" s="303" t="s">
        <v>520</v>
      </c>
      <c r="AL55" s="304"/>
      <c r="AM55" s="312">
        <v>576178</v>
      </c>
      <c r="AN55" s="313">
        <v>10061</v>
      </c>
      <c r="AO55" s="314">
        <v>-34.299999999999997</v>
      </c>
      <c r="AP55" s="315">
        <v>44475</v>
      </c>
      <c r="AQ55" s="316">
        <v>-3.2</v>
      </c>
      <c r="AR55" s="317">
        <v>-31.1</v>
      </c>
    </row>
    <row r="56" spans="1:44" ht="13.2" x14ac:dyDescent="0.2">
      <c r="A56" s="247"/>
      <c r="AK56" s="318"/>
      <c r="AL56" s="319" t="s">
        <v>518</v>
      </c>
      <c r="AM56" s="320">
        <v>350965</v>
      </c>
      <c r="AN56" s="321">
        <v>6128</v>
      </c>
      <c r="AO56" s="322">
        <v>-12.5</v>
      </c>
      <c r="AP56" s="323">
        <v>24780</v>
      </c>
      <c r="AQ56" s="324">
        <v>-1.6</v>
      </c>
      <c r="AR56" s="325">
        <v>-10.9</v>
      </c>
    </row>
    <row r="57" spans="1:44" ht="13.2" x14ac:dyDescent="0.2">
      <c r="A57" s="247"/>
      <c r="AK57" s="303" t="s">
        <v>521</v>
      </c>
      <c r="AL57" s="304"/>
      <c r="AM57" s="312">
        <v>1770692</v>
      </c>
      <c r="AN57" s="313">
        <v>31137</v>
      </c>
      <c r="AO57" s="314">
        <v>209.5</v>
      </c>
      <c r="AP57" s="315">
        <v>45982</v>
      </c>
      <c r="AQ57" s="316">
        <v>3.4</v>
      </c>
      <c r="AR57" s="317">
        <v>206.1</v>
      </c>
    </row>
    <row r="58" spans="1:44" ht="13.2" x14ac:dyDescent="0.2">
      <c r="A58" s="247"/>
      <c r="AK58" s="318"/>
      <c r="AL58" s="319" t="s">
        <v>518</v>
      </c>
      <c r="AM58" s="320">
        <v>581384</v>
      </c>
      <c r="AN58" s="321">
        <v>10224</v>
      </c>
      <c r="AO58" s="322">
        <v>66.8</v>
      </c>
      <c r="AP58" s="323">
        <v>25583</v>
      </c>
      <c r="AQ58" s="324">
        <v>3.2</v>
      </c>
      <c r="AR58" s="325">
        <v>63.6</v>
      </c>
    </row>
    <row r="59" spans="1:44" ht="13.2" x14ac:dyDescent="0.2">
      <c r="A59" s="247"/>
      <c r="AK59" s="303" t="s">
        <v>522</v>
      </c>
      <c r="AL59" s="304"/>
      <c r="AM59" s="312">
        <v>1045799</v>
      </c>
      <c r="AN59" s="313">
        <v>18502</v>
      </c>
      <c r="AO59" s="314">
        <v>-40.6</v>
      </c>
      <c r="AP59" s="315">
        <v>50538</v>
      </c>
      <c r="AQ59" s="316">
        <v>9.9</v>
      </c>
      <c r="AR59" s="317">
        <v>-50.5</v>
      </c>
    </row>
    <row r="60" spans="1:44" ht="13.2" x14ac:dyDescent="0.2">
      <c r="A60" s="247"/>
      <c r="AK60" s="318"/>
      <c r="AL60" s="319" t="s">
        <v>518</v>
      </c>
      <c r="AM60" s="320">
        <v>481690</v>
      </c>
      <c r="AN60" s="321">
        <v>8522</v>
      </c>
      <c r="AO60" s="322">
        <v>-16.600000000000001</v>
      </c>
      <c r="AP60" s="323">
        <v>29053</v>
      </c>
      <c r="AQ60" s="324">
        <v>13.6</v>
      </c>
      <c r="AR60" s="325">
        <v>-30.2</v>
      </c>
    </row>
    <row r="61" spans="1:44" ht="13.2" x14ac:dyDescent="0.2">
      <c r="A61" s="247"/>
      <c r="AK61" s="303" t="s">
        <v>523</v>
      </c>
      <c r="AL61" s="326"/>
      <c r="AM61" s="312">
        <v>1012768</v>
      </c>
      <c r="AN61" s="313">
        <v>17755</v>
      </c>
      <c r="AO61" s="314">
        <v>27.5</v>
      </c>
      <c r="AP61" s="315">
        <v>51454</v>
      </c>
      <c r="AQ61" s="327">
        <v>-4.9000000000000004</v>
      </c>
      <c r="AR61" s="317">
        <v>32.4</v>
      </c>
    </row>
    <row r="62" spans="1:44" ht="13.2" x14ac:dyDescent="0.2">
      <c r="A62" s="247"/>
      <c r="AK62" s="318"/>
      <c r="AL62" s="319" t="s">
        <v>518</v>
      </c>
      <c r="AM62" s="320">
        <v>446842</v>
      </c>
      <c r="AN62" s="321">
        <v>7828</v>
      </c>
      <c r="AO62" s="322">
        <v>4.7</v>
      </c>
      <c r="AP62" s="323">
        <v>28800</v>
      </c>
      <c r="AQ62" s="324">
        <v>-2.4</v>
      </c>
      <c r="AR62" s="325">
        <v>7.1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dWcEJXB4GDPwvciyQPOA8p9UJVvKpQ7Zd+kDQGak80vW9cKReUXKb8KlWZqDB/RlC/VrzVlUBu3OxsI24JebVg==" saltValue="Upy7nbmZqsPX67EpGYW1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WpRjlXg4CU4uTg0CT5GCwT8PSGQITzkt39hRnrccihCBKpTxRcqghV9VmGZyVIOv/McGiEvS6CFTAjoXux0MAA==" saltValue="byogm9Ldm4Q4XD/YeHJV+Q=="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FUlelwG5B835cccGmFcsWxvswXrqfHObCyP8L2TBVCXxYCx6P0fPIync5tQIp/j7GoeRevwle48Lm5RdtirSZg==" saltValue="XukSYNvwCcBTDp9S+0zePQ=="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11.6</v>
      </c>
      <c r="G47" s="12">
        <v>14.08</v>
      </c>
      <c r="H47" s="12">
        <v>18.88</v>
      </c>
      <c r="I47" s="12">
        <v>17.86</v>
      </c>
      <c r="J47" s="13">
        <v>14.16</v>
      </c>
    </row>
    <row r="48" spans="2:10" ht="57.75" customHeight="1" x14ac:dyDescent="0.2">
      <c r="B48" s="14"/>
      <c r="C48" s="1128" t="s">
        <v>4</v>
      </c>
      <c r="D48" s="1128"/>
      <c r="E48" s="1129"/>
      <c r="F48" s="15">
        <v>6.02</v>
      </c>
      <c r="G48" s="16">
        <v>9.3000000000000007</v>
      </c>
      <c r="H48" s="16">
        <v>7.58</v>
      </c>
      <c r="I48" s="16">
        <v>4.4000000000000004</v>
      </c>
      <c r="J48" s="17">
        <v>4.63</v>
      </c>
    </row>
    <row r="49" spans="2:10" ht="57.75" customHeight="1" thickBot="1" x14ac:dyDescent="0.25">
      <c r="B49" s="18"/>
      <c r="C49" s="1130" t="s">
        <v>5</v>
      </c>
      <c r="D49" s="1130"/>
      <c r="E49" s="1131"/>
      <c r="F49" s="19">
        <v>3.15</v>
      </c>
      <c r="G49" s="20">
        <v>3.71</v>
      </c>
      <c r="H49" s="20" t="s">
        <v>530</v>
      </c>
      <c r="I49" s="20" t="s">
        <v>531</v>
      </c>
      <c r="J49" s="21" t="s">
        <v>532</v>
      </c>
    </row>
    <row r="50" spans="2:10" ht="13.2" x14ac:dyDescent="0.2"/>
  </sheetData>
  <sheetProtection algorithmName="SHA-512" hashValue="AMNGZmtzKY3btovwDWJjYQDHGHwTRVdK2G1cSNqyGeU5buF2fc0o4Yy1RbAk6fGSW0P1FVbwKLARjV7MEsQsIA==" saltValue="nLA96SZW5E9i0kzXDLok1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2026-03-10T10:15:12Z</cp:lastPrinted>
  <dcterms:created xsi:type="dcterms:W3CDTF">2026-02-23T05:38:48Z</dcterms:created>
  <dcterms:modified xsi:type="dcterms:W3CDTF">2026-03-21T14:44:26Z</dcterms:modified>
  <cp:category/>
</cp:coreProperties>
</file>