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mc:AlternateContent xmlns:mc="http://schemas.openxmlformats.org/markup-compatibility/2006">
    <mc:Choice Requires="x15">
      <x15ac:absPath xmlns:x15ac="http://schemas.microsoft.com/office/spreadsheetml/2010/11/ac" url="\\Dstfs02\01170_市町村課$\01_所属全体フォルダ\5財政班\07fy\038_財政状況資料集\R6決算\07_HP公表用\PDF化済エクセル\"/>
    </mc:Choice>
  </mc:AlternateContent>
  <xr:revisionPtr revIDLastSave="0" documentId="13_ncr:1_{288C0D6F-1870-40BD-A0CC-388A5CE40889}"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6" i="10" l="1"/>
  <c r="BG35" i="10"/>
  <c r="BG34" i="10"/>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C38" i="10"/>
  <c r="CO37" i="10"/>
  <c r="BE37" i="10"/>
  <c r="AM37" i="10"/>
  <c r="C37" i="10"/>
  <c r="C36" i="10"/>
  <c r="C35" i="10"/>
  <c r="C34" i="10"/>
  <c r="U34" i="10" l="1"/>
  <c r="U35" i="10" s="1"/>
  <c r="U36" i="10" s="1"/>
  <c r="U37" i="10" s="1"/>
  <c r="U38" i="10" s="1"/>
  <c r="AM34" i="10"/>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E36" i="10" l="1"/>
  <c r="BW34" i="10" s="1"/>
  <c r="BW35" i="10" s="1"/>
  <c r="BW36" i="10" s="1"/>
  <c r="BW37" i="10" s="1"/>
  <c r="BW38" i="10" s="1"/>
  <c r="BW39" i="10" s="1"/>
  <c r="BW40" i="10" s="1"/>
  <c r="CO34" i="10" l="1"/>
  <c r="CO35" i="10" s="1"/>
  <c r="CO36" i="10" s="1"/>
</calcChain>
</file>

<file path=xl/sharedStrings.xml><?xml version="1.0" encoding="utf-8"?>
<sst xmlns="http://schemas.openxmlformats.org/spreadsheetml/2006/main" count="1099" uniqueCount="571">
  <si>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</si>
  <si>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</si>
  <si>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</si>
  <si>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</si>
  <si>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</si>
  <si>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</si>
  <si>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</si>
  <si>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</si>
  <si>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</si>
  <si>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</si>
  <si>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</si>
  <si>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</si>
  <si>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</si>
  <si>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</si>
  <si>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</si>
  <si>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</si>
  <si>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</si>
  <si>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</si>
  <si>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</si>
  <si>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</si>
  <si>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</si>
  <si>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</si>
  <si>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</si>
  <si>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</si>
  <si>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</si>
  <si>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</si>
  <si>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</si>
  <si>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</si>
  <si>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</si>
  <si>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</si>
  <si>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</si>
  <si>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</si>
  <si>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</si>
  <si>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</si>
  <si>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</si>
  <si>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</si>
  <si>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</si>
  <si>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</si>
  <si>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</si>
  <si>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</si>
  <si>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</si>
  <si>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</si>
  <si>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</si>
  <si>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</si>
  <si>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</si>
  <si>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</si>
  <si>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</si>
  <si>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</si>
  <si>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</si>
  <si>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</si>
  <si>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</si>
  <si>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</si>
  <si>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</si>
  <si>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</si>
  <si>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</si>
  <si>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</si>
  <si>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</si>
  <si>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</si>
  <si>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</si>
  <si>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</si>
  <si>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</si>
  <si>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</si>
  <si>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</si>
  <si>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</si>
  <si>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</si>
  <si>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</si>
  <si>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</si>
  <si>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</si>
  <si>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</si>
  <si>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</si>
  <si>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</si>
  <si>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</si>
  <si>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</si>
  <si>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</si>
  <si>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</si>
  <si>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</si>
  <si>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</si>
  <si>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</si>
  <si>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</si>
  <si>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千葉県</t>
    <phoneticPr fontId="5"/>
  </si>
  <si>
    <t>市町村類型</t>
    <phoneticPr fontId="5"/>
  </si>
  <si>
    <t>Ⅳ－３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</si>
  <si>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</si>
  <si>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</si>
  <si>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</si>
  <si>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</si>
  <si>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</si>
  <si>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</si>
  <si>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</si>
  <si>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</si>
  <si>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</si>
  <si>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</si>
  <si>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</si>
  <si>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</si>
  <si>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松戸市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</si>
  <si>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</si>
  <si>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</si>
  <si>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</si>
  <si>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</si>
  <si>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</si>
  <si>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</si>
  <si>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</si>
  <si>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</si>
  <si>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</si>
  <si>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</si>
  <si>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</si>
  <si>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</si>
  <si>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</si>
  <si>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</si>
  <si>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</si>
  <si>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</si>
  <si>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</si>
  <si>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</si>
  <si>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</si>
  <si>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</si>
  <si>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</si>
  <si>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</si>
  <si>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</si>
  <si>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</si>
  <si>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</si>
  <si>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</si>
  <si>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</si>
  <si>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</si>
  <si>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</si>
  <si>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</si>
  <si>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</si>
  <si>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</si>
  <si>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</si>
  <si>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</si>
  <si>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</si>
  <si>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</si>
  <si>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</si>
  <si>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</si>
  <si>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</si>
  <si>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</si>
  <si>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</si>
  <si>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</si>
  <si>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</si>
  <si>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</si>
  <si>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</si>
  <si>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</si>
  <si>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</si>
  <si>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</si>
  <si>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</si>
  <si>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-0.3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</si>
  <si>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</si>
  <si>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</si>
  <si>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</si>
  <si>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</si>
  <si>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</si>
  <si>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</si>
  <si>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</si>
  <si>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</si>
  <si>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</si>
  <si>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</si>
  <si>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</si>
  <si>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</si>
  <si>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</si>
  <si>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</si>
  <si>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</si>
  <si>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</si>
  <si>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</si>
  <si>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</si>
  <si>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</si>
  <si>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</si>
  <si>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</si>
  <si>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</si>
  <si>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</si>
  <si>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</si>
  <si>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</si>
  <si>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</si>
  <si>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</si>
  <si>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</si>
  <si>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</si>
  <si>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</si>
  <si>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</si>
  <si>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</si>
  <si>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</si>
  <si>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</si>
  <si>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</si>
  <si>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</si>
  <si>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</si>
  <si>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</si>
  <si>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</si>
  <si>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</si>
  <si>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</si>
  <si>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</si>
  <si>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</si>
  <si>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</si>
  <si>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</si>
  <si>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</si>
  <si>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</si>
  <si>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</si>
  <si>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</si>
  <si>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</si>
  <si>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</si>
  <si>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</si>
  <si>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</si>
  <si>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</si>
  <si>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</si>
  <si>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</si>
  <si>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</si>
  <si>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</si>
  <si>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千葉県松戸市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</si>
  <si>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</si>
  <si>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</si>
  <si>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</si>
  <si>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</si>
  <si>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</si>
  <si>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</si>
  <si>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</si>
  <si>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</si>
  <si>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</si>
  <si>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</si>
  <si>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</si>
  <si>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</si>
  <si>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</si>
  <si>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</si>
  <si>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</si>
  <si>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</si>
  <si>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</si>
  <si>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</si>
  <si>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</si>
  <si>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</si>
  <si>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</si>
  <si>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</si>
  <si>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</si>
  <si>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</si>
  <si>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</si>
  <si>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</si>
  <si>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</si>
  <si>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</si>
  <si>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</si>
  <si>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</si>
  <si>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</si>
  <si>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</si>
  <si>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</si>
  <si>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</si>
  <si>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</si>
  <si>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</si>
  <si>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</si>
  <si>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</si>
  <si>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</si>
  <si>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</si>
  <si>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</si>
  <si>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</si>
  <si>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</si>
  <si>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</si>
  <si>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</si>
  <si>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</si>
  <si>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</si>
  <si>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</si>
  <si>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</si>
  <si>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</si>
  <si>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</si>
  <si>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</si>
  <si>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</si>
  <si>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</si>
  <si>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</si>
  <si>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</si>
  <si>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</si>
  <si>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</si>
  <si>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</si>
  <si>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</si>
  <si>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</si>
  <si>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</si>
  <si>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</si>
  <si>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</si>
  <si>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</si>
  <si>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</si>
  <si>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</si>
  <si>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</si>
  <si>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</si>
  <si>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</si>
  <si>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</si>
  <si>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</si>
  <si>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</si>
  <si>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</si>
  <si>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</si>
  <si>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</si>
  <si>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</si>
  <si>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</si>
  <si>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</si>
  <si>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</si>
  <si>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</si>
  <si>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</si>
  <si>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</si>
  <si>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</si>
  <si>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</si>
  <si>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</si>
  <si>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</si>
  <si>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</si>
  <si>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</si>
  <si>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</si>
  <si>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</si>
  <si>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</si>
  <si>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</si>
  <si>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</si>
  <si>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</si>
  <si>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</si>
  <si>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</si>
  <si>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</si>
  <si>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</si>
  <si>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</si>
  <si>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</si>
  <si>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</si>
  <si>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</si>
  <si>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</si>
  <si>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</si>
  <si>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</si>
  <si>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</si>
  <si>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</si>
  <si>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</si>
  <si>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</si>
  <si>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</si>
  <si>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</si>
  <si>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</si>
  <si>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</si>
  <si>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</si>
  <si>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</si>
  <si>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</si>
  <si>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</si>
  <si>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</si>
  <si>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</si>
  <si>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</si>
  <si>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</si>
  <si>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</si>
  <si>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宅地造成</t>
    <phoneticPr fontId="5"/>
  </si>
  <si>
    <t>被保険者数(人)</t>
  </si>
  <si>
    <t>　積立金</t>
    <phoneticPr fontId="5"/>
  </si>
  <si>
    <t>　うち臨時財政対策債</t>
    <phoneticPr fontId="5"/>
  </si>
  <si>
    <t>市場</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</si>
  <si>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</si>
  <si>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</si>
  <si>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</si>
  <si>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</si>
  <si>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</si>
  <si>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</si>
  <si>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</si>
  <si>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</si>
  <si>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</si>
  <si>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</si>
  <si>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</si>
  <si>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</si>
  <si>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</si>
  <si>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</si>
  <si>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</si>
  <si>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</si>
  <si>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</si>
  <si>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</si>
  <si>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</si>
  <si>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</si>
  <si>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</si>
  <si>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</si>
  <si>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千葉県松戸市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</si>
  <si>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</si>
  <si>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</si>
  <si>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</si>
  <si>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</si>
  <si>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</si>
  <si>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</si>
  <si>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</si>
  <si>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</si>
  <si>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</si>
  <si>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</si>
  <si>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</si>
  <si>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</si>
  <si>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</si>
  <si>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</si>
  <si>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</si>
  <si>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</si>
  <si>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</si>
  <si>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</si>
  <si>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</si>
  <si>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</si>
  <si>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</si>
  <si>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</si>
  <si>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</si>
  <si>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</si>
  <si>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</si>
  <si>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</si>
  <si>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</si>
  <si>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</si>
  <si>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</si>
  <si>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</si>
  <si>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</si>
  <si>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</si>
  <si>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</si>
  <si>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</si>
  <si>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</si>
  <si>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</si>
  <si>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駐車場事業特別会計</t>
    <phoneticPr fontId="5"/>
  </si>
  <si>
    <t>松戸競輪特別会計</t>
    <phoneticPr fontId="5"/>
  </si>
  <si>
    <t>水道事業会計</t>
    <phoneticPr fontId="5"/>
  </si>
  <si>
    <t>法適用企業</t>
    <phoneticPr fontId="5"/>
  </si>
  <si>
    <t>病院事業会計</t>
    <phoneticPr fontId="5"/>
  </si>
  <si>
    <t>下水道事業会計</t>
    <phoneticPr fontId="5"/>
  </si>
  <si>
    <t>公設地方卸売市場事業特別会計</t>
    <phoneticPr fontId="5"/>
  </si>
  <si>
    <t>法非適用企業</t>
    <phoneticPr fontId="5"/>
  </si>
  <si>
    <t>松戸都市計画事業新松戸駅東側地区土地区画整理事業特別会計</t>
    <phoneticPr fontId="5"/>
  </si>
  <si>
    <t>相模台地区土地区画整理事業特別会計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</si>
  <si>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</si>
  <si>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</si>
  <si>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</si>
  <si>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</si>
  <si>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</si>
  <si>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</si>
  <si>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</si>
  <si>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</si>
  <si>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</si>
  <si>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</si>
  <si>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</si>
  <si>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</si>
  <si>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</si>
  <si>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</si>
  <si>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</si>
  <si>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</si>
  <si>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</si>
  <si>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</si>
  <si>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</si>
  <si>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</si>
  <si>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</si>
  <si>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</si>
  <si>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</si>
  <si>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</si>
  <si>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</si>
  <si>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</si>
  <si>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</si>
  <si>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</si>
  <si>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</si>
  <si>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</si>
  <si>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</si>
  <si>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</si>
  <si>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</si>
  <si>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</si>
  <si>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</si>
  <si>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</si>
  <si>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</si>
  <si>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</si>
  <si>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</si>
  <si>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</si>
  <si>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</si>
  <si>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</si>
  <si>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</si>
  <si>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</si>
  <si>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</si>
  <si>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</si>
  <si>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</si>
  <si>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</si>
  <si>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</si>
  <si>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</si>
  <si>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</si>
  <si>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</si>
  <si>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</si>
  <si>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</si>
  <si>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</si>
  <si>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</si>
  <si>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</si>
  <si>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</si>
  <si>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</si>
  <si>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</si>
  <si>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</si>
  <si>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</si>
  <si>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</si>
  <si>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</si>
  <si>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</si>
  <si>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</si>
  <si>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</si>
  <si>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</si>
  <si>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</si>
  <si>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</si>
  <si>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</si>
  <si>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</si>
  <si>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</si>
  <si>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</si>
  <si>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</si>
  <si>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</si>
  <si>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</si>
  <si>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</si>
  <si>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</si>
  <si>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</si>
  <si>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</si>
  <si>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</si>
  <si>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</si>
  <si>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</si>
  <si>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</si>
  <si>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</si>
  <si>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</si>
  <si>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</si>
  <si>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</si>
  <si>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</si>
  <si>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</si>
  <si>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</si>
  <si>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</si>
  <si>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</si>
  <si>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</si>
  <si>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</si>
  <si>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</si>
  <si>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</si>
  <si>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</si>
  <si>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</si>
  <si>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</si>
  <si>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</si>
  <si>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</si>
  <si>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</si>
  <si>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</si>
  <si>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</si>
  <si>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</si>
  <si>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</si>
  <si>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</si>
  <si>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</si>
  <si>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</si>
  <si>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</si>
  <si>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</si>
  <si>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</si>
  <si>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</si>
  <si>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</si>
  <si>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</si>
  <si>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</si>
  <si>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</si>
  <si>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</si>
  <si>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</si>
  <si>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</si>
  <si>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</si>
  <si>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</si>
  <si>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</si>
  <si>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</si>
  <si>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</si>
  <si>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</si>
  <si>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</si>
  <si>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</si>
  <si>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</si>
  <si>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</si>
  <si>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</si>
  <si>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</si>
  <si>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</si>
  <si>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0.34</t>
  </si>
  <si>
    <t>▲ 5.00</t>
  </si>
  <si>
    <t>▲ 3.42</t>
  </si>
  <si>
    <t>▲ 2.25</t>
  </si>
  <si>
    <t>一般会計</t>
  </si>
  <si>
    <t>病院事業会計</t>
  </si>
  <si>
    <t>下水道事業会計</t>
  </si>
  <si>
    <t>松戸競輪特別会計</t>
  </si>
  <si>
    <t>水道事業会計</t>
  </si>
  <si>
    <t>国民健康保険特別会計</t>
  </si>
  <si>
    <t>介護保険特別会計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</si>
  <si>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</si>
  <si>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</si>
  <si>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</si>
  <si>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</si>
  <si>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</si>
  <si>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</si>
  <si>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</si>
  <si>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</si>
  <si>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松戸市庁舎建設基金</t>
    <rPh sb="0" eb="3">
      <t>マツドシ</t>
    </rPh>
    <rPh sb="3" eb="5">
      <t>チョウシャ</t>
    </rPh>
    <rPh sb="5" eb="7">
      <t>ケンセツ</t>
    </rPh>
    <rPh sb="7" eb="9">
      <t>キキン</t>
    </rPh>
    <phoneticPr fontId="5"/>
  </si>
  <si>
    <t>松戸市立小学校及び中学校施設等耐震改修基金</t>
    <rPh sb="0" eb="2">
      <t>マツド</t>
    </rPh>
    <rPh sb="2" eb="4">
      <t>イチリツ</t>
    </rPh>
    <rPh sb="4" eb="7">
      <t>ショウガッコウ</t>
    </rPh>
    <rPh sb="7" eb="8">
      <t>オヨ</t>
    </rPh>
    <rPh sb="9" eb="12">
      <t>チュウガッコウ</t>
    </rPh>
    <rPh sb="12" eb="14">
      <t>シセツ</t>
    </rPh>
    <rPh sb="14" eb="15">
      <t>ナド</t>
    </rPh>
    <rPh sb="15" eb="17">
      <t>タイシン</t>
    </rPh>
    <rPh sb="17" eb="19">
      <t>カイシュウ</t>
    </rPh>
    <rPh sb="19" eb="21">
      <t>キキン</t>
    </rPh>
    <phoneticPr fontId="2"/>
  </si>
  <si>
    <t>森林環境譲与税基金</t>
    <rPh sb="0" eb="2">
      <t>シンリン</t>
    </rPh>
    <rPh sb="2" eb="4">
      <t>カンキョウ</t>
    </rPh>
    <rPh sb="4" eb="6">
      <t>ジョウヨ</t>
    </rPh>
    <rPh sb="6" eb="7">
      <t>ゼイ</t>
    </rPh>
    <rPh sb="7" eb="9">
      <t>キキン</t>
    </rPh>
    <phoneticPr fontId="2"/>
  </si>
  <si>
    <t>都市公園基金</t>
    <rPh sb="0" eb="2">
      <t>トシ</t>
    </rPh>
    <rPh sb="2" eb="4">
      <t>コウエン</t>
    </rPh>
    <rPh sb="4" eb="6">
      <t>キキン</t>
    </rPh>
    <phoneticPr fontId="2"/>
  </si>
  <si>
    <t>文化施設建設基金</t>
    <rPh sb="0" eb="2">
      <t>ブンカ</t>
    </rPh>
    <rPh sb="2" eb="4">
      <t>シセツ</t>
    </rPh>
    <rPh sb="4" eb="6">
      <t>ケンセツ</t>
    </rPh>
    <rPh sb="6" eb="8">
      <t>キキン</t>
    </rPh>
    <phoneticPr fontId="2"/>
  </si>
  <si>
    <t>千葉県市町村総合事務組合（一般会計）</t>
    <rPh sb="0" eb="3">
      <t>チバケン</t>
    </rPh>
    <rPh sb="3" eb="6">
      <t>シチョウソン</t>
    </rPh>
    <rPh sb="6" eb="8">
      <t>ソウゴウ</t>
    </rPh>
    <rPh sb="8" eb="12">
      <t>ジムクミアイ</t>
    </rPh>
    <rPh sb="13" eb="17">
      <t>イッパンカイケイ</t>
    </rPh>
    <phoneticPr fontId="38"/>
  </si>
  <si>
    <t>千葉県市町村総合事務組合（千葉県自治会館管理運営特別会計）</t>
    <rPh sb="13" eb="16">
      <t>チバケン</t>
    </rPh>
    <rPh sb="16" eb="18">
      <t>ジチ</t>
    </rPh>
    <rPh sb="18" eb="20">
      <t>カイカン</t>
    </rPh>
    <rPh sb="20" eb="22">
      <t>カンリ</t>
    </rPh>
    <rPh sb="22" eb="24">
      <t>ウンエイ</t>
    </rPh>
    <rPh sb="24" eb="26">
      <t>トクベツ</t>
    </rPh>
    <rPh sb="26" eb="28">
      <t>カイケイ</t>
    </rPh>
    <phoneticPr fontId="38"/>
  </si>
  <si>
    <t>千葉県市町村総合事務組合（千葉県自治研修センター特別会計）</t>
    <rPh sb="13" eb="16">
      <t>チバケン</t>
    </rPh>
    <rPh sb="16" eb="18">
      <t>ジチ</t>
    </rPh>
    <rPh sb="18" eb="20">
      <t>ケンシュウ</t>
    </rPh>
    <rPh sb="24" eb="28">
      <t>トクベツカイケイ</t>
    </rPh>
    <phoneticPr fontId="38"/>
  </si>
  <si>
    <t>千葉県市町村総合事務組合（千葉県市町村交通災害共済特別会計）</t>
    <rPh sb="13" eb="16">
      <t>チバケン</t>
    </rPh>
    <rPh sb="16" eb="19">
      <t>シチョウソン</t>
    </rPh>
    <rPh sb="19" eb="21">
      <t>コウツウ</t>
    </rPh>
    <rPh sb="21" eb="23">
      <t>サイガイ</t>
    </rPh>
    <rPh sb="23" eb="25">
      <t>キョウサイ</t>
    </rPh>
    <rPh sb="25" eb="27">
      <t>トクベツ</t>
    </rPh>
    <rPh sb="27" eb="29">
      <t>カイケイ</t>
    </rPh>
    <phoneticPr fontId="38"/>
  </si>
  <si>
    <t>千葉県後期高齢者医療広域連合（一般会計）</t>
    <rPh sb="0" eb="3">
      <t>チバケン</t>
    </rPh>
    <rPh sb="3" eb="5">
      <t>コウキ</t>
    </rPh>
    <rPh sb="5" eb="8">
      <t>コウレイシャ</t>
    </rPh>
    <rPh sb="8" eb="10">
      <t>イリョウ</t>
    </rPh>
    <rPh sb="10" eb="14">
      <t>コウイキレンゴウ</t>
    </rPh>
    <rPh sb="15" eb="19">
      <t>イッパンカイケイ</t>
    </rPh>
    <phoneticPr fontId="38"/>
  </si>
  <si>
    <t>千葉県後期高齢者医療広域連合（特別会計）</t>
    <rPh sb="15" eb="17">
      <t>トクベツ</t>
    </rPh>
    <rPh sb="17" eb="19">
      <t>カイケイ</t>
    </rPh>
    <phoneticPr fontId="38"/>
  </si>
  <si>
    <t>北千葉広域水道企業団（水運用水供給事業会計）</t>
    <rPh sb="0" eb="3">
      <t>キタチバ</t>
    </rPh>
    <rPh sb="3" eb="5">
      <t>コウイキ</t>
    </rPh>
    <rPh sb="5" eb="7">
      <t>スイドウ</t>
    </rPh>
    <rPh sb="7" eb="10">
      <t>キギョウダン</t>
    </rPh>
    <rPh sb="11" eb="13">
      <t>スイウン</t>
    </rPh>
    <rPh sb="13" eb="14">
      <t>ヨウ</t>
    </rPh>
    <rPh sb="15" eb="17">
      <t>キョウキュウ</t>
    </rPh>
    <rPh sb="17" eb="19">
      <t>ジギョウ</t>
    </rPh>
    <rPh sb="19" eb="21">
      <t>カイケイ</t>
    </rPh>
    <phoneticPr fontId="38"/>
  </si>
  <si>
    <t>松戸市文化振興財団</t>
    <rPh sb="0" eb="3">
      <t>マツドシ</t>
    </rPh>
    <rPh sb="3" eb="9">
      <t>ブンカシンコウザイダン</t>
    </rPh>
    <phoneticPr fontId="2"/>
  </si>
  <si>
    <t>松戸市みどりと花の基金</t>
    <rPh sb="0" eb="3">
      <t>マツドシ</t>
    </rPh>
    <rPh sb="7" eb="8">
      <t>ハナ</t>
    </rPh>
    <rPh sb="9" eb="11">
      <t>キキン</t>
    </rPh>
    <phoneticPr fontId="2"/>
  </si>
  <si>
    <t>松戸市国際交流協会</t>
    <rPh sb="0" eb="3">
      <t>マツドシ</t>
    </rPh>
    <rPh sb="3" eb="7">
      <t>コクサイコウリュウ</t>
    </rPh>
    <rPh sb="7" eb="9">
      <t>キョウカイ</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</si>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</sst>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39221</c:v>
                </c:pt>
                <c:pt idx="1">
                  <c:v>38566</c:v>
                </c:pt>
                <c:pt idx="2">
                  <c:v>35156</c:v>
                </c:pt>
                <c:pt idx="3">
                  <c:v>37029</c:v>
                </c:pt>
                <c:pt idx="4">
                  <c:v>44805</c:v>
                </c:pt>
              </c:numCache>
            </c:numRef>
          </c:val>
          <c:smooth val="0"/>
          <c:extLst>
            <c:ext xmlns:c16="http://schemas.microsoft.com/office/drawing/2014/chart" uri="{C3380CC4-5D6E-409C-BE32-E72D297353CC}">
              <c16:uniqueId val="{00000000-4F77-49A3-B163-642DF820D98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20400</c:v>
                </c:pt>
                <c:pt idx="1">
                  <c:v>30891</c:v>
                </c:pt>
                <c:pt idx="2">
                  <c:v>28976</c:v>
                </c:pt>
                <c:pt idx="3">
                  <c:v>28059</c:v>
                </c:pt>
                <c:pt idx="4">
                  <c:v>33347</c:v>
                </c:pt>
              </c:numCache>
            </c:numRef>
          </c:val>
          <c:smooth val="0"/>
          <c:extLst>
            <c:ext xmlns:c16="http://schemas.microsoft.com/office/drawing/2014/chart" uri="{C3380CC4-5D6E-409C-BE32-E72D297353CC}">
              <c16:uniqueId val="{00000001-4F77-49A3-B163-642DF820D98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6.51</c:v>
                </c:pt>
                <c:pt idx="1">
                  <c:v>9.41</c:v>
                </c:pt>
                <c:pt idx="2">
                  <c:v>7.49</c:v>
                </c:pt>
                <c:pt idx="3">
                  <c:v>6.32</c:v>
                </c:pt>
                <c:pt idx="4">
                  <c:v>6.59</c:v>
                </c:pt>
              </c:numCache>
            </c:numRef>
          </c:val>
          <c:extLst>
            <c:ext xmlns:c16="http://schemas.microsoft.com/office/drawing/2014/chart" uri="{C3380CC4-5D6E-409C-BE32-E72D297353CC}">
              <c16:uniqueId val="{00000000-A5B0-41A6-93F2-96AFC4C937D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13.45</c:v>
                </c:pt>
                <c:pt idx="1">
                  <c:v>16.45</c:v>
                </c:pt>
                <c:pt idx="2">
                  <c:v>13.85</c:v>
                </c:pt>
                <c:pt idx="3">
                  <c:v>11.26</c:v>
                </c:pt>
                <c:pt idx="4">
                  <c:v>8.23</c:v>
                </c:pt>
              </c:numCache>
            </c:numRef>
          </c:val>
          <c:extLst>
            <c:ext xmlns:c16="http://schemas.microsoft.com/office/drawing/2014/chart" uri="{C3380CC4-5D6E-409C-BE32-E72D297353CC}">
              <c16:uniqueId val="{00000001-A5B0-41A6-93F2-96AFC4C937D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-0.34</c:v>
                </c:pt>
                <c:pt idx="1">
                  <c:v>6.96</c:v>
                </c:pt>
                <c:pt idx="2">
                  <c:v>-5</c:v>
                </c:pt>
                <c:pt idx="3">
                  <c:v>-3.42</c:v>
                </c:pt>
                <c:pt idx="4">
                  <c:v>-2.25</c:v>
                </c:pt>
              </c:numCache>
            </c:numRef>
          </c:val>
          <c:smooth val="0"/>
          <c:extLst>
            <c:ext xmlns:c16="http://schemas.microsoft.com/office/drawing/2014/chart" uri="{C3380CC4-5D6E-409C-BE32-E72D297353CC}">
              <c16:uniqueId val="{00000002-A5B0-41A6-93F2-96AFC4C937D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0.15</c:v>
                </c:pt>
                <c:pt idx="2">
                  <c:v>#N/A</c:v>
                </c:pt>
                <c:pt idx="3">
                  <c:v>0.1</c:v>
                </c:pt>
                <c:pt idx="4">
                  <c:v>#N/A</c:v>
                </c:pt>
                <c:pt idx="5">
                  <c:v>0.1</c:v>
                </c:pt>
                <c:pt idx="6">
                  <c:v>#N/A</c:v>
                </c:pt>
                <c:pt idx="7">
                  <c:v>0.09</c:v>
                </c:pt>
                <c:pt idx="8">
                  <c:v>#N/A</c:v>
                </c:pt>
                <c:pt idx="9">
                  <c:v>0.08</c:v>
                </c:pt>
              </c:numCache>
            </c:numRef>
          </c:val>
          <c:extLst>
            <c:ext xmlns:c16="http://schemas.microsoft.com/office/drawing/2014/chart" uri="{C3380CC4-5D6E-409C-BE32-E72D297353CC}">
              <c16:uniqueId val="{00000000-F9F3-4148-82ED-3C7751BC45C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9F3-4148-82ED-3C7751BC45C0}"/>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0.04</c:v>
                </c:pt>
                <c:pt idx="2">
                  <c:v>#N/A</c:v>
                </c:pt>
                <c:pt idx="3">
                  <c:v>0.04</c:v>
                </c:pt>
                <c:pt idx="4">
                  <c:v>#N/A</c:v>
                </c:pt>
                <c:pt idx="5">
                  <c:v>0.01</c:v>
                </c:pt>
                <c:pt idx="6">
                  <c:v>#N/A</c:v>
                </c:pt>
                <c:pt idx="7">
                  <c:v>0.08</c:v>
                </c:pt>
                <c:pt idx="8">
                  <c:v>#N/A</c:v>
                </c:pt>
                <c:pt idx="9">
                  <c:v>0.15</c:v>
                </c:pt>
              </c:numCache>
            </c:numRef>
          </c:val>
          <c:extLst>
            <c:ext xmlns:c16="http://schemas.microsoft.com/office/drawing/2014/chart" uri="{C3380CC4-5D6E-409C-BE32-E72D297353CC}">
              <c16:uniqueId val="{00000002-F9F3-4148-82ED-3C7751BC45C0}"/>
            </c:ext>
          </c:extLst>
        </c:ser>
        <c:ser>
          <c:idx val="3"/>
          <c:order val="3"/>
          <c:tx>
            <c:strRef>
              <c:f>データシート!$A$30</c:f>
              <c:strCache>
                <c:ptCount val="1"/>
                <c:pt idx="0">
                  <c:v>介護保険特別会計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2.5099999999999998</c:v>
                </c:pt>
                <c:pt idx="2">
                  <c:v>#N/A</c:v>
                </c:pt>
                <c:pt idx="3">
                  <c:v>0.97</c:v>
                </c:pt>
                <c:pt idx="4">
                  <c:v>#N/A</c:v>
                </c:pt>
                <c:pt idx="5">
                  <c:v>1.51</c:v>
                </c:pt>
                <c:pt idx="6">
                  <c:v>#N/A</c:v>
                </c:pt>
                <c:pt idx="7">
                  <c:v>1.2</c:v>
                </c:pt>
                <c:pt idx="8">
                  <c:v>#N/A</c:v>
                </c:pt>
                <c:pt idx="9">
                  <c:v>0.68</c:v>
                </c:pt>
              </c:numCache>
            </c:numRef>
          </c:val>
          <c:extLst>
            <c:ext xmlns:c16="http://schemas.microsoft.com/office/drawing/2014/chart" uri="{C3380CC4-5D6E-409C-BE32-E72D297353CC}">
              <c16:uniqueId val="{00000003-F9F3-4148-82ED-3C7751BC45C0}"/>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0.75</c:v>
                </c:pt>
                <c:pt idx="2">
                  <c:v>#N/A</c:v>
                </c:pt>
                <c:pt idx="3">
                  <c:v>0.66</c:v>
                </c:pt>
                <c:pt idx="4">
                  <c:v>#N/A</c:v>
                </c:pt>
                <c:pt idx="5">
                  <c:v>0.53</c:v>
                </c:pt>
                <c:pt idx="6">
                  <c:v>#N/A</c:v>
                </c:pt>
                <c:pt idx="7">
                  <c:v>0.47</c:v>
                </c:pt>
                <c:pt idx="8">
                  <c:v>#N/A</c:v>
                </c:pt>
                <c:pt idx="9">
                  <c:v>1.05</c:v>
                </c:pt>
              </c:numCache>
            </c:numRef>
          </c:val>
          <c:extLst>
            <c:ext xmlns:c16="http://schemas.microsoft.com/office/drawing/2014/chart" uri="{C3380CC4-5D6E-409C-BE32-E72D297353CC}">
              <c16:uniqueId val="{00000004-F9F3-4148-82ED-3C7751BC45C0}"/>
            </c:ext>
          </c:extLst>
        </c:ser>
        <c:ser>
          <c:idx val="5"/>
          <c:order val="5"/>
          <c:tx>
            <c:strRef>
              <c:f>データシート!$A$32</c:f>
              <c:strCache>
                <c:ptCount val="1"/>
                <c:pt idx="0">
                  <c:v>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1.82</c:v>
                </c:pt>
                <c:pt idx="2">
                  <c:v>#N/A</c:v>
                </c:pt>
                <c:pt idx="3">
                  <c:v>1.86</c:v>
                </c:pt>
                <c:pt idx="4">
                  <c:v>#N/A</c:v>
                </c:pt>
                <c:pt idx="5">
                  <c:v>1.66</c:v>
                </c:pt>
                <c:pt idx="6">
                  <c:v>#N/A</c:v>
                </c:pt>
                <c:pt idx="7">
                  <c:v>1.53</c:v>
                </c:pt>
                <c:pt idx="8">
                  <c:v>#N/A</c:v>
                </c:pt>
                <c:pt idx="9">
                  <c:v>1.22</c:v>
                </c:pt>
              </c:numCache>
            </c:numRef>
          </c:val>
          <c:extLst>
            <c:ext xmlns:c16="http://schemas.microsoft.com/office/drawing/2014/chart" uri="{C3380CC4-5D6E-409C-BE32-E72D297353CC}">
              <c16:uniqueId val="{00000005-F9F3-4148-82ED-3C7751BC45C0}"/>
            </c:ext>
          </c:extLst>
        </c:ser>
        <c:ser>
          <c:idx val="6"/>
          <c:order val="6"/>
          <c:tx>
            <c:strRef>
              <c:f>データシート!$A$33</c:f>
              <c:strCache>
                <c:ptCount val="1"/>
                <c:pt idx="0">
                  <c:v>松戸競輪特別会計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1.56</c:v>
                </c:pt>
                <c:pt idx="2">
                  <c:v>#N/A</c:v>
                </c:pt>
                <c:pt idx="3">
                  <c:v>1.54</c:v>
                </c:pt>
                <c:pt idx="4">
                  <c:v>#N/A</c:v>
                </c:pt>
                <c:pt idx="5">
                  <c:v>1.67</c:v>
                </c:pt>
                <c:pt idx="6">
                  <c:v>#N/A</c:v>
                </c:pt>
                <c:pt idx="7">
                  <c:v>1.91</c:v>
                </c:pt>
                <c:pt idx="8">
                  <c:v>#N/A</c:v>
                </c:pt>
                <c:pt idx="9">
                  <c:v>1.94</c:v>
                </c:pt>
              </c:numCache>
            </c:numRef>
          </c:val>
          <c:extLst>
            <c:ext xmlns:c16="http://schemas.microsoft.com/office/drawing/2014/chart" uri="{C3380CC4-5D6E-409C-BE32-E72D297353CC}">
              <c16:uniqueId val="{00000006-F9F3-4148-82ED-3C7751BC45C0}"/>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1.56</c:v>
                </c:pt>
                <c:pt idx="2">
                  <c:v>#N/A</c:v>
                </c:pt>
                <c:pt idx="3">
                  <c:v>1.99</c:v>
                </c:pt>
                <c:pt idx="4">
                  <c:v>#N/A</c:v>
                </c:pt>
                <c:pt idx="5">
                  <c:v>2.52</c:v>
                </c:pt>
                <c:pt idx="6">
                  <c:v>#N/A</c:v>
                </c:pt>
                <c:pt idx="7">
                  <c:v>2.78</c:v>
                </c:pt>
                <c:pt idx="8">
                  <c:v>#N/A</c:v>
                </c:pt>
                <c:pt idx="9">
                  <c:v>3.01</c:v>
                </c:pt>
              </c:numCache>
            </c:numRef>
          </c:val>
          <c:extLst>
            <c:ext xmlns:c16="http://schemas.microsoft.com/office/drawing/2014/chart" uri="{C3380CC4-5D6E-409C-BE32-E72D297353CC}">
              <c16:uniqueId val="{00000007-F9F3-4148-82ED-3C7751BC45C0}"/>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8.66</c:v>
                </c:pt>
                <c:pt idx="2">
                  <c:v>#N/A</c:v>
                </c:pt>
                <c:pt idx="3">
                  <c:v>9.74</c:v>
                </c:pt>
                <c:pt idx="4">
                  <c:v>#N/A</c:v>
                </c:pt>
                <c:pt idx="5">
                  <c:v>10.97</c:v>
                </c:pt>
                <c:pt idx="6">
                  <c:v>#N/A</c:v>
                </c:pt>
                <c:pt idx="7">
                  <c:v>8.49</c:v>
                </c:pt>
                <c:pt idx="8">
                  <c:v>#N/A</c:v>
                </c:pt>
                <c:pt idx="9">
                  <c:v>5.72</c:v>
                </c:pt>
              </c:numCache>
            </c:numRef>
          </c:val>
          <c:extLst>
            <c:ext xmlns:c16="http://schemas.microsoft.com/office/drawing/2014/chart" uri="{C3380CC4-5D6E-409C-BE32-E72D297353CC}">
              <c16:uniqueId val="{00000008-F9F3-4148-82ED-3C7751BC45C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6.51</c:v>
                </c:pt>
                <c:pt idx="2">
                  <c:v>#N/A</c:v>
                </c:pt>
                <c:pt idx="3">
                  <c:v>9.4</c:v>
                </c:pt>
                <c:pt idx="4">
                  <c:v>#N/A</c:v>
                </c:pt>
                <c:pt idx="5">
                  <c:v>7.48</c:v>
                </c:pt>
                <c:pt idx="6">
                  <c:v>#N/A</c:v>
                </c:pt>
                <c:pt idx="7">
                  <c:v>6.31</c:v>
                </c:pt>
                <c:pt idx="8">
                  <c:v>#N/A</c:v>
                </c:pt>
                <c:pt idx="9">
                  <c:v>6.58</c:v>
                </c:pt>
              </c:numCache>
            </c:numRef>
          </c:val>
          <c:extLst>
            <c:ext xmlns:c16="http://schemas.microsoft.com/office/drawing/2014/chart" uri="{C3380CC4-5D6E-409C-BE32-E72D297353CC}">
              <c16:uniqueId val="{00000009-F9F3-4148-82ED-3C7751BC45C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12940</c:v>
                </c:pt>
                <c:pt idx="5">
                  <c:v>13091</c:v>
                </c:pt>
                <c:pt idx="8">
                  <c:v>12928</c:v>
                </c:pt>
                <c:pt idx="11">
                  <c:v>12845</c:v>
                </c:pt>
                <c:pt idx="14">
                  <c:v>12519</c:v>
                </c:pt>
              </c:numCache>
            </c:numRef>
          </c:val>
          <c:extLst>
            <c:ext xmlns:c16="http://schemas.microsoft.com/office/drawing/2014/chart" uri="{C3380CC4-5D6E-409C-BE32-E72D297353CC}">
              <c16:uniqueId val="{00000000-A0C3-49DB-97DF-2922D401965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0C3-49DB-97DF-2922D401965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222</c:v>
                </c:pt>
                <c:pt idx="3">
                  <c:v>205</c:v>
                </c:pt>
                <c:pt idx="6">
                  <c:v>228</c:v>
                </c:pt>
                <c:pt idx="9">
                  <c:v>259</c:v>
                </c:pt>
                <c:pt idx="12">
                  <c:v>301</c:v>
                </c:pt>
              </c:numCache>
            </c:numRef>
          </c:val>
          <c:extLst>
            <c:ext xmlns:c16="http://schemas.microsoft.com/office/drawing/2014/chart" uri="{C3380CC4-5D6E-409C-BE32-E72D297353CC}">
              <c16:uniqueId val="{00000002-A0C3-49DB-97DF-2922D401965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0C3-49DB-97DF-2922D401965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3719</c:v>
                </c:pt>
                <c:pt idx="3">
                  <c:v>3708</c:v>
                </c:pt>
                <c:pt idx="6">
                  <c:v>3522</c:v>
                </c:pt>
                <c:pt idx="9">
                  <c:v>3183</c:v>
                </c:pt>
                <c:pt idx="12">
                  <c:v>3056</c:v>
                </c:pt>
              </c:numCache>
            </c:numRef>
          </c:val>
          <c:extLst>
            <c:ext xmlns:c16="http://schemas.microsoft.com/office/drawing/2014/chart" uri="{C3380CC4-5D6E-409C-BE32-E72D297353CC}">
              <c16:uniqueId val="{00000004-A0C3-49DB-97DF-2922D401965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0C3-49DB-97DF-2922D401965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0C3-49DB-97DF-2922D401965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10251</c:v>
                </c:pt>
                <c:pt idx="3">
                  <c:v>10615</c:v>
                </c:pt>
                <c:pt idx="6">
                  <c:v>10960</c:v>
                </c:pt>
                <c:pt idx="9">
                  <c:v>11320</c:v>
                </c:pt>
                <c:pt idx="12">
                  <c:v>11368</c:v>
                </c:pt>
              </c:numCache>
            </c:numRef>
          </c:val>
          <c:extLst>
            <c:ext xmlns:c16="http://schemas.microsoft.com/office/drawing/2014/chart" uri="{C3380CC4-5D6E-409C-BE32-E72D297353CC}">
              <c16:uniqueId val="{00000007-A0C3-49DB-97DF-2922D401965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1252</c:v>
                </c:pt>
                <c:pt idx="2">
                  <c:v>#N/A</c:v>
                </c:pt>
                <c:pt idx="3">
                  <c:v>#N/A</c:v>
                </c:pt>
                <c:pt idx="4">
                  <c:v>1437</c:v>
                </c:pt>
                <c:pt idx="5">
                  <c:v>#N/A</c:v>
                </c:pt>
                <c:pt idx="6">
                  <c:v>#N/A</c:v>
                </c:pt>
                <c:pt idx="7">
                  <c:v>1782</c:v>
                </c:pt>
                <c:pt idx="8">
                  <c:v>#N/A</c:v>
                </c:pt>
                <c:pt idx="9">
                  <c:v>#N/A</c:v>
                </c:pt>
                <c:pt idx="10">
                  <c:v>1917</c:v>
                </c:pt>
                <c:pt idx="11">
                  <c:v>#N/A</c:v>
                </c:pt>
                <c:pt idx="12">
                  <c:v>#N/A</c:v>
                </c:pt>
                <c:pt idx="13">
                  <c:v>2206</c:v>
                </c:pt>
                <c:pt idx="14">
                  <c:v>#N/A</c:v>
                </c:pt>
              </c:numCache>
            </c:numRef>
          </c:val>
          <c:smooth val="0"/>
          <c:extLst>
            <c:ext xmlns:c16="http://schemas.microsoft.com/office/drawing/2014/chart" uri="{C3380CC4-5D6E-409C-BE32-E72D297353CC}">
              <c16:uniqueId val="{00000008-A0C3-49DB-97DF-2922D401965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111253</c:v>
                </c:pt>
                <c:pt idx="5">
                  <c:v>110559</c:v>
                </c:pt>
                <c:pt idx="8">
                  <c:v>106670</c:v>
                </c:pt>
                <c:pt idx="11">
                  <c:v>100497</c:v>
                </c:pt>
                <c:pt idx="14">
                  <c:v>93166</c:v>
                </c:pt>
              </c:numCache>
            </c:numRef>
          </c:val>
          <c:extLst>
            <c:ext xmlns:c16="http://schemas.microsoft.com/office/drawing/2014/chart" uri="{C3380CC4-5D6E-409C-BE32-E72D297353CC}">
              <c16:uniqueId val="{00000000-76E2-4E1E-AC2F-716D799DA46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38468</c:v>
                </c:pt>
                <c:pt idx="5">
                  <c:v>38846</c:v>
                </c:pt>
                <c:pt idx="8">
                  <c:v>39387</c:v>
                </c:pt>
                <c:pt idx="11">
                  <c:v>38510</c:v>
                </c:pt>
                <c:pt idx="14">
                  <c:v>40066</c:v>
                </c:pt>
              </c:numCache>
            </c:numRef>
          </c:val>
          <c:extLst>
            <c:ext xmlns:c16="http://schemas.microsoft.com/office/drawing/2014/chart" uri="{C3380CC4-5D6E-409C-BE32-E72D297353CC}">
              <c16:uniqueId val="{00000001-76E2-4E1E-AC2F-716D799DA46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29673</c:v>
                </c:pt>
                <c:pt idx="5">
                  <c:v>34504</c:v>
                </c:pt>
                <c:pt idx="8">
                  <c:v>33369</c:v>
                </c:pt>
                <c:pt idx="11">
                  <c:v>32301</c:v>
                </c:pt>
                <c:pt idx="14">
                  <c:v>28369</c:v>
                </c:pt>
              </c:numCache>
            </c:numRef>
          </c:val>
          <c:extLst>
            <c:ext xmlns:c16="http://schemas.microsoft.com/office/drawing/2014/chart" uri="{C3380CC4-5D6E-409C-BE32-E72D297353CC}">
              <c16:uniqueId val="{00000002-76E2-4E1E-AC2F-716D799DA46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6E2-4E1E-AC2F-716D799DA46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6E2-4E1E-AC2F-716D799DA46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6E2-4E1E-AC2F-716D799DA46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18525</c:v>
                </c:pt>
                <c:pt idx="3">
                  <c:v>18423</c:v>
                </c:pt>
                <c:pt idx="6">
                  <c:v>17963</c:v>
                </c:pt>
                <c:pt idx="9">
                  <c:v>18764</c:v>
                </c:pt>
                <c:pt idx="12">
                  <c:v>18378</c:v>
                </c:pt>
              </c:numCache>
            </c:numRef>
          </c:val>
          <c:extLst>
            <c:ext xmlns:c16="http://schemas.microsoft.com/office/drawing/2014/chart" uri="{C3380CC4-5D6E-409C-BE32-E72D297353CC}">
              <c16:uniqueId val="{00000006-76E2-4E1E-AC2F-716D799DA46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76E2-4E1E-AC2F-716D799DA46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38986</c:v>
                </c:pt>
                <c:pt idx="3">
                  <c:v>39228</c:v>
                </c:pt>
                <c:pt idx="6">
                  <c:v>38423</c:v>
                </c:pt>
                <c:pt idx="9">
                  <c:v>38061</c:v>
                </c:pt>
                <c:pt idx="12">
                  <c:v>37881</c:v>
                </c:pt>
              </c:numCache>
            </c:numRef>
          </c:val>
          <c:extLst>
            <c:ext xmlns:c16="http://schemas.microsoft.com/office/drawing/2014/chart" uri="{C3380CC4-5D6E-409C-BE32-E72D297353CC}">
              <c16:uniqueId val="{00000008-76E2-4E1E-AC2F-716D799DA46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2626</c:v>
                </c:pt>
                <c:pt idx="3">
                  <c:v>3116</c:v>
                </c:pt>
                <c:pt idx="6">
                  <c:v>2888</c:v>
                </c:pt>
                <c:pt idx="9">
                  <c:v>2629</c:v>
                </c:pt>
                <c:pt idx="12">
                  <c:v>2328</c:v>
                </c:pt>
              </c:numCache>
            </c:numRef>
          </c:val>
          <c:extLst>
            <c:ext xmlns:c16="http://schemas.microsoft.com/office/drawing/2014/chart" uri="{C3380CC4-5D6E-409C-BE32-E72D297353CC}">
              <c16:uniqueId val="{00000009-76E2-4E1E-AC2F-716D799DA46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121265</c:v>
                </c:pt>
                <c:pt idx="3">
                  <c:v>126066</c:v>
                </c:pt>
                <c:pt idx="6">
                  <c:v>124962</c:v>
                </c:pt>
                <c:pt idx="9">
                  <c:v>123235</c:v>
                </c:pt>
                <c:pt idx="12">
                  <c:v>122609</c:v>
                </c:pt>
              </c:numCache>
            </c:numRef>
          </c:val>
          <c:extLst>
            <c:ext xmlns:c16="http://schemas.microsoft.com/office/drawing/2014/chart" uri="{C3380CC4-5D6E-409C-BE32-E72D297353CC}">
              <c16:uniqueId val="{0000000A-76E2-4E1E-AC2F-716D799DA46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2008</c:v>
                </c:pt>
                <c:pt idx="2">
                  <c:v>#N/A</c:v>
                </c:pt>
                <c:pt idx="3">
                  <c:v>#N/A</c:v>
                </c:pt>
                <c:pt idx="4">
                  <c:v>2925</c:v>
                </c:pt>
                <c:pt idx="5">
                  <c:v>#N/A</c:v>
                </c:pt>
                <c:pt idx="6">
                  <c:v>#N/A</c:v>
                </c:pt>
                <c:pt idx="7">
                  <c:v>4809</c:v>
                </c:pt>
                <c:pt idx="8">
                  <c:v>#N/A</c:v>
                </c:pt>
                <c:pt idx="9">
                  <c:v>#N/A</c:v>
                </c:pt>
                <c:pt idx="10">
                  <c:v>11383</c:v>
                </c:pt>
                <c:pt idx="11">
                  <c:v>#N/A</c:v>
                </c:pt>
                <c:pt idx="12">
                  <c:v>#N/A</c:v>
                </c:pt>
                <c:pt idx="13">
                  <c:v>19596</c:v>
                </c:pt>
                <c:pt idx="14">
                  <c:v>#N/A</c:v>
                </c:pt>
              </c:numCache>
            </c:numRef>
          </c:val>
          <c:smooth val="0"/>
          <c:extLst>
            <c:ext xmlns:c16="http://schemas.microsoft.com/office/drawing/2014/chart" uri="{C3380CC4-5D6E-409C-BE32-E72D297353CC}">
              <c16:uniqueId val="{0000000B-76E2-4E1E-AC2F-716D799DA46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12989</c:v>
                </c:pt>
                <c:pt idx="1">
                  <c:v>10728</c:v>
                </c:pt>
                <c:pt idx="2">
                  <c:v>8074</c:v>
                </c:pt>
              </c:numCache>
            </c:numRef>
          </c:val>
          <c:extLst>
            <c:ext xmlns:c16="http://schemas.microsoft.com/office/drawing/2014/chart" uri="{C3380CC4-5D6E-409C-BE32-E72D297353CC}">
              <c16:uniqueId val="{00000000-10CF-44CB-B21C-B3B5CDE5DEB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2248</c:v>
                </c:pt>
                <c:pt idx="1">
                  <c:v>2571</c:v>
                </c:pt>
                <c:pt idx="2">
                  <c:v>2822</c:v>
                </c:pt>
              </c:numCache>
            </c:numRef>
          </c:val>
          <c:extLst>
            <c:ext xmlns:c16="http://schemas.microsoft.com/office/drawing/2014/chart" uri="{C3380CC4-5D6E-409C-BE32-E72D297353CC}">
              <c16:uniqueId val="{00000001-10CF-44CB-B21C-B3B5CDE5DEB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8621</c:v>
                </c:pt>
                <c:pt idx="1">
                  <c:v>9364</c:v>
                </c:pt>
                <c:pt idx="2">
                  <c:v>8645</c:v>
                </c:pt>
              </c:numCache>
            </c:numRef>
          </c:val>
          <c:extLst>
            <c:ext xmlns:c16="http://schemas.microsoft.com/office/drawing/2014/chart" uri="{C3380CC4-5D6E-409C-BE32-E72D297353CC}">
              <c16:uniqueId val="{00000002-10CF-44CB-B21C-B3B5CDE5DEB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千葉県松戸市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令和</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年度と令和</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年度の単年度比較において、校舎等改修工事や市内小学校ネット環境整備等の元金の償還が始まったため、元利償還金は約</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7.5</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億円増加した。病院や下水道の事業債の償還進行により、公営企業債の元利償還金に対する繰入金は約</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6.5</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億円の減少した。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標準財政規模の増等により、分母は約</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32</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億円増加した。分子の伸び率が、分母の伸び率を上回ったため、実質公債費率は前年度よりも</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0.2</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ポイント増加し、</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2.2</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％となった。</a:t>
          </a:r>
          <a:endPar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実質公債費率は、類似団体の平均よりも低い水準を維持しているが、健全な財政運営の観点から市債を計画的に借入、必要以上に将来負担の増大を招くことのないように努めていく。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満期一括償還地方債については、低金利が続いている状況から利用はしていない。そのため、満期一括償還地方債の償還財源としての減債基金残高等もない。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千葉県松戸市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将来負担額は、臨時財政対策債の市債借入が減少したため、地方債残高は前年度に比較して約</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63</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億円減少した。債務負担行為に基づく支出予定額は約</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3</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億円減少した。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充当可能財源等は、国民健康保険特別会計への保険料収入不足に伴う基準外繰出金の増に対応するため、財政調整基金の取り崩し等により約</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97</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億円減少した。また、基準財政需要額算入見込額は、臨時財政対策債償還費の減により約</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73</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億円減少した。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将来負担額の減少幅を、充当可能財源等の減少幅が上回ったため</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、将来負担比率の分子は前年度と比較して約</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82</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市民ニーズに的確に対応した事業の選択と集中により、市債借入を極力抑制するとともに、財政調整基金などの充当可能財源等の確保に努めていく。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千葉県松戸市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普通交付税の追加交付があったことから、翌年度以降の臨時財政対策債の元利償還金に活用するため、市債管理基金に</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5.7</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億円の積み立てを行った。物価高騰に対する行政経費の増加、職員退職手当の増加、また国民健康保険特別会計の保険料の赤字補てん等による取崩しを実施したことにより、財政調整基金を令和</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年度に約</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26.5</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億円を取り崩したため、基金残高は約</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195.4</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億円となった。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松戸駅周辺地域の活性化事業や公共施設の再編事業などの大型事業に備え、将来の財源を確保するためにも、計画的に基金に積み立てられるよう努めていく。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・庁舎建設基金：市庁舎の建設及び整備に要する資金に充当。</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・松戸市立小学校及び中学校施設等耐震改修基金：施設の耐震改修事業の経費に充当。</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・森林環境譲与税基金：国からの森林環境譲与税を財源とし、本市における森林整備及びその促進に要する資金に充当。</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・都市公園基金：都市公園の改修その他の整備及び管理に要する資金に充当。</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・文化施設建設基金：文化施設の建設事業に要する資金に充当。</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・森林環境譲与税基金：市内公立保育所の木製遊具等の購入費用等に充当するため、約</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0.43</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憶円の取り崩しを行うとともに、令和</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年度の</a:t>
          </a:r>
          <a:b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b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森林環境譲与税を原資に約</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0.28</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億円積み立てを行った。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・庁舎建設基金：庁舎建設の時期、建設費用の見直し等を総合的に勘案し、積み立てを行っていく。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・都市公園基金：都市公園の改修その他の整備及び管理への活用を検討していく。</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物価高騰に対する行政経費の増加、また国民健康保険特別会計への保険料収入不足に対応するための取崩しを実施したことにより、財政調整基金を令和</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年度に約</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26.5</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億円を取り崩したため、財政調整基金残高は約</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80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億円となった。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毎年の財政需要により増減が生じているものであるが、引き続き財源の確保を図り、適切に管理していく。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普通交付税（「臨時財政対策債償還基金費分」）の追加交付があったことから、翌年度以降の臨時財政対策債の元利償還金に活用するため、同追加交付分約</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5.7</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億円を積み立てた。また、令和</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年度の臨時財政対策債の元利償還金に充てるため、</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3.2</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億円を取り崩したことから、基金残高は約</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28.2</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億円となった。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市債の計画的な借入の管理に努め、償還に必要な財源について適切に管理していく。</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千葉県松戸市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500,395
476,763
61.38
200,169,732
192,763,852
6,463,391
98,108,710
122,997,000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21.9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前年度と比較して、基準財政収入額は、地目変更等による土地の固定資産税の増や個人住民税減収補てん特例交付金の増等により増額となった。</a:t>
          </a:r>
        </a:p>
        <a:p>
          <a:r>
            <a:rPr kumimoji="1" lang="ja-JP" altLang="en-US" sz="1200">
              <a:latin typeface="ＭＳ Ｐゴシック" panose="020B0600070205080204" pitchFamily="50" charset="-128"/>
              <a:ea typeface="ＭＳ Ｐゴシック" panose="020B0600070205080204" pitchFamily="50" charset="-128"/>
            </a:rPr>
            <a:t>　基準財政需要額においては、社会福祉費のうち、子ども子育て費が新たに追加されたことによる増や</a:t>
          </a:r>
          <a:r>
            <a:rPr kumimoji="1" lang="en-US" altLang="ja-JP" sz="1200">
              <a:latin typeface="ＭＳ Ｐゴシック" panose="020B0600070205080204" pitchFamily="50" charset="-128"/>
              <a:ea typeface="ＭＳ Ｐゴシック" panose="020B0600070205080204" pitchFamily="50" charset="-128"/>
            </a:rPr>
            <a:t>75</a:t>
          </a:r>
          <a:r>
            <a:rPr kumimoji="1" lang="ja-JP" altLang="en-US" sz="1200">
              <a:latin typeface="ＭＳ Ｐゴシック" panose="020B0600070205080204" pitchFamily="50" charset="-128"/>
              <a:ea typeface="ＭＳ Ｐゴシック" panose="020B0600070205080204" pitchFamily="50" charset="-128"/>
            </a:rPr>
            <a:t>歳以上の住民基本台帳登録人口の増及び単位費用の増による高齢者保健福祉費（</a:t>
          </a:r>
          <a:r>
            <a:rPr kumimoji="1" lang="en-US" altLang="ja-JP" sz="1200">
              <a:latin typeface="ＭＳ Ｐゴシック" panose="020B0600070205080204" pitchFamily="50" charset="-128"/>
              <a:ea typeface="ＭＳ Ｐゴシック" panose="020B0600070205080204" pitchFamily="50" charset="-128"/>
            </a:rPr>
            <a:t>75</a:t>
          </a:r>
          <a:r>
            <a:rPr kumimoji="1" lang="ja-JP" altLang="en-US" sz="1200">
              <a:latin typeface="ＭＳ Ｐゴシック" panose="020B0600070205080204" pitchFamily="50" charset="-128"/>
              <a:ea typeface="ＭＳ Ｐゴシック" panose="020B0600070205080204" pitchFamily="50" charset="-128"/>
            </a:rPr>
            <a:t>歳以上人口）の増等により増額となった。</a:t>
          </a:r>
        </a:p>
        <a:p>
          <a:r>
            <a:rPr kumimoji="1" lang="ja-JP" altLang="en-US" sz="1200">
              <a:latin typeface="ＭＳ Ｐゴシック" panose="020B0600070205080204" pitchFamily="50" charset="-128"/>
              <a:ea typeface="ＭＳ Ｐゴシック" panose="020B0600070205080204" pitchFamily="50" charset="-128"/>
            </a:rPr>
            <a:t>　令和６年度は基準財政収入額の伸びを、基準財政需要額の伸びが上回っており、単年度の財政力指数は前年度に比較して</a:t>
          </a:r>
          <a:r>
            <a:rPr kumimoji="1" lang="en-US" altLang="ja-JP" sz="1200">
              <a:latin typeface="ＭＳ Ｐゴシック" panose="020B0600070205080204" pitchFamily="50" charset="-128"/>
              <a:ea typeface="ＭＳ Ｐゴシック" panose="020B0600070205080204" pitchFamily="50" charset="-128"/>
            </a:rPr>
            <a:t>0.01</a:t>
          </a:r>
          <a:r>
            <a:rPr kumimoji="1" lang="ja-JP" altLang="en-US" sz="1200">
              <a:latin typeface="ＭＳ Ｐゴシック" panose="020B0600070205080204" pitchFamily="50" charset="-128"/>
              <a:ea typeface="ＭＳ Ｐゴシック" panose="020B0600070205080204" pitchFamily="50" charset="-128"/>
            </a:rPr>
            <a:t>ポイント減少した。また、３カ年の平均の財政力指数は、前年度に比較して増減がなく、</a:t>
          </a:r>
          <a:r>
            <a:rPr kumimoji="1" lang="en-US" altLang="ja-JP" sz="1200">
              <a:latin typeface="ＭＳ Ｐゴシック" panose="020B0600070205080204" pitchFamily="50" charset="-128"/>
              <a:ea typeface="ＭＳ Ｐゴシック" panose="020B0600070205080204" pitchFamily="50" charset="-128"/>
            </a:rPr>
            <a:t>0.8</a:t>
          </a:r>
          <a:r>
            <a:rPr kumimoji="1" lang="ja-JP" altLang="en-US" sz="1200">
              <a:latin typeface="ＭＳ Ｐゴシック" panose="020B0600070205080204" pitchFamily="50" charset="-128"/>
              <a:ea typeface="ＭＳ Ｐゴシック" panose="020B0600070205080204" pitchFamily="50" charset="-128"/>
            </a:rPr>
            <a:t>４のままとなっている。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86078</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086828"/>
          <a:ext cx="0" cy="1501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1005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3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86078</xdr:rowOff>
    </xdr:from>
    <xdr:to>
      <xdr:col>24</xdr:col>
      <xdr:colOff>12700</xdr:colOff>
      <xdr:row>35</xdr:row>
      <xdr:rowOff>86078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08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35983</xdr:rowOff>
    </xdr:from>
    <xdr:to>
      <xdr:col>23</xdr:col>
      <xdr:colOff>133350</xdr:colOff>
      <xdr:row>41</xdr:row>
      <xdr:rowOff>35983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0654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79322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765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62795</xdr:rowOff>
    </xdr:from>
    <xdr:to>
      <xdr:col>23</xdr:col>
      <xdr:colOff>184150</xdr:colOff>
      <xdr:row>40</xdr:row>
      <xdr:rowOff>164395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9172</xdr:rowOff>
    </xdr:from>
    <xdr:to>
      <xdr:col>19</xdr:col>
      <xdr:colOff>133350</xdr:colOff>
      <xdr:row>41</xdr:row>
      <xdr:rowOff>35983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038622"/>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153811</xdr:rowOff>
    </xdr:from>
    <xdr:to>
      <xdr:col>15</xdr:col>
      <xdr:colOff>82550</xdr:colOff>
      <xdr:row>41</xdr:row>
      <xdr:rowOff>9172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01181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62795</xdr:rowOff>
    </xdr:from>
    <xdr:to>
      <xdr:col>15</xdr:col>
      <xdr:colOff>133350</xdr:colOff>
      <xdr:row>40</xdr:row>
      <xdr:rowOff>164395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3122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6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127000</xdr:rowOff>
    </xdr:from>
    <xdr:to>
      <xdr:col>11</xdr:col>
      <xdr:colOff>31750</xdr:colOff>
      <xdr:row>40</xdr:row>
      <xdr:rowOff>153811</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98500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49389</xdr:rowOff>
    </xdr:from>
    <xdr:to>
      <xdr:col>11</xdr:col>
      <xdr:colOff>82550</xdr:colOff>
      <xdr:row>40</xdr:row>
      <xdr:rowOff>150989</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0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161166</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67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62795</xdr:rowOff>
    </xdr:from>
    <xdr:to>
      <xdr:col>7</xdr:col>
      <xdr:colOff>31750</xdr:colOff>
      <xdr:row>40</xdr:row>
      <xdr:rowOff>164395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3122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6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156633</xdr:rowOff>
    </xdr:from>
    <xdr:to>
      <xdr:col>23</xdr:col>
      <xdr:colOff>184150</xdr:colOff>
      <xdr:row>41</xdr:row>
      <xdr:rowOff>86783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128710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986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156633</xdr:rowOff>
    </xdr:from>
    <xdr:to>
      <xdr:col>19</xdr:col>
      <xdr:colOff>184150</xdr:colOff>
      <xdr:row>41</xdr:row>
      <xdr:rowOff>86783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71560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10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129822</xdr:rowOff>
    </xdr:from>
    <xdr:to>
      <xdr:col>15</xdr:col>
      <xdr:colOff>133350</xdr:colOff>
      <xdr:row>41</xdr:row>
      <xdr:rowOff>59972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98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44749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074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103011</xdr:rowOff>
    </xdr:from>
    <xdr:to>
      <xdr:col>11</xdr:col>
      <xdr:colOff>82550</xdr:colOff>
      <xdr:row>41</xdr:row>
      <xdr:rowOff>33161</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96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17938</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04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162577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前年度と比較して、分母にあたる経常一般財源については、市町村民税をはじめとした地方税や地方交付税の増加により改善した。</a:t>
          </a:r>
        </a:p>
        <a:p>
          <a:r>
            <a:rPr kumimoji="1" lang="ja-JP" altLang="en-US" sz="1300">
              <a:latin typeface="ＭＳ Ｐゴシック" panose="020B0600070205080204" pitchFamily="50" charset="-128"/>
              <a:ea typeface="ＭＳ Ｐゴシック" panose="020B0600070205080204" pitchFamily="50" charset="-128"/>
            </a:rPr>
            <a:t>　一方、分子にあたる経常経費充当一般財源は、国民健康保険特別会計や介護保険特別会計への繰出金の増、児童手当の改正による増、定年引き上げによる人件費の増により増加した。</a:t>
          </a:r>
        </a:p>
        <a:p>
          <a:r>
            <a:rPr kumimoji="1" lang="ja-JP" altLang="en-US" sz="1300">
              <a:latin typeface="ＭＳ Ｐゴシック" panose="020B0600070205080204" pitchFamily="50" charset="-128"/>
              <a:ea typeface="ＭＳ Ｐゴシック" panose="020B0600070205080204" pitchFamily="50" charset="-128"/>
            </a:rPr>
            <a:t>　以上のことより、経常一般財源について改善したものの、経常経費充当一般財源の増加額の影響額が大きいことから、前年度と比較して上昇した。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1270</xdr:rowOff>
    </xdr:from>
    <xdr:to>
      <xdr:col>23</xdr:col>
      <xdr:colOff>133350</xdr:colOff>
      <xdr:row>66</xdr:row>
      <xdr:rowOff>140462</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288270"/>
          <a:ext cx="0" cy="11678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112539</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28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140462</xdr:rowOff>
    </xdr:from>
    <xdr:to>
      <xdr:col>24</xdr:col>
      <xdr:colOff>12700</xdr:colOff>
      <xdr:row>66</xdr:row>
      <xdr:rowOff>140462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456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87647</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031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1270</xdr:rowOff>
    </xdr:from>
    <xdr:to>
      <xdr:col>24</xdr:col>
      <xdr:colOff>12700</xdr:colOff>
      <xdr:row>60</xdr:row>
      <xdr:rowOff>1270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288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65786</xdr:rowOff>
    </xdr:from>
    <xdr:to>
      <xdr:col>23</xdr:col>
      <xdr:colOff>133350</xdr:colOff>
      <xdr:row>66</xdr:row>
      <xdr:rowOff>19812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1210036"/>
          <a:ext cx="8382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164355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9657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147828</xdr:rowOff>
    </xdr:from>
    <xdr:to>
      <xdr:col>23</xdr:col>
      <xdr:colOff>184150</xdr:colOff>
      <xdr:row>65</xdr:row>
      <xdr:rowOff>77978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22352</xdr:rowOff>
    </xdr:from>
    <xdr:to>
      <xdr:col>19</xdr:col>
      <xdr:colOff>133350</xdr:colOff>
      <xdr:row>65</xdr:row>
      <xdr:rowOff>65786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116660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133350</xdr:rowOff>
    </xdr:from>
    <xdr:to>
      <xdr:col>19</xdr:col>
      <xdr:colOff>184150</xdr:colOff>
      <xdr:row>65</xdr:row>
      <xdr:rowOff>63500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110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73677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87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133604</xdr:rowOff>
    </xdr:from>
    <xdr:to>
      <xdr:col>15</xdr:col>
      <xdr:colOff>82550</xdr:colOff>
      <xdr:row>65</xdr:row>
      <xdr:rowOff>22352</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934954"/>
          <a:ext cx="889000" cy="23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99568</xdr:rowOff>
    </xdr:from>
    <xdr:to>
      <xdr:col>15</xdr:col>
      <xdr:colOff>133350</xdr:colOff>
      <xdr:row>65</xdr:row>
      <xdr:rowOff>29718</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107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39895</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841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133604</xdr:rowOff>
    </xdr:from>
    <xdr:to>
      <xdr:col>11</xdr:col>
      <xdr:colOff>31750</xdr:colOff>
      <xdr:row>65</xdr:row>
      <xdr:rowOff>70612</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934954"/>
          <a:ext cx="889000" cy="27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155194</xdr:rowOff>
    </xdr:from>
    <xdr:to>
      <xdr:col>11</xdr:col>
      <xdr:colOff>82550</xdr:colOff>
      <xdr:row>64</xdr:row>
      <xdr:rowOff>85344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95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70121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104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508</xdr:rowOff>
    </xdr:from>
    <xdr:to>
      <xdr:col>7</xdr:col>
      <xdr:colOff>31750</xdr:colOff>
      <xdr:row>65</xdr:row>
      <xdr:rowOff>102108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114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112285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913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140462</xdr:rowOff>
    </xdr:from>
    <xdr:to>
      <xdr:col>23</xdr:col>
      <xdr:colOff>184150</xdr:colOff>
      <xdr:row>66</xdr:row>
      <xdr:rowOff>70612</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28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36339</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1180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14986</xdr:rowOff>
    </xdr:from>
    <xdr:to>
      <xdr:col>19</xdr:col>
      <xdr:colOff>184150</xdr:colOff>
      <xdr:row>65</xdr:row>
      <xdr:rowOff>116586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15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101363</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245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143002</xdr:rowOff>
    </xdr:from>
    <xdr:to>
      <xdr:col>15</xdr:col>
      <xdr:colOff>133350</xdr:colOff>
      <xdr:row>65</xdr:row>
      <xdr:rowOff>73152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11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57929</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202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82804</xdr:rowOff>
    </xdr:from>
    <xdr:to>
      <xdr:col>11</xdr:col>
      <xdr:colOff>82550</xdr:colOff>
      <xdr:row>64</xdr:row>
      <xdr:rowOff>12954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88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23131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653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19812</xdr:rowOff>
    </xdr:from>
    <xdr:to>
      <xdr:col>7</xdr:col>
      <xdr:colOff>31750</xdr:colOff>
      <xdr:row>65</xdr:row>
      <xdr:rowOff>121412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16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106189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250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[127,590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人当たりの人件費・物件費等は、類似団体の平均よりも低い決算額となっている。</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前年度と比較して増額となっているが、定年延長に伴い、退職金支給が隔年になったことが主な要因となっている。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今後も引き続き、従来の仕様を見直す等の委託事業の見直しを継続し、経費削減に努めていく。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47031</xdr:rowOff>
    </xdr:from>
    <xdr:to>
      <xdr:col>23</xdr:col>
      <xdr:colOff>133350</xdr:colOff>
      <xdr:row>89</xdr:row>
      <xdr:rowOff>84489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34481"/>
          <a:ext cx="0" cy="14090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56566</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1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84489</xdr:rowOff>
    </xdr:from>
    <xdr:to>
      <xdr:col>24</xdr:col>
      <xdr:colOff>12700</xdr:colOff>
      <xdr:row>89</xdr:row>
      <xdr:rowOff>84489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43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133408</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77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47031</xdr:rowOff>
    </xdr:from>
    <xdr:to>
      <xdr:col>24</xdr:col>
      <xdr:colOff>12700</xdr:colOff>
      <xdr:row>81</xdr:row>
      <xdr:rowOff>47031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34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166937</xdr:rowOff>
    </xdr:from>
    <xdr:to>
      <xdr:col>23</xdr:col>
      <xdr:colOff>133350</xdr:colOff>
      <xdr:row>83</xdr:row>
      <xdr:rowOff>74231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225837"/>
          <a:ext cx="838200" cy="78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129269</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3596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157192</xdr:rowOff>
    </xdr:from>
    <xdr:to>
      <xdr:col>23</xdr:col>
      <xdr:colOff>184150</xdr:colOff>
      <xdr:row>84</xdr:row>
      <xdr:rowOff>87342</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387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166937</xdr:rowOff>
    </xdr:from>
    <xdr:to>
      <xdr:col>19</xdr:col>
      <xdr:colOff>133350</xdr:colOff>
      <xdr:row>83</xdr:row>
      <xdr:rowOff>37540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225837"/>
          <a:ext cx="889000" cy="42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60537</xdr:rowOff>
    </xdr:from>
    <xdr:to>
      <xdr:col>19</xdr:col>
      <xdr:colOff>184150</xdr:colOff>
      <xdr:row>83</xdr:row>
      <xdr:rowOff>162137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9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146914</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3772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133370</xdr:rowOff>
    </xdr:from>
    <xdr:to>
      <xdr:col>15</xdr:col>
      <xdr:colOff>82550</xdr:colOff>
      <xdr:row>83</xdr:row>
      <xdr:rowOff>37540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192270"/>
          <a:ext cx="889000" cy="7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81209</xdr:rowOff>
    </xdr:from>
    <xdr:to>
      <xdr:col>15</xdr:col>
      <xdr:colOff>133350</xdr:colOff>
      <xdr:row>84</xdr:row>
      <xdr:rowOff>11359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31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167586</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397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134569</xdr:rowOff>
    </xdr:from>
    <xdr:to>
      <xdr:col>11</xdr:col>
      <xdr:colOff>31750</xdr:colOff>
      <xdr:row>82</xdr:row>
      <xdr:rowOff>133370</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022019"/>
          <a:ext cx="889000" cy="170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26073</xdr:rowOff>
    </xdr:from>
    <xdr:to>
      <xdr:col>11</xdr:col>
      <xdr:colOff>82550</xdr:colOff>
      <xdr:row>83</xdr:row>
      <xdr:rowOff>127673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25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112450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342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68669</xdr:rowOff>
    </xdr:from>
    <xdr:to>
      <xdr:col>7</xdr:col>
      <xdr:colOff>31750</xdr:colOff>
      <xdr:row>82</xdr:row>
      <xdr:rowOff>170269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2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155046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213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23431</xdr:rowOff>
    </xdr:from>
    <xdr:to>
      <xdr:col>23</xdr:col>
      <xdr:colOff>184150</xdr:colOff>
      <xdr:row>83</xdr:row>
      <xdr:rowOff>125031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253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39958</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098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116137</xdr:rowOff>
    </xdr:from>
    <xdr:to>
      <xdr:col>19</xdr:col>
      <xdr:colOff>184150</xdr:colOff>
      <xdr:row>83</xdr:row>
      <xdr:rowOff>46287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175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56464</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9439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158190</xdr:rowOff>
    </xdr:from>
    <xdr:to>
      <xdr:col>15</xdr:col>
      <xdr:colOff>133350</xdr:colOff>
      <xdr:row>83</xdr:row>
      <xdr:rowOff>88340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21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98517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985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82570</xdr:rowOff>
    </xdr:from>
    <xdr:to>
      <xdr:col>11</xdr:col>
      <xdr:colOff>82550</xdr:colOff>
      <xdr:row>83</xdr:row>
      <xdr:rowOff>12720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14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22897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91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83769</xdr:rowOff>
    </xdr:from>
    <xdr:to>
      <xdr:col>7</xdr:col>
      <xdr:colOff>31750</xdr:colOff>
      <xdr:row>82</xdr:row>
      <xdr:rowOff>13919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97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24096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740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ラスパイレス指数に大きな影響を与える階層の一部において、本市の職員構成等が影響し、ラスパイレス指数類似団体の平均よりも高い状況となっている。引き続き、給与制度、職員構成の適正化を図り、縮減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53975</xdr:rowOff>
    </xdr:from>
    <xdr:to>
      <xdr:col>81</xdr:col>
      <xdr:colOff>44450</xdr:colOff>
      <xdr:row>88</xdr:row>
      <xdr:rowOff>80434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41425"/>
          <a:ext cx="0" cy="12266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52511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14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80434</xdr:rowOff>
    </xdr:from>
    <xdr:to>
      <xdr:col>81</xdr:col>
      <xdr:colOff>133350</xdr:colOff>
      <xdr:row>88</xdr:row>
      <xdr:rowOff>80434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16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140352</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8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53975</xdr:rowOff>
    </xdr:from>
    <xdr:to>
      <xdr:col>81</xdr:col>
      <xdr:colOff>133350</xdr:colOff>
      <xdr:row>81</xdr:row>
      <xdr:rowOff>53975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4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21166</xdr:rowOff>
    </xdr:from>
    <xdr:to>
      <xdr:col>81</xdr:col>
      <xdr:colOff>44450</xdr:colOff>
      <xdr:row>86</xdr:row>
      <xdr:rowOff>41275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765866"/>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108602</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338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92075</xdr:rowOff>
    </xdr:from>
    <xdr:to>
      <xdr:col>81</xdr:col>
      <xdr:colOff>95250</xdr:colOff>
      <xdr:row>85</xdr:row>
      <xdr:rowOff>22225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41275</xdr:rowOff>
    </xdr:from>
    <xdr:to>
      <xdr:col>77</xdr:col>
      <xdr:colOff>44450</xdr:colOff>
      <xdr:row>86</xdr:row>
      <xdr:rowOff>81491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78597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92075</xdr:rowOff>
    </xdr:from>
    <xdr:to>
      <xdr:col>77</xdr:col>
      <xdr:colOff>95250</xdr:colOff>
      <xdr:row>85</xdr:row>
      <xdr:rowOff>22225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32402</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26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81491</xdr:rowOff>
    </xdr:from>
    <xdr:to>
      <xdr:col>72</xdr:col>
      <xdr:colOff>203200</xdr:colOff>
      <xdr:row>86</xdr:row>
      <xdr:rowOff>81491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82619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112184</xdr:rowOff>
    </xdr:from>
    <xdr:to>
      <xdr:col>73</xdr:col>
      <xdr:colOff>44450</xdr:colOff>
      <xdr:row>85</xdr:row>
      <xdr:rowOff>42334</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52511</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81491</xdr:rowOff>
    </xdr:from>
    <xdr:to>
      <xdr:col>68</xdr:col>
      <xdr:colOff>152400</xdr:colOff>
      <xdr:row>86</xdr:row>
      <xdr:rowOff>81491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82619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132291</xdr:rowOff>
    </xdr:from>
    <xdr:to>
      <xdr:col>68</xdr:col>
      <xdr:colOff>203200</xdr:colOff>
      <xdr:row>85</xdr:row>
      <xdr:rowOff>62441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72618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30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141816</xdr:rowOff>
    </xdr:from>
    <xdr:to>
      <xdr:col>81</xdr:col>
      <xdr:colOff>95250</xdr:colOff>
      <xdr:row>86</xdr:row>
      <xdr:rowOff>71966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113893</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687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161925</xdr:rowOff>
    </xdr:from>
    <xdr:to>
      <xdr:col>77</xdr:col>
      <xdr:colOff>95250</xdr:colOff>
      <xdr:row>86</xdr:row>
      <xdr:rowOff>92075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73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76852</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82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30691</xdr:rowOff>
    </xdr:from>
    <xdr:to>
      <xdr:col>73</xdr:col>
      <xdr:colOff>44450</xdr:colOff>
      <xdr:row>86</xdr:row>
      <xdr:rowOff>132291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77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117068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861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30691</xdr:rowOff>
    </xdr:from>
    <xdr:to>
      <xdr:col>68</xdr:col>
      <xdr:colOff>203200</xdr:colOff>
      <xdr:row>86</xdr:row>
      <xdr:rowOff>132291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77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117068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861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30691</xdr:rowOff>
    </xdr:from>
    <xdr:to>
      <xdr:col>64</xdr:col>
      <xdr:colOff>152400</xdr:colOff>
      <xdr:row>86</xdr:row>
      <xdr:rowOff>132291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77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117068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861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ここ数年、人口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人当たりの職員数は同水準で推移しており、類似団体の平均値と比較しても少ない数値を保っている。</a:t>
          </a:r>
        </a:p>
        <a:p>
          <a:r>
            <a:rPr kumimoji="1" lang="ja-JP" altLang="en-US" sz="1300">
              <a:latin typeface="ＭＳ Ｐゴシック" panose="020B0600070205080204" pitchFamily="50" charset="-128"/>
              <a:ea typeface="ＭＳ Ｐゴシック" panose="020B0600070205080204" pitchFamily="50" charset="-128"/>
            </a:rPr>
            <a:t>　今後も事業量・事務量に応じた、適正な定員管理を努めていく。</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127000</xdr:rowOff>
    </xdr:from>
    <xdr:to>
      <xdr:col>81</xdr:col>
      <xdr:colOff>44450</xdr:colOff>
      <xdr:row>67</xdr:row>
      <xdr:rowOff>22701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071100"/>
          <a:ext cx="0" cy="1438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166228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81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22701</xdr:rowOff>
    </xdr:from>
    <xdr:to>
      <xdr:col>81</xdr:col>
      <xdr:colOff>133350</xdr:colOff>
      <xdr:row>67</xdr:row>
      <xdr:rowOff>22701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09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41927</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127000</xdr:rowOff>
    </xdr:from>
    <xdr:to>
      <xdr:col>81</xdr:col>
      <xdr:colOff>133350</xdr:colOff>
      <xdr:row>58</xdr:row>
      <xdr:rowOff>127000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07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137001</xdr:rowOff>
    </xdr:from>
    <xdr:to>
      <xdr:col>81</xdr:col>
      <xdr:colOff>44450</xdr:colOff>
      <xdr:row>60</xdr:row>
      <xdr:rowOff>158115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424001"/>
          <a:ext cx="838200" cy="21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169880</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56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137001</xdr:rowOff>
    </xdr:from>
    <xdr:to>
      <xdr:col>77</xdr:col>
      <xdr:colOff>44450</xdr:colOff>
      <xdr:row>60</xdr:row>
      <xdr:rowOff>155099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5290800" y="10424001"/>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11271</xdr:rowOff>
    </xdr:from>
    <xdr:to>
      <xdr:col>77</xdr:col>
      <xdr:colOff>95250</xdr:colOff>
      <xdr:row>61</xdr:row>
      <xdr:rowOff>112871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46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97648</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5560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155099</xdr:rowOff>
    </xdr:from>
    <xdr:to>
      <xdr:col>72</xdr:col>
      <xdr:colOff>203200</xdr:colOff>
      <xdr:row>60</xdr:row>
      <xdr:rowOff>167163</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4401800" y="10442099"/>
          <a:ext cx="8890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2222</xdr:rowOff>
    </xdr:from>
    <xdr:to>
      <xdr:col>73</xdr:col>
      <xdr:colOff>44450</xdr:colOff>
      <xdr:row>61</xdr:row>
      <xdr:rowOff>103822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88599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161131</xdr:rowOff>
    </xdr:from>
    <xdr:to>
      <xdr:col>68</xdr:col>
      <xdr:colOff>152400</xdr:colOff>
      <xdr:row>60</xdr:row>
      <xdr:rowOff>167163</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448131"/>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164624</xdr:rowOff>
    </xdr:from>
    <xdr:to>
      <xdr:col>68</xdr:col>
      <xdr:colOff>203200</xdr:colOff>
      <xdr:row>61</xdr:row>
      <xdr:rowOff>94774</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45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79551</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538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167640</xdr:rowOff>
    </xdr:from>
    <xdr:to>
      <xdr:col>64</xdr:col>
      <xdr:colOff>152400</xdr:colOff>
      <xdr:row>61</xdr:row>
      <xdr:rowOff>97790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5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82567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54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107315</xdr:rowOff>
    </xdr:from>
    <xdr:to>
      <xdr:col>81</xdr:col>
      <xdr:colOff>95250</xdr:colOff>
      <xdr:row>61</xdr:row>
      <xdr:rowOff>37465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39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123842</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23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86201</xdr:rowOff>
    </xdr:from>
    <xdr:to>
      <xdr:col>77</xdr:col>
      <xdr:colOff>95250</xdr:colOff>
      <xdr:row>61</xdr:row>
      <xdr:rowOff>16351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373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26528</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1420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104299</xdr:rowOff>
    </xdr:from>
    <xdr:to>
      <xdr:col>73</xdr:col>
      <xdr:colOff>44450</xdr:colOff>
      <xdr:row>61</xdr:row>
      <xdr:rowOff>34449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391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44626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160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116363</xdr:rowOff>
    </xdr:from>
    <xdr:to>
      <xdr:col>68</xdr:col>
      <xdr:colOff>203200</xdr:colOff>
      <xdr:row>61</xdr:row>
      <xdr:rowOff>46513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403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56690</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172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110331</xdr:rowOff>
    </xdr:from>
    <xdr:to>
      <xdr:col>64</xdr:col>
      <xdr:colOff>152400</xdr:colOff>
      <xdr:row>61</xdr:row>
      <xdr:rowOff>40481</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397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50658</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166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年度と令和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年度の単年度比較において、校舎等改修工事や市内小学校ネット環境整備等の元金の償還が始まったため、元利償還金は約</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億円増加した。病院や下水道の事業債の償還進行により、公営企業債の元利償還金に対する繰入金は約</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億円の減少した。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標準財政規模の増等により、分母は約</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億円増加した。分子の伸び率が、分母の伸び率を上回ったため、実質公債費率は前年度よりも</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２ポイント増加し、</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実質公債費率は、類似団体の平均よりも低い水準を維持しているが、健全な財政運営の観点から市債を計画的に借入、必要以上に将来負担の増大を招くことのないように努めていく。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157843</xdr:rowOff>
    </xdr:from>
    <xdr:to>
      <xdr:col>81</xdr:col>
      <xdr:colOff>44450</xdr:colOff>
      <xdr:row>45</xdr:row>
      <xdr:rowOff>120045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330043"/>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92122</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80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120045</xdr:rowOff>
    </xdr:from>
    <xdr:to>
      <xdr:col>81</xdr:col>
      <xdr:colOff>133350</xdr:colOff>
      <xdr:row>45</xdr:row>
      <xdr:rowOff>120045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835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72770</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157843</xdr:rowOff>
    </xdr:from>
    <xdr:to>
      <xdr:col>81</xdr:col>
      <xdr:colOff>133350</xdr:colOff>
      <xdr:row>36</xdr:row>
      <xdr:rowOff>157843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11188</xdr:rowOff>
    </xdr:from>
    <xdr:to>
      <xdr:col>81</xdr:col>
      <xdr:colOff>44450</xdr:colOff>
      <xdr:row>39</xdr:row>
      <xdr:rowOff>34169</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697738"/>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139294</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258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167217</xdr:rowOff>
    </xdr:from>
    <xdr:to>
      <xdr:col>81</xdr:col>
      <xdr:colOff>95250</xdr:colOff>
      <xdr:row>40</xdr:row>
      <xdr:rowOff>97367</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148167</xdr:rowOff>
    </xdr:from>
    <xdr:to>
      <xdr:col>77</xdr:col>
      <xdr:colOff>44450</xdr:colOff>
      <xdr:row>39</xdr:row>
      <xdr:rowOff>11188</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66326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155726</xdr:rowOff>
    </xdr:from>
    <xdr:to>
      <xdr:col>77</xdr:col>
      <xdr:colOff>95250</xdr:colOff>
      <xdr:row>40</xdr:row>
      <xdr:rowOff>85876</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4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70653</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928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113695</xdr:rowOff>
    </xdr:from>
    <xdr:to>
      <xdr:col>72</xdr:col>
      <xdr:colOff>203200</xdr:colOff>
      <xdr:row>38</xdr:row>
      <xdr:rowOff>148167</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62879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144235</xdr:rowOff>
    </xdr:from>
    <xdr:to>
      <xdr:col>73</xdr:col>
      <xdr:colOff>44450</xdr:colOff>
      <xdr:row>40</xdr:row>
      <xdr:rowOff>74385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59162</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67733</xdr:rowOff>
    </xdr:from>
    <xdr:to>
      <xdr:col>68</xdr:col>
      <xdr:colOff>152400</xdr:colOff>
      <xdr:row>38</xdr:row>
      <xdr:rowOff>113695</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582833"/>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144235</xdr:rowOff>
    </xdr:from>
    <xdr:to>
      <xdr:col>68</xdr:col>
      <xdr:colOff>203200</xdr:colOff>
      <xdr:row>40</xdr:row>
      <xdr:rowOff>74385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59162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121255</xdr:rowOff>
    </xdr:from>
    <xdr:to>
      <xdr:col>64</xdr:col>
      <xdr:colOff>152400</xdr:colOff>
      <xdr:row>40</xdr:row>
      <xdr:rowOff>51405</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0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36182</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894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154819</xdr:rowOff>
    </xdr:from>
    <xdr:to>
      <xdr:col>81</xdr:col>
      <xdr:colOff>95250</xdr:colOff>
      <xdr:row>39</xdr:row>
      <xdr:rowOff>84969</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66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171346</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514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131838</xdr:rowOff>
    </xdr:from>
    <xdr:to>
      <xdr:col>77</xdr:col>
      <xdr:colOff>95250</xdr:colOff>
      <xdr:row>39</xdr:row>
      <xdr:rowOff>61988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64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72165</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415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97367</xdr:rowOff>
    </xdr:from>
    <xdr:to>
      <xdr:col>73</xdr:col>
      <xdr:colOff>44450</xdr:colOff>
      <xdr:row>39</xdr:row>
      <xdr:rowOff>27517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37694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62895</xdr:rowOff>
    </xdr:from>
    <xdr:to>
      <xdr:col>68</xdr:col>
      <xdr:colOff>203200</xdr:colOff>
      <xdr:row>38</xdr:row>
      <xdr:rowOff>164495</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57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3222</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346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16933</xdr:rowOff>
    </xdr:from>
    <xdr:to>
      <xdr:col>64</xdr:col>
      <xdr:colOff>152400</xdr:colOff>
      <xdr:row>38</xdr:row>
      <xdr:rowOff>118533</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128710</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30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将来負担額は、公営企業債等繰入見込額や債務負担行為支出予定額は減少したが、充当可能基金である財政調整基金を取り崩したこと等を要因として充当可能財源が減ったために、算定の分子が約</a:t>
          </a:r>
          <a:r>
            <a:rPr kumimoji="1" lang="en-US" altLang="ja-JP" sz="1300">
              <a:latin typeface="ＭＳ Ｐゴシック" panose="020B0600070205080204" pitchFamily="50" charset="-128"/>
              <a:ea typeface="ＭＳ Ｐゴシック" panose="020B0600070205080204" pitchFamily="50" charset="-128"/>
            </a:rPr>
            <a:t>82</a:t>
          </a:r>
          <a:r>
            <a:rPr kumimoji="1" lang="ja-JP" altLang="en-US" sz="1300">
              <a:latin typeface="ＭＳ Ｐゴシック" panose="020B0600070205080204" pitchFamily="50" charset="-128"/>
              <a:ea typeface="ＭＳ Ｐゴシック" panose="020B0600070205080204" pitchFamily="50" charset="-128"/>
            </a:rPr>
            <a:t>億増加した。一方、標準財政規模等の増加により、将来負担比率の分母も増加したが、分母の伸び率よりも分子の伸び率が大きく、将来負担比率は前年度よりも上昇した。</a:t>
          </a:r>
        </a:p>
        <a:p>
          <a:r>
            <a:rPr kumimoji="1" lang="ja-JP" altLang="en-US" sz="1300">
              <a:latin typeface="ＭＳ Ｐゴシック" panose="020B0600070205080204" pitchFamily="50" charset="-128"/>
              <a:ea typeface="ＭＳ Ｐゴシック" panose="020B0600070205080204" pitchFamily="50" charset="-128"/>
            </a:rPr>
            <a:t>　財政運営が圧迫されることのないよう、各種債務の的確な把握に努めるとともに、充当可能財源のさらなる確保に努め、将来負担額の抑制を図っていく。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80464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539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52541</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24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80464</xdr:rowOff>
    </xdr:from>
    <xdr:to>
      <xdr:col>81</xdr:col>
      <xdr:colOff>133350</xdr:colOff>
      <xdr:row>22</xdr:row>
      <xdr:rowOff>80464</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852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140426</xdr:rowOff>
    </xdr:from>
    <xdr:to>
      <xdr:col>81</xdr:col>
      <xdr:colOff>44450</xdr:colOff>
      <xdr:row>15</xdr:row>
      <xdr:rowOff>118926</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179800" y="2540726"/>
          <a:ext cx="838200" cy="149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64588</xdr:rowOff>
    </xdr:from>
    <xdr:to>
      <xdr:col>81</xdr:col>
      <xdr:colOff>95250</xdr:colOff>
      <xdr:row>13</xdr:row>
      <xdr:rowOff>166188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293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9434</xdr:rowOff>
    </xdr:from>
    <xdr:to>
      <xdr:col>77</xdr:col>
      <xdr:colOff>44450</xdr:colOff>
      <xdr:row>14</xdr:row>
      <xdr:rowOff>140426</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5290800" y="2409734"/>
          <a:ext cx="889000" cy="130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13</xdr:row>
      <xdr:rowOff>141242</xdr:rowOff>
    </xdr:from>
    <xdr:to>
      <xdr:col>72</xdr:col>
      <xdr:colOff>203200</xdr:colOff>
      <xdr:row>14</xdr:row>
      <xdr:rowOff>9434</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a:off x="14401800" y="2370092"/>
          <a:ext cx="889000" cy="39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35288</xdr:rowOff>
    </xdr:from>
    <xdr:to>
      <xdr:col>73</xdr:col>
      <xdr:colOff>44450</xdr:colOff>
      <xdr:row>13</xdr:row>
      <xdr:rowOff>136888</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26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147065</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03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13</xdr:row>
      <xdr:rowOff>125730</xdr:rowOff>
    </xdr:from>
    <xdr:to>
      <xdr:col>68</xdr:col>
      <xdr:colOff>152400</xdr:colOff>
      <xdr:row>13</xdr:row>
      <xdr:rowOff>141242</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a:off x="13512800" y="2354580"/>
          <a:ext cx="8890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119743</xdr:rowOff>
    </xdr:from>
    <xdr:to>
      <xdr:col>68</xdr:col>
      <xdr:colOff>203200</xdr:colOff>
      <xdr:row>14</xdr:row>
      <xdr:rowOff>49893</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34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34670</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434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155938</xdr:rowOff>
    </xdr:from>
    <xdr:to>
      <xdr:col>64</xdr:col>
      <xdr:colOff>152400</xdr:colOff>
      <xdr:row>14</xdr:row>
      <xdr:rowOff>86088</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38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70865</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471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68126</xdr:rowOff>
    </xdr:from>
    <xdr:to>
      <xdr:col>81</xdr:col>
      <xdr:colOff>95250</xdr:colOff>
      <xdr:row>15</xdr:row>
      <xdr:rowOff>169726</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967200" y="263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40203</xdr:rowOff>
    </xdr:from>
    <xdr:ext cx="762000" cy="259045"/>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7106900" y="2611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89626</xdr:rowOff>
    </xdr:from>
    <xdr:to>
      <xdr:col>77</xdr:col>
      <xdr:colOff>95250</xdr:colOff>
      <xdr:row>15</xdr:row>
      <xdr:rowOff>19776</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129000" y="248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4553</xdr:rowOff>
    </xdr:from>
    <xdr:ext cx="7366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798800" y="25763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130084</xdr:rowOff>
    </xdr:from>
    <xdr:to>
      <xdr:col>73</xdr:col>
      <xdr:colOff>44450</xdr:colOff>
      <xdr:row>14</xdr:row>
      <xdr:rowOff>60234</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5240000" y="235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45011</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909800" y="244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90442</xdr:rowOff>
    </xdr:from>
    <xdr:to>
      <xdr:col>68</xdr:col>
      <xdr:colOff>203200</xdr:colOff>
      <xdr:row>14</xdr:row>
      <xdr:rowOff>20592</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4351000" y="231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30769</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020800" y="208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74930</xdr:rowOff>
    </xdr:from>
    <xdr:to>
      <xdr:col>64</xdr:col>
      <xdr:colOff>152400</xdr:colOff>
      <xdr:row>14</xdr:row>
      <xdr:rowOff>5080</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3462000" y="230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15257</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131800" y="2072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千葉県松戸市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500,395
476,763
61.38
200,169,732
192,763,852
6,463,391
98,108,710
122,997,000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21.9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年度は定年引上げの影響で退職手当の支出が多い年度であったため人件費が増加し、前年度と比較して</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ポイント増加している。</a:t>
          </a:r>
        </a:p>
        <a:p>
          <a:r>
            <a:rPr kumimoji="1" lang="ja-JP" altLang="en-US" sz="1300">
              <a:latin typeface="ＭＳ Ｐゴシック" panose="020B0600070205080204" pitchFamily="50" charset="-128"/>
              <a:ea typeface="ＭＳ Ｐゴシック" panose="020B0600070205080204" pitchFamily="50" charset="-128"/>
            </a:rPr>
            <a:t>　なお、人口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人あたり人件費決算額及び人口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人あたり職員数は、類似団体と比較して本市は低い状況となっている。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xdr:rowOff>
    </xdr:from>
    <xdr:to>
      <xdr:col>24</xdr:col>
      <xdr:colOff>25400</xdr:colOff>
      <xdr:row>41</xdr:row>
      <xdr:rowOff>37193</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499100"/>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9270</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038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37193</xdr:rowOff>
    </xdr:from>
    <xdr:to>
      <xdr:col>24</xdr:col>
      <xdr:colOff>114300</xdr:colOff>
      <xdr:row>41</xdr:row>
      <xdr:rowOff>37193</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66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99077</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24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xdr:rowOff>
    </xdr:from>
    <xdr:to>
      <xdr:col>24</xdr:col>
      <xdr:colOff>114300</xdr:colOff>
      <xdr:row>32</xdr:row>
      <xdr:rowOff>12700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49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80736</xdr:rowOff>
    </xdr:from>
    <xdr:to>
      <xdr:col>24</xdr:col>
      <xdr:colOff>25400</xdr:colOff>
      <xdr:row>38</xdr:row>
      <xdr:rowOff>127000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424386"/>
          <a:ext cx="838200" cy="21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13805</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86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168728</xdr:rowOff>
    </xdr:from>
    <xdr:to>
      <xdr:col>24</xdr:col>
      <xdr:colOff>76200</xdr:colOff>
      <xdr:row>37</xdr:row>
      <xdr:rowOff>98878</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80736</xdr:rowOff>
    </xdr:from>
    <xdr:to>
      <xdr:col>19</xdr:col>
      <xdr:colOff>187325</xdr:colOff>
      <xdr:row>37</xdr:row>
      <xdr:rowOff>167822</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6424386"/>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70757</xdr:rowOff>
    </xdr:from>
    <xdr:to>
      <xdr:col>20</xdr:col>
      <xdr:colOff>38100</xdr:colOff>
      <xdr:row>37</xdr:row>
      <xdr:rowOff>907</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11084</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011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69850</xdr:rowOff>
    </xdr:from>
    <xdr:to>
      <xdr:col>15</xdr:col>
      <xdr:colOff>98425</xdr:colOff>
      <xdr:row>37</xdr:row>
      <xdr:rowOff>167822</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41350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146957</xdr:rowOff>
    </xdr:from>
    <xdr:to>
      <xdr:col>15</xdr:col>
      <xdr:colOff>149225</xdr:colOff>
      <xdr:row>37</xdr:row>
      <xdr:rowOff>77107</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31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87284</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08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69850</xdr:rowOff>
    </xdr:from>
    <xdr:to>
      <xdr:col>11</xdr:col>
      <xdr:colOff>9525</xdr:colOff>
      <xdr:row>38</xdr:row>
      <xdr:rowOff>159657</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413500"/>
          <a:ext cx="8890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54627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84364</xdr:rowOff>
    </xdr:from>
    <xdr:to>
      <xdr:col>6</xdr:col>
      <xdr:colOff>171450</xdr:colOff>
      <xdr:row>38</xdr:row>
      <xdr:rowOff>14514</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42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24691</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96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76200</xdr:rowOff>
    </xdr:from>
    <xdr:to>
      <xdr:col>24</xdr:col>
      <xdr:colOff>76200</xdr:colOff>
      <xdr:row>39</xdr:row>
      <xdr:rowOff>6350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48277</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29936</xdr:rowOff>
    </xdr:from>
    <xdr:to>
      <xdr:col>20</xdr:col>
      <xdr:colOff>38100</xdr:colOff>
      <xdr:row>37</xdr:row>
      <xdr:rowOff>131536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37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116312</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459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117022</xdr:rowOff>
    </xdr:from>
    <xdr:to>
      <xdr:col>15</xdr:col>
      <xdr:colOff>149225</xdr:colOff>
      <xdr:row>38</xdr:row>
      <xdr:rowOff>47172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46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31949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19050</xdr:rowOff>
    </xdr:from>
    <xdr:to>
      <xdr:col>11</xdr:col>
      <xdr:colOff>60325</xdr:colOff>
      <xdr:row>37</xdr:row>
      <xdr:rowOff>120650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105427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108857</xdr:rowOff>
    </xdr:from>
    <xdr:to>
      <xdr:col>6</xdr:col>
      <xdr:colOff>171450</xdr:colOff>
      <xdr:row>39</xdr:row>
      <xdr:rowOff>39007</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6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23784</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71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物件費に係る経常収支比率は、ここ数年、類似団体平均と同程度で推移している。前年度と比較して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ポイント上昇し、経常経費充当一般財源は約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億円増加した。令和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年度は、放課後児童クラブ運営委託料の増や小中学校</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人１台端末の維持管理関係経費の増等により、物件費が増加となった。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従来の仕様条件の見直し等の委託事業の見直しを継続し、物件費の削減に努めていく。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62230</xdr:rowOff>
    </xdr:from>
    <xdr:to>
      <xdr:col>82</xdr:col>
      <xdr:colOff>107950</xdr:colOff>
      <xdr:row>20</xdr:row>
      <xdr:rowOff>88900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9108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148607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34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62230</xdr:rowOff>
    </xdr:from>
    <xdr:to>
      <xdr:col>82</xdr:col>
      <xdr:colOff>196850</xdr:colOff>
      <xdr:row>13</xdr:row>
      <xdr:rowOff>62230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9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1270</xdr:rowOff>
    </xdr:from>
    <xdr:to>
      <xdr:col>82</xdr:col>
      <xdr:colOff>107950</xdr:colOff>
      <xdr:row>17</xdr:row>
      <xdr:rowOff>62230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91592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168927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40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142240</xdr:rowOff>
    </xdr:from>
    <xdr:to>
      <xdr:col>78</xdr:col>
      <xdr:colOff>69850</xdr:colOff>
      <xdr:row>17</xdr:row>
      <xdr:rowOff>1270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8854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129540</xdr:rowOff>
    </xdr:from>
    <xdr:to>
      <xdr:col>78</xdr:col>
      <xdr:colOff>120650</xdr:colOff>
      <xdr:row>17</xdr:row>
      <xdr:rowOff>59690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44467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59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35560</xdr:rowOff>
    </xdr:from>
    <xdr:to>
      <xdr:col>73</xdr:col>
      <xdr:colOff>180975</xdr:colOff>
      <xdr:row>16</xdr:row>
      <xdr:rowOff>142240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77876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91440</xdr:rowOff>
    </xdr:from>
    <xdr:to>
      <xdr:col>74</xdr:col>
      <xdr:colOff>31750</xdr:colOff>
      <xdr:row>17</xdr:row>
      <xdr:rowOff>21590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31767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60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35560</xdr:rowOff>
    </xdr:from>
    <xdr:to>
      <xdr:col>69</xdr:col>
      <xdr:colOff>92075</xdr:colOff>
      <xdr:row>16</xdr:row>
      <xdr:rowOff>73660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7787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0</xdr:rowOff>
    </xdr:from>
    <xdr:to>
      <xdr:col>69</xdr:col>
      <xdr:colOff>142875</xdr:colOff>
      <xdr:row>16</xdr:row>
      <xdr:rowOff>101600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86377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xdr:rowOff>
    </xdr:from>
    <xdr:to>
      <xdr:col>65</xdr:col>
      <xdr:colOff>53975</xdr:colOff>
      <xdr:row>16</xdr:row>
      <xdr:rowOff>109220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119397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11430</xdr:rowOff>
    </xdr:from>
    <xdr:to>
      <xdr:col>82</xdr:col>
      <xdr:colOff>158750</xdr:colOff>
      <xdr:row>17</xdr:row>
      <xdr:rowOff>113030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92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154957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89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121920</xdr:rowOff>
    </xdr:from>
    <xdr:to>
      <xdr:col>78</xdr:col>
      <xdr:colOff>120650</xdr:colOff>
      <xdr:row>17</xdr:row>
      <xdr:rowOff>52070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62247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633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91440</xdr:rowOff>
    </xdr:from>
    <xdr:to>
      <xdr:col>74</xdr:col>
      <xdr:colOff>31750</xdr:colOff>
      <xdr:row>17</xdr:row>
      <xdr:rowOff>21590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6367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92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156210</xdr:rowOff>
    </xdr:from>
    <xdr:to>
      <xdr:col>69</xdr:col>
      <xdr:colOff>142875</xdr:colOff>
      <xdr:row>16</xdr:row>
      <xdr:rowOff>86360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96537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7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109237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年度の経常経費充当一般財源は前年度よりも</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6.2</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億円増加しているが、扶助費に係る経常収支比率は</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１ポイント減少している。金額の増理由としては、障害福祉給付費や保育所の運営経費の増加、児童手当改正による増が主な要因である。</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子育て施策への積極的な取り組みや高齢化に伴い、扶助費の増加傾向は続くと見込まれるため、限られた財源の中で最大限の効果を発揮するため、緊急的・重要性の高い施策を優先するなどして、事業の重点化・効率化を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xdr:rowOff>
    </xdr:from>
    <xdr:to>
      <xdr:col>24</xdr:col>
      <xdr:colOff>25400</xdr:colOff>
      <xdr:row>60</xdr:row>
      <xdr:rowOff>159657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8928100"/>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99077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67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xdr:rowOff>
    </xdr:from>
    <xdr:to>
      <xdr:col>24</xdr:col>
      <xdr:colOff>114300</xdr:colOff>
      <xdr:row>52</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892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110672</xdr:rowOff>
    </xdr:from>
    <xdr:to>
      <xdr:col>24</xdr:col>
      <xdr:colOff>25400</xdr:colOff>
      <xdr:row>58</xdr:row>
      <xdr:rowOff>127000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987800" y="10054772"/>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167822</xdr:rowOff>
    </xdr:from>
    <xdr:to>
      <xdr:col>19</xdr:col>
      <xdr:colOff>187325</xdr:colOff>
      <xdr:row>58</xdr:row>
      <xdr:rowOff>127000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940472"/>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35378</xdr:rowOff>
    </xdr:from>
    <xdr:to>
      <xdr:col>20</xdr:col>
      <xdr:colOff>38100</xdr:colOff>
      <xdr:row>57</xdr:row>
      <xdr:rowOff>136978</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147155</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576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20865</xdr:rowOff>
    </xdr:from>
    <xdr:to>
      <xdr:col>15</xdr:col>
      <xdr:colOff>98425</xdr:colOff>
      <xdr:row>57</xdr:row>
      <xdr:rowOff>167822</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793515"/>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76200</xdr:rowOff>
    </xdr:from>
    <xdr:to>
      <xdr:col>15</xdr:col>
      <xdr:colOff>149225</xdr:colOff>
      <xdr:row>57</xdr:row>
      <xdr:rowOff>6350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16527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20865</xdr:rowOff>
    </xdr:from>
    <xdr:to>
      <xdr:col>11</xdr:col>
      <xdr:colOff>9525</xdr:colOff>
      <xdr:row>57</xdr:row>
      <xdr:rowOff>151493</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793515"/>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10885</xdr:rowOff>
    </xdr:from>
    <xdr:to>
      <xdr:col>11</xdr:col>
      <xdr:colOff>60325</xdr:colOff>
      <xdr:row>56</xdr:row>
      <xdr:rowOff>112485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122662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38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108857</xdr:rowOff>
    </xdr:from>
    <xdr:to>
      <xdr:col>6</xdr:col>
      <xdr:colOff>171450</xdr:colOff>
      <xdr:row>57</xdr:row>
      <xdr:rowOff>39007</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49184</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478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59872</xdr:rowOff>
    </xdr:from>
    <xdr:to>
      <xdr:col>24</xdr:col>
      <xdr:colOff>76200</xdr:colOff>
      <xdr:row>58</xdr:row>
      <xdr:rowOff>161472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1000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31949</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76200</xdr:rowOff>
    </xdr:from>
    <xdr:to>
      <xdr:col>20</xdr:col>
      <xdr:colOff>38100</xdr:colOff>
      <xdr:row>59</xdr:row>
      <xdr:rowOff>6350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162577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117022</xdr:rowOff>
    </xdr:from>
    <xdr:to>
      <xdr:col>15</xdr:col>
      <xdr:colOff>149225</xdr:colOff>
      <xdr:row>58</xdr:row>
      <xdr:rowOff>47172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31949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141515</xdr:rowOff>
    </xdr:from>
    <xdr:to>
      <xdr:col>11</xdr:col>
      <xdr:colOff>60325</xdr:colOff>
      <xdr:row>57</xdr:row>
      <xdr:rowOff>71665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74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56442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82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100693</xdr:rowOff>
    </xdr:from>
    <xdr:to>
      <xdr:col>6</xdr:col>
      <xdr:colOff>171450</xdr:colOff>
      <xdr:row>58</xdr:row>
      <xdr:rowOff>30843</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87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15620</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95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主に維持補修費と繰出金であるが、前年度と比較して経常収支比率の構成比は</a:t>
          </a:r>
          <a:r>
            <a:rPr kumimoji="1" lang="en-US" altLang="ja-JP" sz="12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2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ポイント増加した。また、類似団体平均に比べて、高い水準となっている。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増加の理由は、国民健康保険特別会計や後期高齢者医療特別会計への繰出金の増となっており、。高齢化の進展により社会保障給付が増大している。今後も、効率的・効果的な事業実施を推進し、一般会計からの繰出金の抑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156935</xdr:rowOff>
    </xdr:from>
    <xdr:to>
      <xdr:col>82</xdr:col>
      <xdr:colOff>107950</xdr:colOff>
      <xdr:row>61</xdr:row>
      <xdr:rowOff>15422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243785"/>
          <a:ext cx="0" cy="1230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158949</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44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15422</xdr:rowOff>
    </xdr:from>
    <xdr:to>
      <xdr:col>82</xdr:col>
      <xdr:colOff>196850</xdr:colOff>
      <xdr:row>61</xdr:row>
      <xdr:rowOff>15422</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47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71862</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9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156935</xdr:rowOff>
    </xdr:from>
    <xdr:to>
      <xdr:col>82</xdr:col>
      <xdr:colOff>196850</xdr:colOff>
      <xdr:row>53</xdr:row>
      <xdr:rowOff>156935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24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118835</xdr:rowOff>
    </xdr:from>
    <xdr:to>
      <xdr:col>82</xdr:col>
      <xdr:colOff>107950</xdr:colOff>
      <xdr:row>59</xdr:row>
      <xdr:rowOff>129722</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5671800" y="10234385"/>
          <a:ext cx="8382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92727</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76200</xdr:rowOff>
    </xdr:from>
    <xdr:to>
      <xdr:col>82</xdr:col>
      <xdr:colOff>158750</xdr:colOff>
      <xdr:row>59</xdr:row>
      <xdr:rowOff>6350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107950</xdr:rowOff>
    </xdr:from>
    <xdr:to>
      <xdr:col>78</xdr:col>
      <xdr:colOff>69850</xdr:colOff>
      <xdr:row>59</xdr:row>
      <xdr:rowOff>118835</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4782800" y="102235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87085</xdr:rowOff>
    </xdr:from>
    <xdr:to>
      <xdr:col>78</xdr:col>
      <xdr:colOff>120650</xdr:colOff>
      <xdr:row>59</xdr:row>
      <xdr:rowOff>17235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10031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27412</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800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31750</xdr:rowOff>
    </xdr:from>
    <xdr:to>
      <xdr:col>73</xdr:col>
      <xdr:colOff>180975</xdr:colOff>
      <xdr:row>59</xdr:row>
      <xdr:rowOff>107950</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a:off x="13893800" y="10147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65315</xdr:rowOff>
    </xdr:from>
    <xdr:to>
      <xdr:col>74</xdr:col>
      <xdr:colOff>31750</xdr:colOff>
      <xdr:row>58</xdr:row>
      <xdr:rowOff>166915</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5642</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77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31750</xdr:rowOff>
    </xdr:from>
    <xdr:to>
      <xdr:col>69</xdr:col>
      <xdr:colOff>92075</xdr:colOff>
      <xdr:row>59</xdr:row>
      <xdr:rowOff>97065</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flipV="1">
          <a:off x="13004800" y="101473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21772</xdr:rowOff>
    </xdr:from>
    <xdr:to>
      <xdr:col>69</xdr:col>
      <xdr:colOff>142875</xdr:colOff>
      <xdr:row>58</xdr:row>
      <xdr:rowOff>123372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96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133549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73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130628</xdr:rowOff>
    </xdr:from>
    <xdr:to>
      <xdr:col>65</xdr:col>
      <xdr:colOff>53975</xdr:colOff>
      <xdr:row>59</xdr:row>
      <xdr:rowOff>60778</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1007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70955</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843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78922</xdr:rowOff>
    </xdr:from>
    <xdr:to>
      <xdr:col>82</xdr:col>
      <xdr:colOff>158750</xdr:colOff>
      <xdr:row>60</xdr:row>
      <xdr:rowOff>9072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1019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50999</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1016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68035</xdr:rowOff>
    </xdr:from>
    <xdr:to>
      <xdr:col>78</xdr:col>
      <xdr:colOff>120650</xdr:colOff>
      <xdr:row>59</xdr:row>
      <xdr:rowOff>169635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101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154412</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10269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57150</xdr:rowOff>
    </xdr:from>
    <xdr:to>
      <xdr:col>74</xdr:col>
      <xdr:colOff>31750</xdr:colOff>
      <xdr:row>59</xdr:row>
      <xdr:rowOff>158750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143527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152400</xdr:rowOff>
    </xdr:from>
    <xdr:to>
      <xdr:col>69</xdr:col>
      <xdr:colOff>142875</xdr:colOff>
      <xdr:row>59</xdr:row>
      <xdr:rowOff>82550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67327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46265</xdr:rowOff>
    </xdr:from>
    <xdr:to>
      <xdr:col>65</xdr:col>
      <xdr:colOff>53975</xdr:colOff>
      <xdr:row>59</xdr:row>
      <xdr:rowOff>147865</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1016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132642</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1024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過去</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年間、類似団体平均よりも低い水準を保っている。令和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前年度より病院事業会計への負担金・出資金や子育て施策に積極的に取り組んでいることから、関連した補助金が増加している。一方、子育て施策に伴う国県補助金等の特定財源が増加しており、分母にあたる経常一般財源の増加を抑制しているため、補助費等に係る経常収支比率の構成比は横ばい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補助金等の効果について十分に検討を行い、抑制に努めていく。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2" name="補助費等グラフ枠">
          <a:extLst>
            <a:ext uri="{FF2B5EF4-FFF2-40B4-BE49-F238E27FC236}">
              <a16:creationId xmlns:a16="http://schemas.microsoft.com/office/drawing/2014/main" id="{00000000-0008-0000-0400-00003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26307</xdr:rowOff>
    </xdr:from>
    <xdr:to>
      <xdr:col>82</xdr:col>
      <xdr:colOff>107950</xdr:colOff>
      <xdr:row>41</xdr:row>
      <xdr:rowOff>156935</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6510000" y="5684157"/>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129012</xdr:rowOff>
    </xdr:from>
    <xdr:ext cx="762000" cy="259045"/>
    <xdr:sp macro="" textlink="">
      <xdr:nvSpPr>
        <xdr:cNvPr id="314" name="補助費等最小値テキスト">
          <a:extLst>
            <a:ext uri="{FF2B5EF4-FFF2-40B4-BE49-F238E27FC236}">
              <a16:creationId xmlns:a16="http://schemas.microsoft.com/office/drawing/2014/main" id="{00000000-0008-0000-0400-00003A010000}"/>
            </a:ext>
          </a:extLst>
        </xdr:cNvPr>
        <xdr:cNvSpPr txBox="1"/>
      </xdr:nvSpPr>
      <xdr:spPr>
        <a:xfrm>
          <a:off x="165989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156935</xdr:rowOff>
    </xdr:from>
    <xdr:to>
      <xdr:col>82</xdr:col>
      <xdr:colOff>196850</xdr:colOff>
      <xdr:row>41</xdr:row>
      <xdr:rowOff>156935</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718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112684</xdr:rowOff>
    </xdr:from>
    <xdr:ext cx="762000" cy="259045"/>
    <xdr:sp macro="" textlink="">
      <xdr:nvSpPr>
        <xdr:cNvPr id="316" name="補助費等最大値テキスト">
          <a:extLst>
            <a:ext uri="{FF2B5EF4-FFF2-40B4-BE49-F238E27FC236}">
              <a16:creationId xmlns:a16="http://schemas.microsoft.com/office/drawing/2014/main" id="{00000000-0008-0000-0400-00003C010000}"/>
            </a:ext>
          </a:extLst>
        </xdr:cNvPr>
        <xdr:cNvSpPr txBox="1"/>
      </xdr:nvSpPr>
      <xdr:spPr>
        <a:xfrm>
          <a:off x="16598900" y="5427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26307</xdr:rowOff>
    </xdr:from>
    <xdr:to>
      <xdr:col>82</xdr:col>
      <xdr:colOff>196850</xdr:colOff>
      <xdr:row>33</xdr:row>
      <xdr:rowOff>26307</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6421100" y="5684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20864</xdr:rowOff>
    </xdr:from>
    <xdr:to>
      <xdr:col>82</xdr:col>
      <xdr:colOff>107950</xdr:colOff>
      <xdr:row>35</xdr:row>
      <xdr:rowOff>75293</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5671800" y="6021614"/>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31949</xdr:rowOff>
    </xdr:from>
    <xdr:ext cx="762000" cy="259045"/>
    <xdr:sp macro="" textlink="">
      <xdr:nvSpPr>
        <xdr:cNvPr id="319" name="補助費等平均値テキスト">
          <a:extLst>
            <a:ext uri="{FF2B5EF4-FFF2-40B4-BE49-F238E27FC236}">
              <a16:creationId xmlns:a16="http://schemas.microsoft.com/office/drawing/2014/main" id="{00000000-0008-0000-0400-00003F010000}"/>
            </a:ext>
          </a:extLst>
        </xdr:cNvPr>
        <xdr:cNvSpPr txBox="1"/>
      </xdr:nvSpPr>
      <xdr:spPr>
        <a:xfrm>
          <a:off x="16598900" y="6204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59872</xdr:rowOff>
    </xdr:from>
    <xdr:to>
      <xdr:col>82</xdr:col>
      <xdr:colOff>158750</xdr:colOff>
      <xdr:row>36</xdr:row>
      <xdr:rowOff>161472</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64592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170543</xdr:rowOff>
    </xdr:from>
    <xdr:to>
      <xdr:col>78</xdr:col>
      <xdr:colOff>69850</xdr:colOff>
      <xdr:row>35</xdr:row>
      <xdr:rowOff>20864</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4782800" y="5999843"/>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70757</xdr:rowOff>
    </xdr:from>
    <xdr:to>
      <xdr:col>78</xdr:col>
      <xdr:colOff>120650</xdr:colOff>
      <xdr:row>37</xdr:row>
      <xdr:rowOff>907</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5621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157134</xdr:rowOff>
    </xdr:from>
    <xdr:ext cx="7366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290800" y="6329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159657</xdr:rowOff>
    </xdr:from>
    <xdr:to>
      <xdr:col>73</xdr:col>
      <xdr:colOff>180975</xdr:colOff>
      <xdr:row>34</xdr:row>
      <xdr:rowOff>170543</xdr:rowOff>
    </xdr:to>
    <xdr:cxnSp macro="">
      <xdr:nvCxnSpPr>
        <xdr:cNvPr id="324" name="直線コネクタ 323">
          <a:extLst>
            <a:ext uri="{FF2B5EF4-FFF2-40B4-BE49-F238E27FC236}">
              <a16:creationId xmlns:a16="http://schemas.microsoft.com/office/drawing/2014/main" id="{00000000-0008-0000-0400-000044010000}"/>
            </a:ext>
          </a:extLst>
        </xdr:cNvPr>
        <xdr:cNvCxnSpPr/>
      </xdr:nvCxnSpPr>
      <xdr:spPr>
        <a:xfrm>
          <a:off x="13893800" y="59889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70757</xdr:rowOff>
    </xdr:from>
    <xdr:to>
      <xdr:col>74</xdr:col>
      <xdr:colOff>31750</xdr:colOff>
      <xdr:row>37</xdr:row>
      <xdr:rowOff>907</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4732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157134</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32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159657</xdr:rowOff>
    </xdr:from>
    <xdr:to>
      <xdr:col>69</xdr:col>
      <xdr:colOff>92075</xdr:colOff>
      <xdr:row>35</xdr:row>
      <xdr:rowOff>86178</xdr:rowOff>
    </xdr:to>
    <xdr:cxnSp macro="">
      <xdr:nvCxnSpPr>
        <xdr:cNvPr id="327" name="直線コネクタ 326">
          <a:extLst>
            <a:ext uri="{FF2B5EF4-FFF2-40B4-BE49-F238E27FC236}">
              <a16:creationId xmlns:a16="http://schemas.microsoft.com/office/drawing/2014/main" id="{00000000-0008-0000-0400-000047010000}"/>
            </a:ext>
          </a:extLst>
        </xdr:cNvPr>
        <xdr:cNvCxnSpPr/>
      </xdr:nvCxnSpPr>
      <xdr:spPr>
        <a:xfrm flipV="1">
          <a:off x="13004800" y="598895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59872</xdr:rowOff>
    </xdr:from>
    <xdr:to>
      <xdr:col>69</xdr:col>
      <xdr:colOff>142875</xdr:colOff>
      <xdr:row>36</xdr:row>
      <xdr:rowOff>161472</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3843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146249</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31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81643</xdr:rowOff>
    </xdr:from>
    <xdr:to>
      <xdr:col>65</xdr:col>
      <xdr:colOff>53975</xdr:colOff>
      <xdr:row>37</xdr:row>
      <xdr:rowOff>11793</xdr:rowOff>
    </xdr:to>
    <xdr:sp macro="" textlink="">
      <xdr:nvSpPr>
        <xdr:cNvPr id="330" name="フローチャート: 判断 329">
          <a:extLst>
            <a:ext uri="{FF2B5EF4-FFF2-40B4-BE49-F238E27FC236}">
              <a16:creationId xmlns:a16="http://schemas.microsoft.com/office/drawing/2014/main" id="{00000000-0008-0000-0400-00004A010000}"/>
            </a:ext>
          </a:extLst>
        </xdr:cNvPr>
        <xdr:cNvSpPr/>
      </xdr:nvSpPr>
      <xdr:spPr>
        <a:xfrm>
          <a:off x="12954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168020</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34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24493</xdr:rowOff>
    </xdr:from>
    <xdr:to>
      <xdr:col>82</xdr:col>
      <xdr:colOff>158750</xdr:colOff>
      <xdr:row>35</xdr:row>
      <xdr:rowOff>126093</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6459200" y="602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41020</xdr:rowOff>
    </xdr:from>
    <xdr:ext cx="762000" cy="259045"/>
    <xdr:sp macro="" textlink="">
      <xdr:nvSpPr>
        <xdr:cNvPr id="338" name="補助費等該当値テキスト">
          <a:extLst>
            <a:ext uri="{FF2B5EF4-FFF2-40B4-BE49-F238E27FC236}">
              <a16:creationId xmlns:a16="http://schemas.microsoft.com/office/drawing/2014/main" id="{00000000-0008-0000-0400-000052010000}"/>
            </a:ext>
          </a:extLst>
        </xdr:cNvPr>
        <xdr:cNvSpPr txBox="1"/>
      </xdr:nvSpPr>
      <xdr:spPr>
        <a:xfrm>
          <a:off x="165989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141514</xdr:rowOff>
    </xdr:from>
    <xdr:to>
      <xdr:col>78</xdr:col>
      <xdr:colOff>120650</xdr:colOff>
      <xdr:row>35</xdr:row>
      <xdr:rowOff>71664</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5621000" y="597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81841</xdr:rowOff>
    </xdr:from>
    <xdr:ext cx="7366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5290800" y="5739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119743</xdr:rowOff>
    </xdr:from>
    <xdr:to>
      <xdr:col>74</xdr:col>
      <xdr:colOff>31750</xdr:colOff>
      <xdr:row>35</xdr:row>
      <xdr:rowOff>49893</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4732000" y="594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60070</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4401800" y="571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108857</xdr:rowOff>
    </xdr:from>
    <xdr:to>
      <xdr:col>69</xdr:col>
      <xdr:colOff>142875</xdr:colOff>
      <xdr:row>35</xdr:row>
      <xdr:rowOff>39007</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3843000" y="593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49184</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3512800" y="570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35378</xdr:rowOff>
    </xdr:from>
    <xdr:to>
      <xdr:col>65</xdr:col>
      <xdr:colOff>53975</xdr:colOff>
      <xdr:row>35</xdr:row>
      <xdr:rowOff>136978</xdr:rowOff>
    </xdr:to>
    <xdr:sp macro="" textlink="">
      <xdr:nvSpPr>
        <xdr:cNvPr id="345" name="楕円 344">
          <a:extLst>
            <a:ext uri="{FF2B5EF4-FFF2-40B4-BE49-F238E27FC236}">
              <a16:creationId xmlns:a16="http://schemas.microsoft.com/office/drawing/2014/main" id="{00000000-0008-0000-0400-000059010000}"/>
            </a:ext>
          </a:extLst>
        </xdr:cNvPr>
        <xdr:cNvSpPr/>
      </xdr:nvSpPr>
      <xdr:spPr>
        <a:xfrm>
          <a:off x="12954000" y="603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147155</xdr:rowOff>
    </xdr:from>
    <xdr:ext cx="762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12623800" y="580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5" name="正方形/長方形 354">
          <a:extLst>
            <a:ext uri="{FF2B5EF4-FFF2-40B4-BE49-F238E27FC236}">
              <a16:creationId xmlns:a16="http://schemas.microsoft.com/office/drawing/2014/main" id="{00000000-0008-0000-0400-00006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6" name="正方形/長方形 355">
          <a:extLst>
            <a:ext uri="{FF2B5EF4-FFF2-40B4-BE49-F238E27FC236}">
              <a16:creationId xmlns:a16="http://schemas.microsoft.com/office/drawing/2014/main" id="{00000000-0008-0000-0400-00006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公債費に係る経常収支比率は、類似団体平均を下回っている。令和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年度は、臨時財政対策債の償還元金の減少により、公債費は減少した。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健全な財政運営の観点から、市債を計画的に借り入れることにより、必要以上に将来負担の増大を招くことのないように努めていく。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2" name="公債費グラフ枠">
          <a:extLst>
            <a:ext uri="{FF2B5EF4-FFF2-40B4-BE49-F238E27FC236}">
              <a16:creationId xmlns:a16="http://schemas.microsoft.com/office/drawing/2014/main" id="{00000000-0008-0000-0400-00007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xdr:rowOff>
    </xdr:from>
    <xdr:to>
      <xdr:col>24</xdr:col>
      <xdr:colOff>25400</xdr:colOff>
      <xdr:row>82</xdr:row>
      <xdr:rowOff>20320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4826000" y="127000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163847</xdr:rowOff>
    </xdr:from>
    <xdr:ext cx="762000" cy="259045"/>
    <xdr:sp macro="" textlink="">
      <xdr:nvSpPr>
        <xdr:cNvPr id="374" name="公債費最小値テキスト">
          <a:extLst>
            <a:ext uri="{FF2B5EF4-FFF2-40B4-BE49-F238E27FC236}">
              <a16:creationId xmlns:a16="http://schemas.microsoft.com/office/drawing/2014/main" id="{00000000-0008-0000-0400-000076010000}"/>
            </a:ext>
          </a:extLst>
        </xdr:cNvPr>
        <xdr:cNvSpPr txBox="1"/>
      </xdr:nvSpPr>
      <xdr:spPr>
        <a:xfrm>
          <a:off x="4914900" y="14051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20320</xdr:rowOff>
    </xdr:from>
    <xdr:to>
      <xdr:col>24</xdr:col>
      <xdr:colOff>114300</xdr:colOff>
      <xdr:row>82</xdr:row>
      <xdr:rowOff>20320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737100" y="14079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99077</xdr:rowOff>
    </xdr:from>
    <xdr:ext cx="762000" cy="259045"/>
    <xdr:sp macro="" textlink="">
      <xdr:nvSpPr>
        <xdr:cNvPr id="376" name="公債費最大値テキスト">
          <a:extLst>
            <a:ext uri="{FF2B5EF4-FFF2-40B4-BE49-F238E27FC236}">
              <a16:creationId xmlns:a16="http://schemas.microsoft.com/office/drawing/2014/main" id="{00000000-0008-0000-0400-000078010000}"/>
            </a:ext>
          </a:extLst>
        </xdr:cNvPr>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xdr:rowOff>
    </xdr:from>
    <xdr:to>
      <xdr:col>24</xdr:col>
      <xdr:colOff>114300</xdr:colOff>
      <xdr:row>74</xdr:row>
      <xdr:rowOff>12700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130811</xdr:rowOff>
    </xdr:from>
    <xdr:to>
      <xdr:col>24</xdr:col>
      <xdr:colOff>25400</xdr:colOff>
      <xdr:row>78</xdr:row>
      <xdr:rowOff>12700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3987800" y="13332461"/>
          <a:ext cx="8382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74947</xdr:rowOff>
    </xdr:from>
    <xdr:ext cx="762000" cy="259045"/>
    <xdr:sp macro="" textlink="">
      <xdr:nvSpPr>
        <xdr:cNvPr id="379" name="公債費平均値テキスト">
          <a:extLst>
            <a:ext uri="{FF2B5EF4-FFF2-40B4-BE49-F238E27FC236}">
              <a16:creationId xmlns:a16="http://schemas.microsoft.com/office/drawing/2014/main" id="{00000000-0008-0000-0400-00007B010000}"/>
            </a:ext>
          </a:extLst>
        </xdr:cNvPr>
        <xdr:cNvSpPr txBox="1"/>
      </xdr:nvSpPr>
      <xdr:spPr>
        <a:xfrm>
          <a:off x="4914900" y="13276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102870</xdr:rowOff>
    </xdr:from>
    <xdr:to>
      <xdr:col>24</xdr:col>
      <xdr:colOff>76200</xdr:colOff>
      <xdr:row>78</xdr:row>
      <xdr:rowOff>33020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47752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168911</xdr:rowOff>
    </xdr:from>
    <xdr:to>
      <xdr:col>19</xdr:col>
      <xdr:colOff>187325</xdr:colOff>
      <xdr:row>78</xdr:row>
      <xdr:rowOff>12700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3098800" y="133705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148589</xdr:rowOff>
    </xdr:from>
    <xdr:to>
      <xdr:col>20</xdr:col>
      <xdr:colOff>38100</xdr:colOff>
      <xdr:row>78</xdr:row>
      <xdr:rowOff>78739</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3937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63516</xdr:rowOff>
    </xdr:from>
    <xdr:ext cx="7366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606800" y="13436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107950</xdr:rowOff>
    </xdr:from>
    <xdr:to>
      <xdr:col>15</xdr:col>
      <xdr:colOff>98425</xdr:colOff>
      <xdr:row>77</xdr:row>
      <xdr:rowOff>168911</xdr:rowOff>
    </xdr:to>
    <xdr:cxnSp macro="">
      <xdr:nvCxnSpPr>
        <xdr:cNvPr id="384" name="直線コネクタ 383">
          <a:extLst>
            <a:ext uri="{FF2B5EF4-FFF2-40B4-BE49-F238E27FC236}">
              <a16:creationId xmlns:a16="http://schemas.microsoft.com/office/drawing/2014/main" id="{00000000-0008-0000-0400-000080010000}"/>
            </a:ext>
          </a:extLst>
        </xdr:cNvPr>
        <xdr:cNvCxnSpPr/>
      </xdr:nvCxnSpPr>
      <xdr:spPr>
        <a:xfrm>
          <a:off x="2209800" y="13309600"/>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156211</xdr:rowOff>
    </xdr:from>
    <xdr:to>
      <xdr:col>15</xdr:col>
      <xdr:colOff>149225</xdr:colOff>
      <xdr:row>78</xdr:row>
      <xdr:rowOff>86361</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3048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71138</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107950</xdr:rowOff>
    </xdr:from>
    <xdr:to>
      <xdr:col>11</xdr:col>
      <xdr:colOff>9525</xdr:colOff>
      <xdr:row>77</xdr:row>
      <xdr:rowOff>153670</xdr:rowOff>
    </xdr:to>
    <xdr:cxnSp macro="">
      <xdr:nvCxnSpPr>
        <xdr:cNvPr id="387" name="直線コネクタ 386">
          <a:extLst>
            <a:ext uri="{FF2B5EF4-FFF2-40B4-BE49-F238E27FC236}">
              <a16:creationId xmlns:a16="http://schemas.microsoft.com/office/drawing/2014/main" id="{00000000-0008-0000-0400-000083010000}"/>
            </a:ext>
          </a:extLst>
        </xdr:cNvPr>
        <xdr:cNvCxnSpPr/>
      </xdr:nvCxnSpPr>
      <xdr:spPr>
        <a:xfrm flipV="1">
          <a:off x="1320800" y="133096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156211</xdr:rowOff>
    </xdr:from>
    <xdr:to>
      <xdr:col>11</xdr:col>
      <xdr:colOff>60325</xdr:colOff>
      <xdr:row>78</xdr:row>
      <xdr:rowOff>86361</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2159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71138</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38100</xdr:rowOff>
    </xdr:from>
    <xdr:to>
      <xdr:col>6</xdr:col>
      <xdr:colOff>171450</xdr:colOff>
      <xdr:row>78</xdr:row>
      <xdr:rowOff>139700</xdr:rowOff>
    </xdr:to>
    <xdr:sp macro="" textlink="">
      <xdr:nvSpPr>
        <xdr:cNvPr id="390" name="フローチャート: 判断 389">
          <a:extLst>
            <a:ext uri="{FF2B5EF4-FFF2-40B4-BE49-F238E27FC236}">
              <a16:creationId xmlns:a16="http://schemas.microsoft.com/office/drawing/2014/main" id="{00000000-0008-0000-0400-000086010000}"/>
            </a:ext>
          </a:extLst>
        </xdr:cNvPr>
        <xdr:cNvSpPr/>
      </xdr:nvSpPr>
      <xdr:spPr>
        <a:xfrm>
          <a:off x="1270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124477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80011</xdr:rowOff>
    </xdr:from>
    <xdr:to>
      <xdr:col>24</xdr:col>
      <xdr:colOff>76200</xdr:colOff>
      <xdr:row>78</xdr:row>
      <xdr:rowOff>10161</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4775200" y="132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96538</xdr:rowOff>
    </xdr:from>
    <xdr:ext cx="762000" cy="259045"/>
    <xdr:sp macro="" textlink="">
      <xdr:nvSpPr>
        <xdr:cNvPr id="398" name="公債費該当値テキスト">
          <a:extLst>
            <a:ext uri="{FF2B5EF4-FFF2-40B4-BE49-F238E27FC236}">
              <a16:creationId xmlns:a16="http://schemas.microsoft.com/office/drawing/2014/main" id="{00000000-0008-0000-0400-00008E010000}"/>
            </a:ext>
          </a:extLst>
        </xdr:cNvPr>
        <xdr:cNvSpPr txBox="1"/>
      </xdr:nvSpPr>
      <xdr:spPr>
        <a:xfrm>
          <a:off x="49149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133350</xdr:rowOff>
    </xdr:from>
    <xdr:to>
      <xdr:col>20</xdr:col>
      <xdr:colOff>38100</xdr:colOff>
      <xdr:row>78</xdr:row>
      <xdr:rowOff>63500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3937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73677</xdr:rowOff>
    </xdr:from>
    <xdr:ext cx="7366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3606800" y="1310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118111</xdr:rowOff>
    </xdr:from>
    <xdr:to>
      <xdr:col>15</xdr:col>
      <xdr:colOff>149225</xdr:colOff>
      <xdr:row>78</xdr:row>
      <xdr:rowOff>48261</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30480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58438</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2717800" y="13088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57150</xdr:rowOff>
    </xdr:from>
    <xdr:to>
      <xdr:col>11</xdr:col>
      <xdr:colOff>60325</xdr:colOff>
      <xdr:row>77</xdr:row>
      <xdr:rowOff>158750</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2159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168927</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828800" y="1302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102870</xdr:rowOff>
    </xdr:from>
    <xdr:to>
      <xdr:col>6</xdr:col>
      <xdr:colOff>171450</xdr:colOff>
      <xdr:row>78</xdr:row>
      <xdr:rowOff>33020</xdr:rowOff>
    </xdr:to>
    <xdr:sp macro="" textlink="">
      <xdr:nvSpPr>
        <xdr:cNvPr id="405" name="楕円 404">
          <a:extLst>
            <a:ext uri="{FF2B5EF4-FFF2-40B4-BE49-F238E27FC236}">
              <a16:creationId xmlns:a16="http://schemas.microsoft.com/office/drawing/2014/main" id="{00000000-0008-0000-0400-000095010000}"/>
            </a:ext>
          </a:extLst>
        </xdr:cNvPr>
        <xdr:cNvSpPr/>
      </xdr:nvSpPr>
      <xdr:spPr>
        <a:xfrm>
          <a:off x="1270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43197</xdr:rowOff>
    </xdr:from>
    <xdr:ext cx="762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939800" y="1307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6" name="正方形/長方形 415">
          <a:extLst>
            <a:ext uri="{FF2B5EF4-FFF2-40B4-BE49-F238E27FC236}">
              <a16:creationId xmlns:a16="http://schemas.microsoft.com/office/drawing/2014/main" id="{00000000-0008-0000-0400-0000A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以外の経常収支比率が類似団体平均を上回っている要因としては、扶助費や繰出金が高い水準にあることが挙げられる。高齢化の進展による経常的な繰出金の増加に加え、子育て施策への積極的な取り組み等により今後も扶助費の増加も見込まれるため、引き続き事業の重点化・効率化を進め、経常的経費の見直しを図るとともに、市税収入を含めた経常一般財源の確保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a:extLst>
            <a:ext uri="{FF2B5EF4-FFF2-40B4-BE49-F238E27FC236}">
              <a16:creationId xmlns:a16="http://schemas.microsoft.com/office/drawing/2014/main" id="{00000000-0008-0000-0400-0000AD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35560</xdr:rowOff>
    </xdr:from>
    <xdr:to>
      <xdr:col>82</xdr:col>
      <xdr:colOff>107950</xdr:colOff>
      <xdr:row>80</xdr:row>
      <xdr:rowOff>6986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6510000" y="12551410"/>
          <a:ext cx="0" cy="1171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150513</xdr:rowOff>
    </xdr:from>
    <xdr:ext cx="762000" cy="259045"/>
    <xdr:sp macro="" textlink="">
      <xdr:nvSpPr>
        <xdr:cNvPr id="431" name="公債費以外最小値テキスト">
          <a:extLst>
            <a:ext uri="{FF2B5EF4-FFF2-40B4-BE49-F238E27FC236}">
              <a16:creationId xmlns:a16="http://schemas.microsoft.com/office/drawing/2014/main" id="{00000000-0008-0000-0400-0000AF010000}"/>
            </a:ext>
          </a:extLst>
        </xdr:cNvPr>
        <xdr:cNvSpPr txBox="1"/>
      </xdr:nvSpPr>
      <xdr:spPr>
        <a:xfrm>
          <a:off x="16598900" y="1369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6986</xdr:rowOff>
    </xdr:from>
    <xdr:to>
      <xdr:col>82</xdr:col>
      <xdr:colOff>196850</xdr:colOff>
      <xdr:row>80</xdr:row>
      <xdr:rowOff>6986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3722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121937</xdr:rowOff>
    </xdr:from>
    <xdr:ext cx="762000" cy="259045"/>
    <xdr:sp macro="" textlink="">
      <xdr:nvSpPr>
        <xdr:cNvPr id="433" name="公債費以外最大値テキスト">
          <a:extLst>
            <a:ext uri="{FF2B5EF4-FFF2-40B4-BE49-F238E27FC236}">
              <a16:creationId xmlns:a16="http://schemas.microsoft.com/office/drawing/2014/main" id="{00000000-0008-0000-0400-0000B1010000}"/>
            </a:ext>
          </a:extLst>
        </xdr:cNvPr>
        <xdr:cNvSpPr txBox="1"/>
      </xdr:nvSpPr>
      <xdr:spPr>
        <a:xfrm>
          <a:off x="16598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35560</xdr:rowOff>
    </xdr:from>
    <xdr:to>
      <xdr:col>82</xdr:col>
      <xdr:colOff>196850</xdr:colOff>
      <xdr:row>73</xdr:row>
      <xdr:rowOff>35560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6421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18414</xdr:rowOff>
    </xdr:from>
    <xdr:to>
      <xdr:col>82</xdr:col>
      <xdr:colOff>107950</xdr:colOff>
      <xdr:row>79</xdr:row>
      <xdr:rowOff>35561</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5671800" y="13391514"/>
          <a:ext cx="838200" cy="188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132732</xdr:rowOff>
    </xdr:from>
    <xdr:ext cx="762000" cy="259045"/>
    <xdr:sp macro="" textlink="">
      <xdr:nvSpPr>
        <xdr:cNvPr id="436" name="公債費以外平均値テキスト">
          <a:extLst>
            <a:ext uri="{FF2B5EF4-FFF2-40B4-BE49-F238E27FC236}">
              <a16:creationId xmlns:a16="http://schemas.microsoft.com/office/drawing/2014/main" id="{00000000-0008-0000-0400-0000B4010000}"/>
            </a:ext>
          </a:extLst>
        </xdr:cNvPr>
        <xdr:cNvSpPr txBox="1"/>
      </xdr:nvSpPr>
      <xdr:spPr>
        <a:xfrm>
          <a:off x="16598900" y="131629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116205</xdr:rowOff>
    </xdr:from>
    <xdr:to>
      <xdr:col>82</xdr:col>
      <xdr:colOff>158750</xdr:colOff>
      <xdr:row>78</xdr:row>
      <xdr:rowOff>46355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6459200" y="1331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149861</xdr:rowOff>
    </xdr:from>
    <xdr:to>
      <xdr:col>78</xdr:col>
      <xdr:colOff>69850</xdr:colOff>
      <xdr:row>78</xdr:row>
      <xdr:rowOff>18414</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4782800" y="13351511"/>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5097</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92711</xdr:rowOff>
    </xdr:from>
    <xdr:to>
      <xdr:col>73</xdr:col>
      <xdr:colOff>180975</xdr:colOff>
      <xdr:row>77</xdr:row>
      <xdr:rowOff>149861</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893800" y="13122911"/>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130827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401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92711</xdr:rowOff>
    </xdr:from>
    <xdr:to>
      <xdr:col>69</xdr:col>
      <xdr:colOff>92075</xdr:colOff>
      <xdr:row>78</xdr:row>
      <xdr:rowOff>46989</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flipV="1">
          <a:off x="13004800" y="13122911"/>
          <a:ext cx="889000" cy="297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53339</xdr:rowOff>
    </xdr:from>
    <xdr:to>
      <xdr:col>69</xdr:col>
      <xdr:colOff>142875</xdr:colOff>
      <xdr:row>76</xdr:row>
      <xdr:rowOff>154939</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3843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139716</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64770</xdr:rowOff>
    </xdr:from>
    <xdr:to>
      <xdr:col>65</xdr:col>
      <xdr:colOff>53975</xdr:colOff>
      <xdr:row>77</xdr:row>
      <xdr:rowOff>166370</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2954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5097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156211</xdr:rowOff>
    </xdr:from>
    <xdr:to>
      <xdr:col>82</xdr:col>
      <xdr:colOff>158750</xdr:colOff>
      <xdr:row>79</xdr:row>
      <xdr:rowOff>86361</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6459200" y="1352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128288</xdr:rowOff>
    </xdr:from>
    <xdr:ext cx="762000" cy="259045"/>
    <xdr:sp macro="" textlink="">
      <xdr:nvSpPr>
        <xdr:cNvPr id="455" name="公債費以外該当値テキスト">
          <a:extLst>
            <a:ext uri="{FF2B5EF4-FFF2-40B4-BE49-F238E27FC236}">
              <a16:creationId xmlns:a16="http://schemas.microsoft.com/office/drawing/2014/main" id="{00000000-0008-0000-0400-0000C7010000}"/>
            </a:ext>
          </a:extLst>
        </xdr:cNvPr>
        <xdr:cNvSpPr txBox="1"/>
      </xdr:nvSpPr>
      <xdr:spPr>
        <a:xfrm>
          <a:off x="16598900" y="13501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139064</xdr:rowOff>
    </xdr:from>
    <xdr:to>
      <xdr:col>78</xdr:col>
      <xdr:colOff>120650</xdr:colOff>
      <xdr:row>78</xdr:row>
      <xdr:rowOff>69214</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5621000" y="1334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53991</xdr:rowOff>
    </xdr:from>
    <xdr:ext cx="7366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5290800" y="13427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99061</xdr:rowOff>
    </xdr:from>
    <xdr:to>
      <xdr:col>74</xdr:col>
      <xdr:colOff>31750</xdr:colOff>
      <xdr:row>78</xdr:row>
      <xdr:rowOff>29211</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4732000" y="1330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13988</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4401800" y="1338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41911</xdr:rowOff>
    </xdr:from>
    <xdr:to>
      <xdr:col>69</xdr:col>
      <xdr:colOff>142875</xdr:colOff>
      <xdr:row>76</xdr:row>
      <xdr:rowOff>143511</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3843000" y="1307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153687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3512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167639</xdr:rowOff>
    </xdr:from>
    <xdr:to>
      <xdr:col>65</xdr:col>
      <xdr:colOff>53975</xdr:colOff>
      <xdr:row>78</xdr:row>
      <xdr:rowOff>97789</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2954000" y="1336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82566</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2623800" y="13455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千葉県松戸市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31140</xdr:rowOff>
    </xdr:from>
    <xdr:to>
      <xdr:col>29</xdr:col>
      <xdr:colOff>127000</xdr:colOff>
      <xdr:row>19</xdr:row>
      <xdr:rowOff>38646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64715"/>
          <a:ext cx="0" cy="13791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10723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15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38646</xdr:rowOff>
    </xdr:from>
    <xdr:to>
      <xdr:col>30</xdr:col>
      <xdr:colOff>25400</xdr:colOff>
      <xdr:row>19</xdr:row>
      <xdr:rowOff>38646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438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117517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0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31140</xdr:rowOff>
    </xdr:from>
    <xdr:to>
      <xdr:col>30</xdr:col>
      <xdr:colOff>25400</xdr:colOff>
      <xdr:row>11</xdr:row>
      <xdr:rowOff>31140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647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51981</xdr:rowOff>
    </xdr:from>
    <xdr:to>
      <xdr:col>29</xdr:col>
      <xdr:colOff>127000</xdr:colOff>
      <xdr:row>18</xdr:row>
      <xdr:rowOff>4775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14256"/>
          <a:ext cx="647700" cy="1242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3802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23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158725</xdr:rowOff>
    </xdr:from>
    <xdr:to>
      <xdr:col>29</xdr:col>
      <xdr:colOff>177800</xdr:colOff>
      <xdr:row>16</xdr:row>
      <xdr:rowOff>88875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781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4775</xdr:rowOff>
    </xdr:from>
    <xdr:to>
      <xdr:col>26</xdr:col>
      <xdr:colOff>50800</xdr:colOff>
      <xdr:row>18</xdr:row>
      <xdr:rowOff>43332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38500"/>
          <a:ext cx="698500" cy="385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149809</xdr:rowOff>
    </xdr:from>
    <xdr:to>
      <xdr:col>26</xdr:col>
      <xdr:colOff>101600</xdr:colOff>
      <xdr:row>17</xdr:row>
      <xdr:rowOff>79959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40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90136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09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37579</xdr:rowOff>
    </xdr:from>
    <xdr:to>
      <xdr:col>22</xdr:col>
      <xdr:colOff>114300</xdr:colOff>
      <xdr:row>18</xdr:row>
      <xdr:rowOff>43332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171304"/>
          <a:ext cx="698500" cy="57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21222</xdr:rowOff>
    </xdr:from>
    <xdr:to>
      <xdr:col>22</xdr:col>
      <xdr:colOff>165100</xdr:colOff>
      <xdr:row>17</xdr:row>
      <xdr:rowOff>122822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83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132999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52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37579</xdr:rowOff>
    </xdr:from>
    <xdr:to>
      <xdr:col>18</xdr:col>
      <xdr:colOff>177800</xdr:colOff>
      <xdr:row>18</xdr:row>
      <xdr:rowOff>65888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71304"/>
          <a:ext cx="698500" cy="283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38176</xdr:rowOff>
    </xdr:from>
    <xdr:to>
      <xdr:col>19</xdr:col>
      <xdr:colOff>38100</xdr:colOff>
      <xdr:row>17</xdr:row>
      <xdr:rowOff>139776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004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149953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69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47815</xdr:rowOff>
    </xdr:from>
    <xdr:to>
      <xdr:col>15</xdr:col>
      <xdr:colOff>101600</xdr:colOff>
      <xdr:row>17</xdr:row>
      <xdr:rowOff>149415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100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159592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78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1181</xdr:rowOff>
    </xdr:from>
    <xdr:to>
      <xdr:col>29</xdr:col>
      <xdr:colOff>177800</xdr:colOff>
      <xdr:row>17</xdr:row>
      <xdr:rowOff>102781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634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144708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35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125425</xdr:rowOff>
    </xdr:from>
    <xdr:to>
      <xdr:col>26</xdr:col>
      <xdr:colOff>101600</xdr:colOff>
      <xdr:row>18</xdr:row>
      <xdr:rowOff>55575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8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40352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74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163982</xdr:rowOff>
    </xdr:from>
    <xdr:to>
      <xdr:col>22</xdr:col>
      <xdr:colOff>165100</xdr:colOff>
      <xdr:row>18</xdr:row>
      <xdr:rowOff>94132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262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78909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12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158229</xdr:rowOff>
    </xdr:from>
    <xdr:to>
      <xdr:col>19</xdr:col>
      <xdr:colOff>38100</xdr:colOff>
      <xdr:row>18</xdr:row>
      <xdr:rowOff>88379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205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73156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0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15088</xdr:rowOff>
    </xdr:from>
    <xdr:to>
      <xdr:col>15</xdr:col>
      <xdr:colOff>101600</xdr:colOff>
      <xdr:row>18</xdr:row>
      <xdr:rowOff>116688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488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101464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3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227889</xdr:rowOff>
    </xdr:from>
    <xdr:to>
      <xdr:col>29</xdr:col>
      <xdr:colOff>127000</xdr:colOff>
      <xdr:row>37</xdr:row>
      <xdr:rowOff>166357</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52439"/>
          <a:ext cx="0" cy="11386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138434</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6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166357</xdr:rowOff>
    </xdr:from>
    <xdr:to>
      <xdr:col>30</xdr:col>
      <xdr:colOff>25400</xdr:colOff>
      <xdr:row>37</xdr:row>
      <xdr:rowOff>166357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2910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142816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5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227889</xdr:rowOff>
    </xdr:from>
    <xdr:to>
      <xdr:col>30</xdr:col>
      <xdr:colOff>25400</xdr:colOff>
      <xdr:row>33</xdr:row>
      <xdr:rowOff>227889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524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54267</xdr:rowOff>
    </xdr:from>
    <xdr:to>
      <xdr:col>29</xdr:col>
      <xdr:colOff>127000</xdr:colOff>
      <xdr:row>36</xdr:row>
      <xdr:rowOff>75717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007517"/>
          <a:ext cx="647700" cy="214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50513</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608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205436</xdr:rowOff>
    </xdr:from>
    <xdr:to>
      <xdr:col>29</xdr:col>
      <xdr:colOff>177800</xdr:colOff>
      <xdr:row>35</xdr:row>
      <xdr:rowOff>307036</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157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75717</xdr:rowOff>
    </xdr:from>
    <xdr:to>
      <xdr:col>26</xdr:col>
      <xdr:colOff>50800</xdr:colOff>
      <xdr:row>36</xdr:row>
      <xdr:rowOff>85623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028967"/>
          <a:ext cx="698500" cy="99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218884</xdr:rowOff>
    </xdr:from>
    <xdr:to>
      <xdr:col>26</xdr:col>
      <xdr:colOff>101600</xdr:colOff>
      <xdr:row>35</xdr:row>
      <xdr:rowOff>320484</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292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330661</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5981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85623</xdr:rowOff>
    </xdr:from>
    <xdr:to>
      <xdr:col>22</xdr:col>
      <xdr:colOff>114300</xdr:colOff>
      <xdr:row>36</xdr:row>
      <xdr:rowOff>112103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038873"/>
          <a:ext cx="698500" cy="264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231229</xdr:rowOff>
    </xdr:from>
    <xdr:to>
      <xdr:col>22</xdr:col>
      <xdr:colOff>165100</xdr:colOff>
      <xdr:row>35</xdr:row>
      <xdr:rowOff>332829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4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106</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10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112103</xdr:rowOff>
    </xdr:from>
    <xdr:to>
      <xdr:col>18</xdr:col>
      <xdr:colOff>177800</xdr:colOff>
      <xdr:row>36</xdr:row>
      <xdr:rowOff>126657</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065353"/>
          <a:ext cx="698500" cy="145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252488</xdr:rowOff>
    </xdr:from>
    <xdr:to>
      <xdr:col>19</xdr:col>
      <xdr:colOff>38100</xdr:colOff>
      <xdr:row>36</xdr:row>
      <xdr:rowOff>11188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62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21365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63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278854</xdr:rowOff>
    </xdr:from>
    <xdr:to>
      <xdr:col>15</xdr:col>
      <xdr:colOff>101600</xdr:colOff>
      <xdr:row>36</xdr:row>
      <xdr:rowOff>37554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892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47731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5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3467</xdr:rowOff>
    </xdr:from>
    <xdr:to>
      <xdr:col>29</xdr:col>
      <xdr:colOff>177800</xdr:colOff>
      <xdr:row>36</xdr:row>
      <xdr:rowOff>105067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9567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318444</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928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24917</xdr:rowOff>
    </xdr:from>
    <xdr:to>
      <xdr:col>26</xdr:col>
      <xdr:colOff>101600</xdr:colOff>
      <xdr:row>36</xdr:row>
      <xdr:rowOff>126517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9781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111294</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0645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34823</xdr:rowOff>
    </xdr:from>
    <xdr:to>
      <xdr:col>22</xdr:col>
      <xdr:colOff>165100</xdr:colOff>
      <xdr:row>36</xdr:row>
      <xdr:rowOff>136423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880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121200</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074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61303</xdr:rowOff>
    </xdr:from>
    <xdr:to>
      <xdr:col>19</xdr:col>
      <xdr:colOff>38100</xdr:colOff>
      <xdr:row>36</xdr:row>
      <xdr:rowOff>162903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0145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147680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100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75857</xdr:rowOff>
    </xdr:from>
    <xdr:to>
      <xdr:col>15</xdr:col>
      <xdr:colOff>101600</xdr:colOff>
      <xdr:row>37</xdr:row>
      <xdr:rowOff>6007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0291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162234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115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千葉県松戸市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500,395
476,763
61.38
200,169,732
192,763,852
6,463,391
98,108,710
122,997,000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21.9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65938</xdr:rowOff>
    </xdr:from>
    <xdr:to>
      <xdr:col>24</xdr:col>
      <xdr:colOff>62865</xdr:colOff>
      <xdr:row>38</xdr:row>
      <xdr:rowOff>167970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09438"/>
          <a:ext cx="1270" cy="1473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347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8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167970</xdr:rowOff>
    </xdr:from>
    <xdr:to>
      <xdr:col>24</xdr:col>
      <xdr:colOff>152400</xdr:colOff>
      <xdr:row>38</xdr:row>
      <xdr:rowOff>167970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83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12615</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8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65938</xdr:rowOff>
    </xdr:from>
    <xdr:to>
      <xdr:col>24</xdr:col>
      <xdr:colOff>152400</xdr:colOff>
      <xdr:row>30</xdr:row>
      <xdr:rowOff>65938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09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115011</xdr:rowOff>
    </xdr:from>
    <xdr:to>
      <xdr:col>24</xdr:col>
      <xdr:colOff>63500</xdr:colOff>
      <xdr:row>38</xdr:row>
      <xdr:rowOff>6998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87211"/>
          <a:ext cx="838200" cy="234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64457</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93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41580</xdr:rowOff>
    </xdr:from>
    <xdr:to>
      <xdr:col>24</xdr:col>
      <xdr:colOff>114300</xdr:colOff>
      <xdr:row>35</xdr:row>
      <xdr:rowOff>143180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4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120269</xdr:rowOff>
    </xdr:from>
    <xdr:to>
      <xdr:col>19</xdr:col>
      <xdr:colOff>177800</xdr:colOff>
      <xdr:row>38</xdr:row>
      <xdr:rowOff>6998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463919"/>
          <a:ext cx="889000" cy="58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69355</xdr:rowOff>
    </xdr:from>
    <xdr:to>
      <xdr:col>20</xdr:col>
      <xdr:colOff>38100</xdr:colOff>
      <xdr:row>36</xdr:row>
      <xdr:rowOff>170955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4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16032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1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120269</xdr:rowOff>
    </xdr:from>
    <xdr:to>
      <xdr:col>15</xdr:col>
      <xdr:colOff>50800</xdr:colOff>
      <xdr:row>37</xdr:row>
      <xdr:rowOff>136042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463919"/>
          <a:ext cx="889000" cy="15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61354</xdr:rowOff>
    </xdr:from>
    <xdr:to>
      <xdr:col>15</xdr:col>
      <xdr:colOff>101600</xdr:colOff>
      <xdr:row>36</xdr:row>
      <xdr:rowOff>162954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33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8031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08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136042</xdr:rowOff>
    </xdr:from>
    <xdr:to>
      <xdr:col>10</xdr:col>
      <xdr:colOff>114300</xdr:colOff>
      <xdr:row>37</xdr:row>
      <xdr:rowOff>154368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479692"/>
          <a:ext cx="889000" cy="18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83414</xdr:rowOff>
    </xdr:from>
    <xdr:to>
      <xdr:col>10</xdr:col>
      <xdr:colOff>165100</xdr:colOff>
      <xdr:row>37</xdr:row>
      <xdr:rowOff>13564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5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30091</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30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100368</xdr:rowOff>
    </xdr:from>
    <xdr:to>
      <xdr:col>6</xdr:col>
      <xdr:colOff>38100</xdr:colOff>
      <xdr:row>37</xdr:row>
      <xdr:rowOff>30518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72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47045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47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64211</xdr:rowOff>
    </xdr:from>
    <xdr:to>
      <xdr:col>24</xdr:col>
      <xdr:colOff>114300</xdr:colOff>
      <xdr:row>36</xdr:row>
      <xdr:rowOff>165811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3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42638</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1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127648</xdr:rowOff>
    </xdr:from>
    <xdr:to>
      <xdr:col>20</xdr:col>
      <xdr:colOff>38100</xdr:colOff>
      <xdr:row>38</xdr:row>
      <xdr:rowOff>57798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47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48925</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564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69469</xdr:rowOff>
    </xdr:from>
    <xdr:to>
      <xdr:col>15</xdr:col>
      <xdr:colOff>101600</xdr:colOff>
      <xdr:row>37</xdr:row>
      <xdr:rowOff>171069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413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162196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505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85242</xdr:rowOff>
    </xdr:from>
    <xdr:to>
      <xdr:col>10</xdr:col>
      <xdr:colOff>165100</xdr:colOff>
      <xdr:row>38</xdr:row>
      <xdr:rowOff>15393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2889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6519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52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103568</xdr:rowOff>
    </xdr:from>
    <xdr:to>
      <xdr:col>6</xdr:col>
      <xdr:colOff>38100</xdr:colOff>
      <xdr:row>38</xdr:row>
      <xdr:rowOff>33719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4721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24846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39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170006</xdr:rowOff>
    </xdr:from>
    <xdr:to>
      <xdr:col>24</xdr:col>
      <xdr:colOff>62865</xdr:colOff>
      <xdr:row>59</xdr:row>
      <xdr:rowOff>127666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42506"/>
          <a:ext cx="1270" cy="1500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131493</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24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127666</xdr:rowOff>
    </xdr:from>
    <xdr:to>
      <xdr:col>24</xdr:col>
      <xdr:colOff>152400</xdr:colOff>
      <xdr:row>59</xdr:row>
      <xdr:rowOff>127666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24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116683</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17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170006</xdr:rowOff>
    </xdr:from>
    <xdr:to>
      <xdr:col>24</xdr:col>
      <xdr:colOff>152400</xdr:colOff>
      <xdr:row>50</xdr:row>
      <xdr:rowOff>170006</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42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38839</xdr:rowOff>
    </xdr:from>
    <xdr:to>
      <xdr:col>24</xdr:col>
      <xdr:colOff>63500</xdr:colOff>
      <xdr:row>57</xdr:row>
      <xdr:rowOff>80003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811489"/>
          <a:ext cx="838200" cy="41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101915</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316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79038</xdr:rowOff>
    </xdr:from>
    <xdr:to>
      <xdr:col>24</xdr:col>
      <xdr:colOff>114300</xdr:colOff>
      <xdr:row>57</xdr:row>
      <xdr:rowOff>9188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8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11912</xdr:rowOff>
    </xdr:from>
    <xdr:to>
      <xdr:col>19</xdr:col>
      <xdr:colOff>177800</xdr:colOff>
      <xdr:row>57</xdr:row>
      <xdr:rowOff>80003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908300" y="9784562"/>
          <a:ext cx="889000" cy="68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128072</xdr:rowOff>
    </xdr:from>
    <xdr:to>
      <xdr:col>20</xdr:col>
      <xdr:colOff>38100</xdr:colOff>
      <xdr:row>57</xdr:row>
      <xdr:rowOff>58222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2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74749</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504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11912</xdr:rowOff>
    </xdr:from>
    <xdr:to>
      <xdr:col>15</xdr:col>
      <xdr:colOff>50800</xdr:colOff>
      <xdr:row>57</xdr:row>
      <xdr:rowOff>111517</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784562"/>
          <a:ext cx="889000" cy="99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80164</xdr:rowOff>
    </xdr:from>
    <xdr:to>
      <xdr:col>15</xdr:col>
      <xdr:colOff>101600</xdr:colOff>
      <xdr:row>57</xdr:row>
      <xdr:rowOff>10314</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68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26841</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45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111517</xdr:rowOff>
    </xdr:from>
    <xdr:to>
      <xdr:col>10</xdr:col>
      <xdr:colOff>114300</xdr:colOff>
      <xdr:row>58</xdr:row>
      <xdr:rowOff>126605</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884167"/>
          <a:ext cx="889000" cy="186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138915</xdr:rowOff>
    </xdr:from>
    <xdr:to>
      <xdr:col>10</xdr:col>
      <xdr:colOff>165100</xdr:colOff>
      <xdr:row>57</xdr:row>
      <xdr:rowOff>69065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4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85592</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51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115369</xdr:rowOff>
    </xdr:from>
    <xdr:to>
      <xdr:col>6</xdr:col>
      <xdr:colOff>38100</xdr:colOff>
      <xdr:row>58</xdr:row>
      <xdr:rowOff>45519</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88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62046</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663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159489</xdr:rowOff>
    </xdr:from>
    <xdr:to>
      <xdr:col>24</xdr:col>
      <xdr:colOff>114300</xdr:colOff>
      <xdr:row>57</xdr:row>
      <xdr:rowOff>89639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76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137916</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739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29203</xdr:rowOff>
    </xdr:from>
    <xdr:to>
      <xdr:col>20</xdr:col>
      <xdr:colOff>38100</xdr:colOff>
      <xdr:row>57</xdr:row>
      <xdr:rowOff>130803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801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121930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894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132562</xdr:rowOff>
    </xdr:from>
    <xdr:to>
      <xdr:col>15</xdr:col>
      <xdr:colOff>101600</xdr:colOff>
      <xdr:row>57</xdr:row>
      <xdr:rowOff>62712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733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53839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826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60717</xdr:rowOff>
    </xdr:from>
    <xdr:to>
      <xdr:col>10</xdr:col>
      <xdr:colOff>165100</xdr:colOff>
      <xdr:row>57</xdr:row>
      <xdr:rowOff>162317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833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153444</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926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75805</xdr:rowOff>
    </xdr:from>
    <xdr:to>
      <xdr:col>6</xdr:col>
      <xdr:colOff>38100</xdr:colOff>
      <xdr:row>59</xdr:row>
      <xdr:rowOff>5955</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1001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168532</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112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102057</xdr:rowOff>
    </xdr:from>
    <xdr:to>
      <xdr:col>24</xdr:col>
      <xdr:colOff>62865</xdr:colOff>
      <xdr:row>79</xdr:row>
      <xdr:rowOff>16560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275007"/>
          <a:ext cx="1270" cy="128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20387</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64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16560</xdr:rowOff>
    </xdr:from>
    <xdr:to>
      <xdr:col>24</xdr:col>
      <xdr:colOff>152400</xdr:colOff>
      <xdr:row>79</xdr:row>
      <xdr:rowOff>16560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61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48734</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050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102057</xdr:rowOff>
    </xdr:from>
    <xdr:to>
      <xdr:col>24</xdr:col>
      <xdr:colOff>152400</xdr:colOff>
      <xdr:row>71</xdr:row>
      <xdr:rowOff>102057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275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74016</xdr:rowOff>
    </xdr:from>
    <xdr:to>
      <xdr:col>24</xdr:col>
      <xdr:colOff>63500</xdr:colOff>
      <xdr:row>77</xdr:row>
      <xdr:rowOff>76302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275666"/>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41876</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2435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63449</xdr:rowOff>
    </xdr:from>
    <xdr:to>
      <xdr:col>24</xdr:col>
      <xdr:colOff>114300</xdr:colOff>
      <xdr:row>77</xdr:row>
      <xdr:rowOff>165049</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6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76302</xdr:rowOff>
    </xdr:from>
    <xdr:to>
      <xdr:col>19</xdr:col>
      <xdr:colOff>177800</xdr:colOff>
      <xdr:row>77</xdr:row>
      <xdr:rowOff>77826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277952"/>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81890</xdr:rowOff>
    </xdr:from>
    <xdr:to>
      <xdr:col>20</xdr:col>
      <xdr:colOff>38100</xdr:colOff>
      <xdr:row>78</xdr:row>
      <xdr:rowOff>12040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2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3167</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376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68757</xdr:rowOff>
    </xdr:from>
    <xdr:to>
      <xdr:col>15</xdr:col>
      <xdr:colOff>50800</xdr:colOff>
      <xdr:row>77</xdr:row>
      <xdr:rowOff>77826</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019300" y="13270407"/>
          <a:ext cx="889000" cy="9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92024</xdr:rowOff>
    </xdr:from>
    <xdr:to>
      <xdr:col>15</xdr:col>
      <xdr:colOff>101600</xdr:colOff>
      <xdr:row>78</xdr:row>
      <xdr:rowOff>22174</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29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13301</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386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68757</xdr:rowOff>
    </xdr:from>
    <xdr:to>
      <xdr:col>10</xdr:col>
      <xdr:colOff>114300</xdr:colOff>
      <xdr:row>77</xdr:row>
      <xdr:rowOff>80263</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270407"/>
          <a:ext cx="889000" cy="11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100788</xdr:rowOff>
    </xdr:from>
    <xdr:to>
      <xdr:col>10</xdr:col>
      <xdr:colOff>165100</xdr:colOff>
      <xdr:row>78</xdr:row>
      <xdr:rowOff>30938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0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22065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395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107035</xdr:rowOff>
    </xdr:from>
    <xdr:to>
      <xdr:col>6</xdr:col>
      <xdr:colOff>38100</xdr:colOff>
      <xdr:row>78</xdr:row>
      <xdr:rowOff>37185</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08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28312</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40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23216</xdr:rowOff>
    </xdr:from>
    <xdr:to>
      <xdr:col>24</xdr:col>
      <xdr:colOff>114300</xdr:colOff>
      <xdr:row>77</xdr:row>
      <xdr:rowOff>124816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224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46093</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076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25502</xdr:rowOff>
    </xdr:from>
    <xdr:to>
      <xdr:col>20</xdr:col>
      <xdr:colOff>38100</xdr:colOff>
      <xdr:row>77</xdr:row>
      <xdr:rowOff>127102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22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143629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002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27026</xdr:rowOff>
    </xdr:from>
    <xdr:to>
      <xdr:col>15</xdr:col>
      <xdr:colOff>101600</xdr:colOff>
      <xdr:row>77</xdr:row>
      <xdr:rowOff>128626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2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145153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003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17957</xdr:rowOff>
    </xdr:from>
    <xdr:to>
      <xdr:col>10</xdr:col>
      <xdr:colOff>165100</xdr:colOff>
      <xdr:row>77</xdr:row>
      <xdr:rowOff>119557</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219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136084</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2994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29463</xdr:rowOff>
    </xdr:from>
    <xdr:to>
      <xdr:col>6</xdr:col>
      <xdr:colOff>38100</xdr:colOff>
      <xdr:row>77</xdr:row>
      <xdr:rowOff>131063</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23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147590</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006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31026</xdr:rowOff>
    </xdr:from>
    <xdr:to>
      <xdr:col>24</xdr:col>
      <xdr:colOff>62865</xdr:colOff>
      <xdr:row>98</xdr:row>
      <xdr:rowOff>25781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461526"/>
          <a:ext cx="1270" cy="136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29608</xdr:rowOff>
    </xdr:from>
    <xdr:ext cx="599010"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31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25781</xdr:rowOff>
    </xdr:from>
    <xdr:to>
      <xdr:col>24</xdr:col>
      <xdr:colOff>152400</xdr:colOff>
      <xdr:row>98</xdr:row>
      <xdr:rowOff>25781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27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149153</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236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31026</xdr:rowOff>
    </xdr:from>
    <xdr:to>
      <xdr:col>24</xdr:col>
      <xdr:colOff>152400</xdr:colOff>
      <xdr:row>90</xdr:row>
      <xdr:rowOff>31026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461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140106</xdr:rowOff>
    </xdr:from>
    <xdr:to>
      <xdr:col>24</xdr:col>
      <xdr:colOff>63500</xdr:colOff>
      <xdr:row>96</xdr:row>
      <xdr:rowOff>34556</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427856"/>
          <a:ext cx="838200" cy="6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67899</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556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89472</xdr:rowOff>
    </xdr:from>
    <xdr:to>
      <xdr:col>24</xdr:col>
      <xdr:colOff>114300</xdr:colOff>
      <xdr:row>96</xdr:row>
      <xdr:rowOff>19622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7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34556</xdr:rowOff>
    </xdr:from>
    <xdr:to>
      <xdr:col>19</xdr:col>
      <xdr:colOff>177800</xdr:colOff>
      <xdr:row>96</xdr:row>
      <xdr:rowOff>111213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493756"/>
          <a:ext cx="889000" cy="76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23851</xdr:rowOff>
    </xdr:from>
    <xdr:to>
      <xdr:col>20</xdr:col>
      <xdr:colOff>38100</xdr:colOff>
      <xdr:row>96</xdr:row>
      <xdr:rowOff>125451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83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116578</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575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66714</xdr:rowOff>
    </xdr:from>
    <xdr:to>
      <xdr:col>15</xdr:col>
      <xdr:colOff>50800</xdr:colOff>
      <xdr:row>96</xdr:row>
      <xdr:rowOff>111213</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525914"/>
          <a:ext cx="889000" cy="44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132169</xdr:rowOff>
    </xdr:from>
    <xdr:to>
      <xdr:col>15</xdr:col>
      <xdr:colOff>101600</xdr:colOff>
      <xdr:row>97</xdr:row>
      <xdr:rowOff>62319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59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53446</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684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66714</xdr:rowOff>
    </xdr:from>
    <xdr:to>
      <xdr:col>10</xdr:col>
      <xdr:colOff>114300</xdr:colOff>
      <xdr:row>98</xdr:row>
      <xdr:rowOff>14694</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525914"/>
          <a:ext cx="889000" cy="290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162864</xdr:rowOff>
    </xdr:from>
    <xdr:to>
      <xdr:col>10</xdr:col>
      <xdr:colOff>165100</xdr:colOff>
      <xdr:row>96</xdr:row>
      <xdr:rowOff>93014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45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109541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225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116700</xdr:rowOff>
    </xdr:from>
    <xdr:to>
      <xdr:col>6</xdr:col>
      <xdr:colOff>38100</xdr:colOff>
      <xdr:row>98</xdr:row>
      <xdr:rowOff>46850</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4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63377</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795" y="16522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89306</xdr:rowOff>
    </xdr:from>
    <xdr:to>
      <xdr:col>24</xdr:col>
      <xdr:colOff>114300</xdr:colOff>
      <xdr:row>96</xdr:row>
      <xdr:rowOff>19456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37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112183</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228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155206</xdr:rowOff>
    </xdr:from>
    <xdr:to>
      <xdr:col>20</xdr:col>
      <xdr:colOff>38100</xdr:colOff>
      <xdr:row>96</xdr:row>
      <xdr:rowOff>85356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44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101883</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218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60413</xdr:rowOff>
    </xdr:from>
    <xdr:to>
      <xdr:col>15</xdr:col>
      <xdr:colOff>101600</xdr:colOff>
      <xdr:row>96</xdr:row>
      <xdr:rowOff>162013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51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7090</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294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15914</xdr:rowOff>
    </xdr:from>
    <xdr:to>
      <xdr:col>10</xdr:col>
      <xdr:colOff>165100</xdr:colOff>
      <xdr:row>96</xdr:row>
      <xdr:rowOff>117514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475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108641</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567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135344</xdr:rowOff>
    </xdr:from>
    <xdr:to>
      <xdr:col>6</xdr:col>
      <xdr:colOff>38100</xdr:colOff>
      <xdr:row>98</xdr:row>
      <xdr:rowOff>65494</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765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56621</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6858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79143</xdr:rowOff>
    </xdr:from>
    <xdr:to>
      <xdr:col>54</xdr:col>
      <xdr:colOff>189865</xdr:colOff>
      <xdr:row>38</xdr:row>
      <xdr:rowOff>113737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6079893"/>
          <a:ext cx="1270" cy="548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117564</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63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113737</xdr:rowOff>
    </xdr:from>
    <xdr:to>
      <xdr:col>55</xdr:col>
      <xdr:colOff>88900</xdr:colOff>
      <xdr:row>38</xdr:row>
      <xdr:rowOff>113737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628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25820</xdr:rowOff>
    </xdr:from>
    <xdr:ext cx="534377"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855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79143</xdr:rowOff>
    </xdr:from>
    <xdr:to>
      <xdr:col>55</xdr:col>
      <xdr:colOff>88900</xdr:colOff>
      <xdr:row>35</xdr:row>
      <xdr:rowOff>79143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079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166403</xdr:rowOff>
    </xdr:from>
    <xdr:to>
      <xdr:col>55</xdr:col>
      <xdr:colOff>0</xdr:colOff>
      <xdr:row>38</xdr:row>
      <xdr:rowOff>22091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6510053"/>
          <a:ext cx="838200" cy="27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6654</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1788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155227</xdr:rowOff>
    </xdr:from>
    <xdr:to>
      <xdr:col>55</xdr:col>
      <xdr:colOff>50800</xdr:colOff>
      <xdr:row>37</xdr:row>
      <xdr:rowOff>85377</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32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149497</xdr:rowOff>
    </xdr:from>
    <xdr:to>
      <xdr:col>50</xdr:col>
      <xdr:colOff>114300</xdr:colOff>
      <xdr:row>37</xdr:row>
      <xdr:rowOff>166403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8750300" y="6493147"/>
          <a:ext cx="889000" cy="16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146888</xdr:rowOff>
    </xdr:from>
    <xdr:to>
      <xdr:col>50</xdr:col>
      <xdr:colOff>165100</xdr:colOff>
      <xdr:row>37</xdr:row>
      <xdr:rowOff>77038</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31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93565</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09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149497</xdr:rowOff>
    </xdr:from>
    <xdr:to>
      <xdr:col>45</xdr:col>
      <xdr:colOff>177800</xdr:colOff>
      <xdr:row>38</xdr:row>
      <xdr:rowOff>14765</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6493147"/>
          <a:ext cx="889000" cy="36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121808</xdr:rowOff>
    </xdr:from>
    <xdr:to>
      <xdr:col>46</xdr:col>
      <xdr:colOff>38100</xdr:colOff>
      <xdr:row>37</xdr:row>
      <xdr:rowOff>51958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29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68485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06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104985</xdr:rowOff>
    </xdr:from>
    <xdr:to>
      <xdr:col>41</xdr:col>
      <xdr:colOff>50800</xdr:colOff>
      <xdr:row>38</xdr:row>
      <xdr:rowOff>14765</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6972300" y="5419935"/>
          <a:ext cx="889000" cy="1109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163424</xdr:rowOff>
    </xdr:from>
    <xdr:to>
      <xdr:col>41</xdr:col>
      <xdr:colOff>101600</xdr:colOff>
      <xdr:row>37</xdr:row>
      <xdr:rowOff>93574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335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110101</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110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89292</xdr:rowOff>
    </xdr:from>
    <xdr:to>
      <xdr:col>36</xdr:col>
      <xdr:colOff>165100</xdr:colOff>
      <xdr:row>31</xdr:row>
      <xdr:rowOff>19442</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523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35969</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672795" y="5008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142741</xdr:rowOff>
    </xdr:from>
    <xdr:to>
      <xdr:col>55</xdr:col>
      <xdr:colOff>50800</xdr:colOff>
      <xdr:row>38</xdr:row>
      <xdr:rowOff>72891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486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57668</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401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115603</xdr:rowOff>
    </xdr:from>
    <xdr:to>
      <xdr:col>50</xdr:col>
      <xdr:colOff>165100</xdr:colOff>
      <xdr:row>38</xdr:row>
      <xdr:rowOff>45752</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45925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36880</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6551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98697</xdr:rowOff>
    </xdr:from>
    <xdr:to>
      <xdr:col>46</xdr:col>
      <xdr:colOff>38100</xdr:colOff>
      <xdr:row>38</xdr:row>
      <xdr:rowOff>28847</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442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19974</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6535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135415</xdr:rowOff>
    </xdr:from>
    <xdr:to>
      <xdr:col>41</xdr:col>
      <xdr:colOff>101600</xdr:colOff>
      <xdr:row>38</xdr:row>
      <xdr:rowOff>65565</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47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56692</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6571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54185</xdr:rowOff>
    </xdr:from>
    <xdr:to>
      <xdr:col>36</xdr:col>
      <xdr:colOff>165100</xdr:colOff>
      <xdr:row>31</xdr:row>
      <xdr:rowOff>155785</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536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146912</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672795" y="5461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53224</xdr:rowOff>
    </xdr:from>
    <xdr:to>
      <xdr:col>54</xdr:col>
      <xdr:colOff>189865</xdr:colOff>
      <xdr:row>58</xdr:row>
      <xdr:rowOff>124286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797174"/>
          <a:ext cx="1270" cy="1271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128113</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07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124286</xdr:rowOff>
    </xdr:from>
    <xdr:to>
      <xdr:col>55</xdr:col>
      <xdr:colOff>88900</xdr:colOff>
      <xdr:row>58</xdr:row>
      <xdr:rowOff>124286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068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171351</xdr:rowOff>
    </xdr:from>
    <xdr:ext cx="599010"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572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53224</xdr:rowOff>
    </xdr:from>
    <xdr:to>
      <xdr:col>55</xdr:col>
      <xdr:colOff>88900</xdr:colOff>
      <xdr:row>51</xdr:row>
      <xdr:rowOff>53224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797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78773</xdr:rowOff>
    </xdr:from>
    <xdr:to>
      <xdr:col>55</xdr:col>
      <xdr:colOff>0</xdr:colOff>
      <xdr:row>57</xdr:row>
      <xdr:rowOff>136337</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9639300" y="9851423"/>
          <a:ext cx="838200" cy="5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97571</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527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74694</xdr:rowOff>
    </xdr:from>
    <xdr:to>
      <xdr:col>55</xdr:col>
      <xdr:colOff>50800</xdr:colOff>
      <xdr:row>57</xdr:row>
      <xdr:rowOff>4844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67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126354</xdr:rowOff>
    </xdr:from>
    <xdr:to>
      <xdr:col>50</xdr:col>
      <xdr:colOff>114300</xdr:colOff>
      <xdr:row>57</xdr:row>
      <xdr:rowOff>136337</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8750300" y="9899004"/>
          <a:ext cx="889000" cy="9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159341</xdr:rowOff>
    </xdr:from>
    <xdr:to>
      <xdr:col>50</xdr:col>
      <xdr:colOff>165100</xdr:colOff>
      <xdr:row>57</xdr:row>
      <xdr:rowOff>89491</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76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106018</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53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105508</xdr:rowOff>
    </xdr:from>
    <xdr:to>
      <xdr:col>45</xdr:col>
      <xdr:colOff>177800</xdr:colOff>
      <xdr:row>57</xdr:row>
      <xdr:rowOff>126354</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7861300" y="9878158"/>
          <a:ext cx="889000" cy="20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8280</xdr:rowOff>
    </xdr:from>
    <xdr:to>
      <xdr:col>46</xdr:col>
      <xdr:colOff>38100</xdr:colOff>
      <xdr:row>57</xdr:row>
      <xdr:rowOff>109880</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78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126407</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556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105508</xdr:rowOff>
    </xdr:from>
    <xdr:to>
      <xdr:col>41</xdr:col>
      <xdr:colOff>50800</xdr:colOff>
      <xdr:row>58</xdr:row>
      <xdr:rowOff>48260</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6972300" y="9878158"/>
          <a:ext cx="889000" cy="114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142610</xdr:rowOff>
    </xdr:from>
    <xdr:to>
      <xdr:col>41</xdr:col>
      <xdr:colOff>101600</xdr:colOff>
      <xdr:row>57</xdr:row>
      <xdr:rowOff>72760</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74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89287</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51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135480</xdr:rowOff>
    </xdr:from>
    <xdr:to>
      <xdr:col>36</xdr:col>
      <xdr:colOff>165100</xdr:colOff>
      <xdr:row>57</xdr:row>
      <xdr:rowOff>65630</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73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82157</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511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27973</xdr:rowOff>
    </xdr:from>
    <xdr:to>
      <xdr:col>55</xdr:col>
      <xdr:colOff>50800</xdr:colOff>
      <xdr:row>57</xdr:row>
      <xdr:rowOff>129573</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800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6400</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779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85537</xdr:rowOff>
    </xdr:from>
    <xdr:to>
      <xdr:col>50</xdr:col>
      <xdr:colOff>165100</xdr:colOff>
      <xdr:row>58</xdr:row>
      <xdr:rowOff>15687</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858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6814</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995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75554</xdr:rowOff>
    </xdr:from>
    <xdr:to>
      <xdr:col>46</xdr:col>
      <xdr:colOff>38100</xdr:colOff>
      <xdr:row>58</xdr:row>
      <xdr:rowOff>5704</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84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168281</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9940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54708</xdr:rowOff>
    </xdr:from>
    <xdr:to>
      <xdr:col>41</xdr:col>
      <xdr:colOff>101600</xdr:colOff>
      <xdr:row>57</xdr:row>
      <xdr:rowOff>156308</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82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147435</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9920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168910</xdr:rowOff>
    </xdr:from>
    <xdr:to>
      <xdr:col>36</xdr:col>
      <xdr:colOff>165100</xdr:colOff>
      <xdr:row>58</xdr:row>
      <xdr:rowOff>99060</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94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90187</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1003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112192</xdr:rowOff>
    </xdr:from>
    <xdr:to>
      <xdr:col>54</xdr:col>
      <xdr:colOff>189865</xdr:colOff>
      <xdr:row>79</xdr:row>
      <xdr:rowOff>32144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75595" y="12285142"/>
          <a:ext cx="1270" cy="1291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35971</xdr:rowOff>
    </xdr:from>
    <xdr:ext cx="378565" cy="259045"/>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580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32144</xdr:rowOff>
    </xdr:from>
    <xdr:to>
      <xdr:col>55</xdr:col>
      <xdr:colOff>88900</xdr:colOff>
      <xdr:row>79</xdr:row>
      <xdr:rowOff>32144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576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58869</xdr:rowOff>
    </xdr:from>
    <xdr:ext cx="534377" cy="259045"/>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2060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112192</xdr:rowOff>
    </xdr:from>
    <xdr:to>
      <xdr:col>55</xdr:col>
      <xdr:colOff>88900</xdr:colOff>
      <xdr:row>71</xdr:row>
      <xdr:rowOff>112192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2285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162331</xdr:rowOff>
    </xdr:from>
    <xdr:to>
      <xdr:col>55</xdr:col>
      <xdr:colOff>0</xdr:colOff>
      <xdr:row>77</xdr:row>
      <xdr:rowOff>126136</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9639300" y="13192531"/>
          <a:ext cx="838200" cy="135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42321</xdr:rowOff>
    </xdr:from>
    <xdr:ext cx="469744" cy="259045"/>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3072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19444</xdr:rowOff>
    </xdr:from>
    <xdr:to>
      <xdr:col>55</xdr:col>
      <xdr:colOff>50800</xdr:colOff>
      <xdr:row>77</xdr:row>
      <xdr:rowOff>121044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10426700" y="1322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162331</xdr:rowOff>
    </xdr:from>
    <xdr:to>
      <xdr:col>50</xdr:col>
      <xdr:colOff>114300</xdr:colOff>
      <xdr:row>77</xdr:row>
      <xdr:rowOff>78550</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8750300" y="13192531"/>
          <a:ext cx="889000" cy="87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63221</xdr:rowOff>
    </xdr:from>
    <xdr:to>
      <xdr:col>50</xdr:col>
      <xdr:colOff>165100</xdr:colOff>
      <xdr:row>77</xdr:row>
      <xdr:rowOff>164821</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9588500" y="1326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155948</xdr:rowOff>
    </xdr:from>
    <xdr:ext cx="469744"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04428" y="13357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78550</xdr:rowOff>
    </xdr:from>
    <xdr:to>
      <xdr:col>45</xdr:col>
      <xdr:colOff>177800</xdr:colOff>
      <xdr:row>77</xdr:row>
      <xdr:rowOff>103048</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7861300" y="13280200"/>
          <a:ext cx="889000" cy="24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78918</xdr:rowOff>
    </xdr:from>
    <xdr:to>
      <xdr:col>46</xdr:col>
      <xdr:colOff>38100</xdr:colOff>
      <xdr:row>78</xdr:row>
      <xdr:rowOff>9068</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699500" y="1328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195</xdr:rowOff>
    </xdr:from>
    <xdr:ext cx="469744"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15428" y="13373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103048</xdr:rowOff>
    </xdr:from>
    <xdr:to>
      <xdr:col>41</xdr:col>
      <xdr:colOff>50800</xdr:colOff>
      <xdr:row>78</xdr:row>
      <xdr:rowOff>84302</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flipV="1">
          <a:off x="6972300" y="13304698"/>
          <a:ext cx="889000" cy="152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35370</xdr:rowOff>
    </xdr:from>
    <xdr:to>
      <xdr:col>41</xdr:col>
      <xdr:colOff>101600</xdr:colOff>
      <xdr:row>77</xdr:row>
      <xdr:rowOff>136970</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323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153497</xdr:rowOff>
    </xdr:from>
    <xdr:ext cx="469744"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26428" y="1301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117970</xdr:rowOff>
    </xdr:from>
    <xdr:to>
      <xdr:col>36</xdr:col>
      <xdr:colOff>165100</xdr:colOff>
      <xdr:row>77</xdr:row>
      <xdr:rowOff>48120</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6921500" y="131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64647</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292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75336</xdr:rowOff>
    </xdr:from>
    <xdr:to>
      <xdr:col>55</xdr:col>
      <xdr:colOff>50800</xdr:colOff>
      <xdr:row>78</xdr:row>
      <xdr:rowOff>5486</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327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53763</xdr:rowOff>
    </xdr:from>
    <xdr:ext cx="469744" cy="25904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325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111531</xdr:rowOff>
    </xdr:from>
    <xdr:to>
      <xdr:col>50</xdr:col>
      <xdr:colOff>165100</xdr:colOff>
      <xdr:row>77</xdr:row>
      <xdr:rowOff>41681</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3141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58208</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372111" y="12916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27750</xdr:rowOff>
    </xdr:from>
    <xdr:to>
      <xdr:col>46</xdr:col>
      <xdr:colOff>38100</xdr:colOff>
      <xdr:row>77</xdr:row>
      <xdr:rowOff>129350</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32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145877</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515428" y="1300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52248</xdr:rowOff>
    </xdr:from>
    <xdr:to>
      <xdr:col>41</xdr:col>
      <xdr:colOff>101600</xdr:colOff>
      <xdr:row>77</xdr:row>
      <xdr:rowOff>153848</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325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144975</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626428" y="13346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33502</xdr:rowOff>
    </xdr:from>
    <xdr:to>
      <xdr:col>36</xdr:col>
      <xdr:colOff>165100</xdr:colOff>
      <xdr:row>78</xdr:row>
      <xdr:rowOff>135102</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6921500" y="1340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126229</xdr:rowOff>
    </xdr:from>
    <xdr:ext cx="469744"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737428" y="13499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id="{00000000-0008-0000-06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58826</xdr:rowOff>
    </xdr:from>
    <xdr:to>
      <xdr:col>54</xdr:col>
      <xdr:colOff>189865</xdr:colOff>
      <xdr:row>98</xdr:row>
      <xdr:rowOff>139267</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10475595" y="15660776"/>
          <a:ext cx="1270" cy="1280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143094</xdr:rowOff>
    </xdr:from>
    <xdr:ext cx="469744" cy="259045"/>
    <xdr:sp macro="" textlink="">
      <xdr:nvSpPr>
        <xdr:cNvPr id="464" name="普通建設事業費 （ うち更新整備　）最小値テキスト">
          <a:extLst>
            <a:ext uri="{FF2B5EF4-FFF2-40B4-BE49-F238E27FC236}">
              <a16:creationId xmlns:a16="http://schemas.microsoft.com/office/drawing/2014/main" id="{00000000-0008-0000-0600-0000D0010000}"/>
            </a:ext>
          </a:extLst>
        </xdr:cNvPr>
        <xdr:cNvSpPr txBox="1"/>
      </xdr:nvSpPr>
      <xdr:spPr>
        <a:xfrm>
          <a:off x="10528300" y="1694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139267</xdr:rowOff>
    </xdr:from>
    <xdr:to>
      <xdr:col>55</xdr:col>
      <xdr:colOff>88900</xdr:colOff>
      <xdr:row>98</xdr:row>
      <xdr:rowOff>139267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6941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5503</xdr:rowOff>
    </xdr:from>
    <xdr:ext cx="599010" cy="259045"/>
    <xdr:sp macro="" textlink="">
      <xdr:nvSpPr>
        <xdr:cNvPr id="466" name="普通建設事業費 （ うち更新整備　）最大値テキスト">
          <a:extLst>
            <a:ext uri="{FF2B5EF4-FFF2-40B4-BE49-F238E27FC236}">
              <a16:creationId xmlns:a16="http://schemas.microsoft.com/office/drawing/2014/main" id="{00000000-0008-0000-0600-0000D2010000}"/>
            </a:ext>
          </a:extLst>
        </xdr:cNvPr>
        <xdr:cNvSpPr txBox="1"/>
      </xdr:nvSpPr>
      <xdr:spPr>
        <a:xfrm>
          <a:off x="10528300" y="15436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58826</xdr:rowOff>
    </xdr:from>
    <xdr:to>
      <xdr:col>55</xdr:col>
      <xdr:colOff>88900</xdr:colOff>
      <xdr:row>91</xdr:row>
      <xdr:rowOff>58826</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5660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154343</xdr:rowOff>
    </xdr:from>
    <xdr:to>
      <xdr:col>55</xdr:col>
      <xdr:colOff>0</xdr:colOff>
      <xdr:row>98</xdr:row>
      <xdr:rowOff>9601</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9639300" y="16784993"/>
          <a:ext cx="838200" cy="26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149813</xdr:rowOff>
    </xdr:from>
    <xdr:ext cx="534377" cy="259045"/>
    <xdr:sp macro="" textlink="">
      <xdr:nvSpPr>
        <xdr:cNvPr id="469" name="普通建設事業費 （ うち更新整備　）平均値テキスト">
          <a:extLst>
            <a:ext uri="{FF2B5EF4-FFF2-40B4-BE49-F238E27FC236}">
              <a16:creationId xmlns:a16="http://schemas.microsoft.com/office/drawing/2014/main" id="{00000000-0008-0000-0600-0000D5010000}"/>
            </a:ext>
          </a:extLst>
        </xdr:cNvPr>
        <xdr:cNvSpPr txBox="1"/>
      </xdr:nvSpPr>
      <xdr:spPr>
        <a:xfrm>
          <a:off x="10528300" y="16437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126936</xdr:rowOff>
    </xdr:from>
    <xdr:to>
      <xdr:col>55</xdr:col>
      <xdr:colOff>50800</xdr:colOff>
      <xdr:row>97</xdr:row>
      <xdr:rowOff>57086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10426700" y="16586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5054</xdr:rowOff>
    </xdr:from>
    <xdr:to>
      <xdr:col>50</xdr:col>
      <xdr:colOff>114300</xdr:colOff>
      <xdr:row>98</xdr:row>
      <xdr:rowOff>9601</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8750300" y="16807154"/>
          <a:ext cx="889000" cy="4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37351</xdr:rowOff>
    </xdr:from>
    <xdr:to>
      <xdr:col>50</xdr:col>
      <xdr:colOff>165100</xdr:colOff>
      <xdr:row>97</xdr:row>
      <xdr:rowOff>138951</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9588500" y="16668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155478</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2111" y="16443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143269</xdr:rowOff>
    </xdr:from>
    <xdr:to>
      <xdr:col>45</xdr:col>
      <xdr:colOff>177800</xdr:colOff>
      <xdr:row>98</xdr:row>
      <xdr:rowOff>5054</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7861300" y="16773919"/>
          <a:ext cx="889000" cy="33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54166</xdr:rowOff>
    </xdr:from>
    <xdr:to>
      <xdr:col>46</xdr:col>
      <xdr:colOff>38100</xdr:colOff>
      <xdr:row>97</xdr:row>
      <xdr:rowOff>155766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8699500" y="1668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843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46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143269</xdr:rowOff>
    </xdr:from>
    <xdr:to>
      <xdr:col>41</xdr:col>
      <xdr:colOff>50800</xdr:colOff>
      <xdr:row>98</xdr:row>
      <xdr:rowOff>54787</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6972300" y="16773919"/>
          <a:ext cx="889000" cy="82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22644</xdr:rowOff>
    </xdr:from>
    <xdr:to>
      <xdr:col>41</xdr:col>
      <xdr:colOff>101600</xdr:colOff>
      <xdr:row>97</xdr:row>
      <xdr:rowOff>124244</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7810500" y="1665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140771</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42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47980</xdr:rowOff>
    </xdr:from>
    <xdr:to>
      <xdr:col>36</xdr:col>
      <xdr:colOff>165100</xdr:colOff>
      <xdr:row>97</xdr:row>
      <xdr:rowOff>149580</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6921500" y="1667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166107</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453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103543</xdr:rowOff>
    </xdr:from>
    <xdr:to>
      <xdr:col>55</xdr:col>
      <xdr:colOff>50800</xdr:colOff>
      <xdr:row>98</xdr:row>
      <xdr:rowOff>33693</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10426700" y="16734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81970</xdr:rowOff>
    </xdr:from>
    <xdr:ext cx="534377" cy="259045"/>
    <xdr:sp macro="" textlink="">
      <xdr:nvSpPr>
        <xdr:cNvPr id="488" name="普通建設事業費 （ うち更新整備　）該当値テキスト">
          <a:extLst>
            <a:ext uri="{FF2B5EF4-FFF2-40B4-BE49-F238E27FC236}">
              <a16:creationId xmlns:a16="http://schemas.microsoft.com/office/drawing/2014/main" id="{00000000-0008-0000-0600-0000E8010000}"/>
            </a:ext>
          </a:extLst>
        </xdr:cNvPr>
        <xdr:cNvSpPr txBox="1"/>
      </xdr:nvSpPr>
      <xdr:spPr>
        <a:xfrm>
          <a:off x="10528300" y="16712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130251</xdr:rowOff>
    </xdr:from>
    <xdr:to>
      <xdr:col>50</xdr:col>
      <xdr:colOff>165100</xdr:colOff>
      <xdr:row>98</xdr:row>
      <xdr:rowOff>60401</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9588500" y="16760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51528</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9372111" y="16853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125704</xdr:rowOff>
    </xdr:from>
    <xdr:to>
      <xdr:col>46</xdr:col>
      <xdr:colOff>38100</xdr:colOff>
      <xdr:row>98</xdr:row>
      <xdr:rowOff>55854</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8699500" y="16756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46981</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8483111" y="1684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92469</xdr:rowOff>
    </xdr:from>
    <xdr:to>
      <xdr:col>41</xdr:col>
      <xdr:colOff>101600</xdr:colOff>
      <xdr:row>98</xdr:row>
      <xdr:rowOff>22619</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7810500" y="16723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13746</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7594111" y="16815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3987</xdr:rowOff>
    </xdr:from>
    <xdr:to>
      <xdr:col>36</xdr:col>
      <xdr:colOff>165100</xdr:colOff>
      <xdr:row>98</xdr:row>
      <xdr:rowOff>105587</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6921500" y="16806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96714</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6705111" y="16898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20371</xdr:rowOff>
    </xdr:from>
    <xdr:to>
      <xdr:col>85</xdr:col>
      <xdr:colOff>126364</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163871"/>
          <a:ext cx="1269" cy="1490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138498</xdr:rowOff>
    </xdr:from>
    <xdr:ext cx="469744"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4939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20371</xdr:rowOff>
    </xdr:from>
    <xdr:to>
      <xdr:col>86</xdr:col>
      <xdr:colOff>25400</xdr:colOff>
      <xdr:row>30</xdr:row>
      <xdr:rowOff>20371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163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7764</xdr:rowOff>
    </xdr:from>
    <xdr:ext cx="378565"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35141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156337</xdr:rowOff>
    </xdr:from>
    <xdr:to>
      <xdr:col>85</xdr:col>
      <xdr:colOff>177800</xdr:colOff>
      <xdr:row>38</xdr:row>
      <xdr:rowOff>86487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49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9119</xdr:rowOff>
    </xdr:from>
    <xdr:to>
      <xdr:col>81</xdr:col>
      <xdr:colOff>101600</xdr:colOff>
      <xdr:row>38</xdr:row>
      <xdr:rowOff>110719</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2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127245</xdr:rowOff>
    </xdr:from>
    <xdr:ext cx="378565"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2017" y="6299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52553</xdr:rowOff>
    </xdr:from>
    <xdr:to>
      <xdr:col>76</xdr:col>
      <xdr:colOff>165100</xdr:colOff>
      <xdr:row>38</xdr:row>
      <xdr:rowOff>154153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56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170680</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3017" y="63428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60096</xdr:rowOff>
    </xdr:from>
    <xdr:to>
      <xdr:col>72</xdr:col>
      <xdr:colOff>38100</xdr:colOff>
      <xdr:row>38</xdr:row>
      <xdr:rowOff>161696</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6773</xdr:rowOff>
    </xdr:from>
    <xdr:ext cx="378565"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4017" y="6350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5004</xdr:rowOff>
    </xdr:from>
    <xdr:to>
      <xdr:col>67</xdr:col>
      <xdr:colOff>101600</xdr:colOff>
      <xdr:row>38</xdr:row>
      <xdr:rowOff>106604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52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123131</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5017" y="6295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144025</xdr:rowOff>
    </xdr:from>
    <xdr:to>
      <xdr:col>85</xdr:col>
      <xdr:colOff>126364</xdr:colOff>
      <xdr:row>78</xdr:row>
      <xdr:rowOff>51555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145525"/>
          <a:ext cx="1269" cy="1279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55382</xdr:rowOff>
    </xdr:from>
    <xdr:ext cx="469744"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428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51555</xdr:rowOff>
    </xdr:from>
    <xdr:to>
      <xdr:col>86</xdr:col>
      <xdr:colOff>25400</xdr:colOff>
      <xdr:row>78</xdr:row>
      <xdr:rowOff>51555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424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90702</xdr:rowOff>
    </xdr:from>
    <xdr:ext cx="534377"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192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144025</xdr:rowOff>
    </xdr:from>
    <xdr:to>
      <xdr:col>86</xdr:col>
      <xdr:colOff>25400</xdr:colOff>
      <xdr:row>70</xdr:row>
      <xdr:rowOff>144025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145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125851</xdr:rowOff>
    </xdr:from>
    <xdr:to>
      <xdr:col>85</xdr:col>
      <xdr:colOff>127000</xdr:colOff>
      <xdr:row>76</xdr:row>
      <xdr:rowOff>125888</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5481300" y="13156051"/>
          <a:ext cx="838200" cy="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22585</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8813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171159</xdr:rowOff>
    </xdr:from>
    <xdr:to>
      <xdr:col>85</xdr:col>
      <xdr:colOff>177800</xdr:colOff>
      <xdr:row>76</xdr:row>
      <xdr:rowOff>101309</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3029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125851</xdr:rowOff>
    </xdr:from>
    <xdr:to>
      <xdr:col>81</xdr:col>
      <xdr:colOff>50800</xdr:colOff>
      <xdr:row>76</xdr:row>
      <xdr:rowOff>138671</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4592300" y="13156051"/>
          <a:ext cx="889000" cy="12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163500</xdr:rowOff>
    </xdr:from>
    <xdr:to>
      <xdr:col>81</xdr:col>
      <xdr:colOff>101600</xdr:colOff>
      <xdr:row>76</xdr:row>
      <xdr:rowOff>93650</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302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110177</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2797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138671</xdr:rowOff>
    </xdr:from>
    <xdr:to>
      <xdr:col>76</xdr:col>
      <xdr:colOff>114300</xdr:colOff>
      <xdr:row>76</xdr:row>
      <xdr:rowOff>151778</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3168871"/>
          <a:ext cx="889000" cy="13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2890</xdr:rowOff>
    </xdr:from>
    <xdr:to>
      <xdr:col>76</xdr:col>
      <xdr:colOff>165100</xdr:colOff>
      <xdr:row>76</xdr:row>
      <xdr:rowOff>104490</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303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121016</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8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151778</xdr:rowOff>
    </xdr:from>
    <xdr:to>
      <xdr:col>71</xdr:col>
      <xdr:colOff>177800</xdr:colOff>
      <xdr:row>76</xdr:row>
      <xdr:rowOff>166960</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3181978"/>
          <a:ext cx="889000" cy="15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165443</xdr:rowOff>
    </xdr:from>
    <xdr:to>
      <xdr:col>72</xdr:col>
      <xdr:colOff>38100</xdr:colOff>
      <xdr:row>76</xdr:row>
      <xdr:rowOff>95593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30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112120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279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1212</xdr:rowOff>
    </xdr:from>
    <xdr:to>
      <xdr:col>67</xdr:col>
      <xdr:colOff>101600</xdr:colOff>
      <xdr:row>76</xdr:row>
      <xdr:rowOff>102812</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303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119340</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280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75088</xdr:rowOff>
    </xdr:from>
    <xdr:to>
      <xdr:col>85</xdr:col>
      <xdr:colOff>177800</xdr:colOff>
      <xdr:row>77</xdr:row>
      <xdr:rowOff>5238</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310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53515</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3083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75051</xdr:rowOff>
    </xdr:from>
    <xdr:to>
      <xdr:col>81</xdr:col>
      <xdr:colOff>101600</xdr:colOff>
      <xdr:row>77</xdr:row>
      <xdr:rowOff>5201</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3105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167778</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3197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87871</xdr:rowOff>
    </xdr:from>
    <xdr:to>
      <xdr:col>76</xdr:col>
      <xdr:colOff>165100</xdr:colOff>
      <xdr:row>77</xdr:row>
      <xdr:rowOff>18021</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3118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9148</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3210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100978</xdr:rowOff>
    </xdr:from>
    <xdr:to>
      <xdr:col>72</xdr:col>
      <xdr:colOff>38100</xdr:colOff>
      <xdr:row>77</xdr:row>
      <xdr:rowOff>31128</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3131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22255</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3223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116160</xdr:rowOff>
    </xdr:from>
    <xdr:to>
      <xdr:col>67</xdr:col>
      <xdr:colOff>101600</xdr:colOff>
      <xdr:row>77</xdr:row>
      <xdr:rowOff>46310</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314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37437</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3239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a:extLst>
            <a:ext uri="{FF2B5EF4-FFF2-40B4-BE49-F238E27FC236}">
              <a16:creationId xmlns:a16="http://schemas.microsoft.com/office/drawing/2014/main" id="{00000000-0008-0000-06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26674</xdr:rowOff>
    </xdr:from>
    <xdr:to>
      <xdr:col>85</xdr:col>
      <xdr:colOff>126364</xdr:colOff>
      <xdr:row>99</xdr:row>
      <xdr:rowOff>52898</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6317595" y="15628624"/>
          <a:ext cx="1269" cy="1397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56725</xdr:rowOff>
    </xdr:from>
    <xdr:ext cx="469744" cy="259045"/>
    <xdr:sp macro="" textlink="">
      <xdr:nvSpPr>
        <xdr:cNvPr id="684" name="積立金最小値テキスト">
          <a:extLst>
            <a:ext uri="{FF2B5EF4-FFF2-40B4-BE49-F238E27FC236}">
              <a16:creationId xmlns:a16="http://schemas.microsoft.com/office/drawing/2014/main" id="{00000000-0008-0000-0600-0000AC020000}"/>
            </a:ext>
          </a:extLst>
        </xdr:cNvPr>
        <xdr:cNvSpPr txBox="1"/>
      </xdr:nvSpPr>
      <xdr:spPr>
        <a:xfrm>
          <a:off x="16370300" y="17030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52898</xdr:rowOff>
    </xdr:from>
    <xdr:to>
      <xdr:col>86</xdr:col>
      <xdr:colOff>25400</xdr:colOff>
      <xdr:row>99</xdr:row>
      <xdr:rowOff>52898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7026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144801</xdr:rowOff>
    </xdr:from>
    <xdr:ext cx="534377" cy="259045"/>
    <xdr:sp macro="" textlink="">
      <xdr:nvSpPr>
        <xdr:cNvPr id="686" name="積立金最大値テキスト">
          <a:extLst>
            <a:ext uri="{FF2B5EF4-FFF2-40B4-BE49-F238E27FC236}">
              <a16:creationId xmlns:a16="http://schemas.microsoft.com/office/drawing/2014/main" id="{00000000-0008-0000-0600-0000AE020000}"/>
            </a:ext>
          </a:extLst>
        </xdr:cNvPr>
        <xdr:cNvSpPr txBox="1"/>
      </xdr:nvSpPr>
      <xdr:spPr>
        <a:xfrm>
          <a:off x="16370300" y="1540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26674</xdr:rowOff>
    </xdr:from>
    <xdr:to>
      <xdr:col>86</xdr:col>
      <xdr:colOff>25400</xdr:colOff>
      <xdr:row>91</xdr:row>
      <xdr:rowOff>26674</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5628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14624</xdr:rowOff>
    </xdr:from>
    <xdr:to>
      <xdr:col>85</xdr:col>
      <xdr:colOff>127000</xdr:colOff>
      <xdr:row>99</xdr:row>
      <xdr:rowOff>52898</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5481300" y="16988174"/>
          <a:ext cx="838200" cy="38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37613</xdr:rowOff>
    </xdr:from>
    <xdr:ext cx="534377" cy="259045"/>
    <xdr:sp macro="" textlink="">
      <xdr:nvSpPr>
        <xdr:cNvPr id="689" name="積立金平均値テキスト">
          <a:extLst>
            <a:ext uri="{FF2B5EF4-FFF2-40B4-BE49-F238E27FC236}">
              <a16:creationId xmlns:a16="http://schemas.microsoft.com/office/drawing/2014/main" id="{00000000-0008-0000-0600-0000B1020000}"/>
            </a:ext>
          </a:extLst>
        </xdr:cNvPr>
        <xdr:cNvSpPr txBox="1"/>
      </xdr:nvSpPr>
      <xdr:spPr>
        <a:xfrm>
          <a:off x="16370300" y="164968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14736</xdr:rowOff>
    </xdr:from>
    <xdr:to>
      <xdr:col>85</xdr:col>
      <xdr:colOff>177800</xdr:colOff>
      <xdr:row>97</xdr:row>
      <xdr:rowOff>116336</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6268700" y="1664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14624</xdr:rowOff>
    </xdr:from>
    <xdr:to>
      <xdr:col>81</xdr:col>
      <xdr:colOff>50800</xdr:colOff>
      <xdr:row>99</xdr:row>
      <xdr:rowOff>43917</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4592300" y="16988174"/>
          <a:ext cx="889000" cy="29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141870</xdr:rowOff>
    </xdr:from>
    <xdr:to>
      <xdr:col>81</xdr:col>
      <xdr:colOff>101600</xdr:colOff>
      <xdr:row>97</xdr:row>
      <xdr:rowOff>72020</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5430500" y="1660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88547</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14111" y="16376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23113</xdr:rowOff>
    </xdr:from>
    <xdr:to>
      <xdr:col>76</xdr:col>
      <xdr:colOff>114300</xdr:colOff>
      <xdr:row>99</xdr:row>
      <xdr:rowOff>43917</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3703300" y="16653763"/>
          <a:ext cx="889000" cy="363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97521</xdr:rowOff>
    </xdr:from>
    <xdr:to>
      <xdr:col>76</xdr:col>
      <xdr:colOff>165100</xdr:colOff>
      <xdr:row>97</xdr:row>
      <xdr:rowOff>27671</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4541500" y="1655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44198</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331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23113</xdr:rowOff>
    </xdr:from>
    <xdr:to>
      <xdr:col>71</xdr:col>
      <xdr:colOff>177800</xdr:colOff>
      <xdr:row>99</xdr:row>
      <xdr:rowOff>52832</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2814300" y="16653763"/>
          <a:ext cx="889000" cy="372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23651</xdr:rowOff>
    </xdr:from>
    <xdr:to>
      <xdr:col>72</xdr:col>
      <xdr:colOff>38100</xdr:colOff>
      <xdr:row>96</xdr:row>
      <xdr:rowOff>125251</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3652500" y="1648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141778</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25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104347</xdr:rowOff>
    </xdr:from>
    <xdr:to>
      <xdr:col>67</xdr:col>
      <xdr:colOff>101600</xdr:colOff>
      <xdr:row>98</xdr:row>
      <xdr:rowOff>34497</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2763500" y="16734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51024</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79428" y="16510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2098</xdr:rowOff>
    </xdr:from>
    <xdr:to>
      <xdr:col>85</xdr:col>
      <xdr:colOff>177800</xdr:colOff>
      <xdr:row>99</xdr:row>
      <xdr:rowOff>103698</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6268700" y="16975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88475</xdr:rowOff>
    </xdr:from>
    <xdr:ext cx="469744" cy="259045"/>
    <xdr:sp macro="" textlink="">
      <xdr:nvSpPr>
        <xdr:cNvPr id="708" name="積立金該当値テキスト">
          <a:extLst>
            <a:ext uri="{FF2B5EF4-FFF2-40B4-BE49-F238E27FC236}">
              <a16:creationId xmlns:a16="http://schemas.microsoft.com/office/drawing/2014/main" id="{00000000-0008-0000-0600-0000C4020000}"/>
            </a:ext>
          </a:extLst>
        </xdr:cNvPr>
        <xdr:cNvSpPr txBox="1"/>
      </xdr:nvSpPr>
      <xdr:spPr>
        <a:xfrm>
          <a:off x="16370300" y="16890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135274</xdr:rowOff>
    </xdr:from>
    <xdr:to>
      <xdr:col>81</xdr:col>
      <xdr:colOff>101600</xdr:colOff>
      <xdr:row>99</xdr:row>
      <xdr:rowOff>65424</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5430500" y="16937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56551</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5246428" y="17030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164567</xdr:rowOff>
    </xdr:from>
    <xdr:to>
      <xdr:col>76</xdr:col>
      <xdr:colOff>165100</xdr:colOff>
      <xdr:row>99</xdr:row>
      <xdr:rowOff>94717</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4541500" y="16966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85844</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4357428" y="17059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143763</xdr:rowOff>
    </xdr:from>
    <xdr:to>
      <xdr:col>72</xdr:col>
      <xdr:colOff>38100</xdr:colOff>
      <xdr:row>97</xdr:row>
      <xdr:rowOff>73913</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3652500" y="16602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65040</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436111" y="16695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2032</xdr:rowOff>
    </xdr:from>
    <xdr:to>
      <xdr:col>67</xdr:col>
      <xdr:colOff>101600</xdr:colOff>
      <xdr:row>99</xdr:row>
      <xdr:rowOff>103632</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2763500" y="1697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94759</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2579428" y="1706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36504</xdr:rowOff>
    </xdr:from>
    <xdr:to>
      <xdr:col>116</xdr:col>
      <xdr:colOff>62864</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351454"/>
          <a:ext cx="1269" cy="1433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154631</xdr:rowOff>
    </xdr:from>
    <xdr:ext cx="469744"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5126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36504</xdr:rowOff>
    </xdr:from>
    <xdr:to>
      <xdr:col>116</xdr:col>
      <xdr:colOff>152400</xdr:colOff>
      <xdr:row>31</xdr:row>
      <xdr:rowOff>36504</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351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122065</xdr:rowOff>
    </xdr:from>
    <xdr:to>
      <xdr:col>116</xdr:col>
      <xdr:colOff>63500</xdr:colOff>
      <xdr:row>37</xdr:row>
      <xdr:rowOff>73733</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1323300" y="6294265"/>
          <a:ext cx="838200" cy="123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70429</xdr:rowOff>
    </xdr:from>
    <xdr:ext cx="378565"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58552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92002</xdr:rowOff>
    </xdr:from>
    <xdr:to>
      <xdr:col>116</xdr:col>
      <xdr:colOff>114300</xdr:colOff>
      <xdr:row>39</xdr:row>
      <xdr:rowOff>22152</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607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9725</xdr:rowOff>
    </xdr:from>
    <xdr:to>
      <xdr:col>111</xdr:col>
      <xdr:colOff>177800</xdr:colOff>
      <xdr:row>36</xdr:row>
      <xdr:rowOff>122065</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0434300" y="6181925"/>
          <a:ext cx="889000" cy="112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102126</xdr:rowOff>
    </xdr:from>
    <xdr:to>
      <xdr:col>112</xdr:col>
      <xdr:colOff>38100</xdr:colOff>
      <xdr:row>39</xdr:row>
      <xdr:rowOff>32276</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61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23403</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4017" y="67099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135455</xdr:rowOff>
    </xdr:from>
    <xdr:to>
      <xdr:col>107</xdr:col>
      <xdr:colOff>50800</xdr:colOff>
      <xdr:row>36</xdr:row>
      <xdr:rowOff>9725</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9545300" y="613620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82695</xdr:rowOff>
    </xdr:from>
    <xdr:to>
      <xdr:col>107</xdr:col>
      <xdr:colOff>101600</xdr:colOff>
      <xdr:row>39</xdr:row>
      <xdr:rowOff>12845</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59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3972</xdr:rowOff>
    </xdr:from>
    <xdr:ext cx="378565"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5017" y="6690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122718</xdr:rowOff>
    </xdr:from>
    <xdr:to>
      <xdr:col>102</xdr:col>
      <xdr:colOff>114300</xdr:colOff>
      <xdr:row>35</xdr:row>
      <xdr:rowOff>135455</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656300" y="6123468"/>
          <a:ext cx="889000" cy="12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72898</xdr:rowOff>
    </xdr:from>
    <xdr:to>
      <xdr:col>102</xdr:col>
      <xdr:colOff>165100</xdr:colOff>
      <xdr:row>39</xdr:row>
      <xdr:rowOff>3048</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165625</xdr:rowOff>
    </xdr:from>
    <xdr:ext cx="378565"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6017" y="66807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40077</xdr:rowOff>
    </xdr:from>
    <xdr:to>
      <xdr:col>98</xdr:col>
      <xdr:colOff>38100</xdr:colOff>
      <xdr:row>38</xdr:row>
      <xdr:rowOff>141677</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55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132804</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647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22933</xdr:rowOff>
    </xdr:from>
    <xdr:to>
      <xdr:col>116</xdr:col>
      <xdr:colOff>114300</xdr:colOff>
      <xdr:row>37</xdr:row>
      <xdr:rowOff>124533</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36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45810</xdr:rowOff>
    </xdr:from>
    <xdr:ext cx="469744"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218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71265</xdr:rowOff>
    </xdr:from>
    <xdr:to>
      <xdr:col>112</xdr:col>
      <xdr:colOff>38100</xdr:colOff>
      <xdr:row>37</xdr:row>
      <xdr:rowOff>1415</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24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17942</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088428" y="6018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130375</xdr:rowOff>
    </xdr:from>
    <xdr:to>
      <xdr:col>107</xdr:col>
      <xdr:colOff>101600</xdr:colOff>
      <xdr:row>36</xdr:row>
      <xdr:rowOff>60525</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13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77052</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199428" y="5906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84655</xdr:rowOff>
    </xdr:from>
    <xdr:to>
      <xdr:col>102</xdr:col>
      <xdr:colOff>165100</xdr:colOff>
      <xdr:row>36</xdr:row>
      <xdr:rowOff>14805</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08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31332</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10428" y="5860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71918</xdr:rowOff>
    </xdr:from>
    <xdr:to>
      <xdr:col>98</xdr:col>
      <xdr:colOff>38100</xdr:colOff>
      <xdr:row>36</xdr:row>
      <xdr:rowOff>2068</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072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18595</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421428" y="5847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貸付金グラフ枠">
          <a:extLst>
            <a:ext uri="{FF2B5EF4-FFF2-40B4-BE49-F238E27FC236}">
              <a16:creationId xmlns:a16="http://schemas.microsoft.com/office/drawing/2014/main" id="{00000000-0008-0000-06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110853</xdr:rowOff>
    </xdr:from>
    <xdr:to>
      <xdr:col>116</xdr:col>
      <xdr:colOff>62864</xdr:colOff>
      <xdr:row>59</xdr:row>
      <xdr:rowOff>98878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2159595" y="8683353"/>
          <a:ext cx="1269" cy="1531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802" name="貸付金最小値テキスト">
          <a:extLst>
            <a:ext uri="{FF2B5EF4-FFF2-40B4-BE49-F238E27FC236}">
              <a16:creationId xmlns:a16="http://schemas.microsoft.com/office/drawing/2014/main" id="{00000000-0008-0000-0600-000022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57530</xdr:rowOff>
    </xdr:from>
    <xdr:ext cx="534377" cy="259045"/>
    <xdr:sp macro="" textlink="">
      <xdr:nvSpPr>
        <xdr:cNvPr id="804" name="貸付金最大値テキスト">
          <a:extLst>
            <a:ext uri="{FF2B5EF4-FFF2-40B4-BE49-F238E27FC236}">
              <a16:creationId xmlns:a16="http://schemas.microsoft.com/office/drawing/2014/main" id="{00000000-0008-0000-0600-000024030000}"/>
            </a:ext>
          </a:extLst>
        </xdr:cNvPr>
        <xdr:cNvSpPr txBox="1"/>
      </xdr:nvSpPr>
      <xdr:spPr>
        <a:xfrm>
          <a:off x="22212300" y="8458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110853</xdr:rowOff>
    </xdr:from>
    <xdr:to>
      <xdr:col>116</xdr:col>
      <xdr:colOff>152400</xdr:colOff>
      <xdr:row>50</xdr:row>
      <xdr:rowOff>110853</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8683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71555</xdr:rowOff>
    </xdr:from>
    <xdr:to>
      <xdr:col>116</xdr:col>
      <xdr:colOff>63500</xdr:colOff>
      <xdr:row>59</xdr:row>
      <xdr:rowOff>71773</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21323300" y="10187105"/>
          <a:ext cx="838200" cy="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21317</xdr:rowOff>
    </xdr:from>
    <xdr:ext cx="469744" cy="259045"/>
    <xdr:sp macro="" textlink="">
      <xdr:nvSpPr>
        <xdr:cNvPr id="807" name="貸付金平均値テキスト">
          <a:extLst>
            <a:ext uri="{FF2B5EF4-FFF2-40B4-BE49-F238E27FC236}">
              <a16:creationId xmlns:a16="http://schemas.microsoft.com/office/drawing/2014/main" id="{00000000-0008-0000-0600-000027030000}"/>
            </a:ext>
          </a:extLst>
        </xdr:cNvPr>
        <xdr:cNvSpPr txBox="1"/>
      </xdr:nvSpPr>
      <xdr:spPr>
        <a:xfrm>
          <a:off x="22212300" y="9793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169890</xdr:rowOff>
    </xdr:from>
    <xdr:to>
      <xdr:col>116</xdr:col>
      <xdr:colOff>114300</xdr:colOff>
      <xdr:row>58</xdr:row>
      <xdr:rowOff>100040</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2110700" y="994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71773</xdr:rowOff>
    </xdr:from>
    <xdr:to>
      <xdr:col>111</xdr:col>
      <xdr:colOff>177800</xdr:colOff>
      <xdr:row>59</xdr:row>
      <xdr:rowOff>72099</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flipV="1">
          <a:off x="20434300" y="10187323"/>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169019</xdr:rowOff>
    </xdr:from>
    <xdr:to>
      <xdr:col>112</xdr:col>
      <xdr:colOff>38100</xdr:colOff>
      <xdr:row>58</xdr:row>
      <xdr:rowOff>99169</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1272500" y="994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115696</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88428" y="9716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72099</xdr:rowOff>
    </xdr:from>
    <xdr:to>
      <xdr:col>107</xdr:col>
      <xdr:colOff>50800</xdr:colOff>
      <xdr:row>59</xdr:row>
      <xdr:rowOff>72427</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flipV="1">
          <a:off x="19545300" y="10187649"/>
          <a:ext cx="889000" cy="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170216</xdr:rowOff>
    </xdr:from>
    <xdr:to>
      <xdr:col>107</xdr:col>
      <xdr:colOff>101600</xdr:colOff>
      <xdr:row>58</xdr:row>
      <xdr:rowOff>100366</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20383500" y="994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116893</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199428" y="971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72427</xdr:rowOff>
    </xdr:from>
    <xdr:to>
      <xdr:col>102</xdr:col>
      <xdr:colOff>114300</xdr:colOff>
      <xdr:row>59</xdr:row>
      <xdr:rowOff>72535</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flipV="1">
          <a:off x="18656300" y="10187977"/>
          <a:ext cx="889000" cy="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147356</xdr:rowOff>
    </xdr:from>
    <xdr:to>
      <xdr:col>102</xdr:col>
      <xdr:colOff>165100</xdr:colOff>
      <xdr:row>58</xdr:row>
      <xdr:rowOff>77506</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9494500" y="992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94033</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10428" y="9695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125258</xdr:rowOff>
    </xdr:from>
    <xdr:to>
      <xdr:col>98</xdr:col>
      <xdr:colOff>38100</xdr:colOff>
      <xdr:row>58</xdr:row>
      <xdr:rowOff>55408</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8605500" y="9897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71935</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21428" y="9673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20755</xdr:rowOff>
    </xdr:from>
    <xdr:to>
      <xdr:col>116</xdr:col>
      <xdr:colOff>114300</xdr:colOff>
      <xdr:row>59</xdr:row>
      <xdr:rowOff>122355</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2110700" y="1013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107132</xdr:rowOff>
    </xdr:from>
    <xdr:ext cx="378565" cy="259045"/>
    <xdr:sp macro="" textlink="">
      <xdr:nvSpPr>
        <xdr:cNvPr id="826" name="貸付金該当値テキスト">
          <a:extLst>
            <a:ext uri="{FF2B5EF4-FFF2-40B4-BE49-F238E27FC236}">
              <a16:creationId xmlns:a16="http://schemas.microsoft.com/office/drawing/2014/main" id="{00000000-0008-0000-0600-00003A030000}"/>
            </a:ext>
          </a:extLst>
        </xdr:cNvPr>
        <xdr:cNvSpPr txBox="1"/>
      </xdr:nvSpPr>
      <xdr:spPr>
        <a:xfrm>
          <a:off x="22212300" y="100512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20973</xdr:rowOff>
    </xdr:from>
    <xdr:to>
      <xdr:col>112</xdr:col>
      <xdr:colOff>38100</xdr:colOff>
      <xdr:row>59</xdr:row>
      <xdr:rowOff>122573</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1272500" y="10136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113700</xdr:rowOff>
    </xdr:from>
    <xdr:ext cx="378565"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1134017" y="102292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21299</xdr:rowOff>
    </xdr:from>
    <xdr:to>
      <xdr:col>107</xdr:col>
      <xdr:colOff>101600</xdr:colOff>
      <xdr:row>59</xdr:row>
      <xdr:rowOff>122899</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0383500" y="1013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114026</xdr:rowOff>
    </xdr:from>
    <xdr:ext cx="378565"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0245017" y="102295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21627</xdr:rowOff>
    </xdr:from>
    <xdr:to>
      <xdr:col>102</xdr:col>
      <xdr:colOff>165100</xdr:colOff>
      <xdr:row>59</xdr:row>
      <xdr:rowOff>123227</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9494500" y="10137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114354</xdr:rowOff>
    </xdr:from>
    <xdr:ext cx="378565"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9356017" y="102299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21735</xdr:rowOff>
    </xdr:from>
    <xdr:to>
      <xdr:col>98</xdr:col>
      <xdr:colOff>38100</xdr:colOff>
      <xdr:row>59</xdr:row>
      <xdr:rowOff>123335</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8605500" y="1013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114462</xdr:rowOff>
    </xdr:from>
    <xdr:ext cx="378565"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467017" y="102300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a:extLst>
            <a:ext uri="{FF2B5EF4-FFF2-40B4-BE49-F238E27FC236}">
              <a16:creationId xmlns:a16="http://schemas.microsoft.com/office/drawing/2014/main" id="{00000000-0008-0000-0600-00005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61885</xdr:rowOff>
    </xdr:from>
    <xdr:to>
      <xdr:col>116</xdr:col>
      <xdr:colOff>62864</xdr:colOff>
      <xdr:row>77</xdr:row>
      <xdr:rowOff>79304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2159595" y="12063385"/>
          <a:ext cx="1269" cy="1217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83131</xdr:rowOff>
    </xdr:from>
    <xdr:ext cx="534377" cy="259045"/>
    <xdr:sp macro="" textlink="">
      <xdr:nvSpPr>
        <xdr:cNvPr id="858" name="繰出金最小値テキスト">
          <a:extLst>
            <a:ext uri="{FF2B5EF4-FFF2-40B4-BE49-F238E27FC236}">
              <a16:creationId xmlns:a16="http://schemas.microsoft.com/office/drawing/2014/main" id="{00000000-0008-0000-0600-00005A030000}"/>
            </a:ext>
          </a:extLst>
        </xdr:cNvPr>
        <xdr:cNvSpPr txBox="1"/>
      </xdr:nvSpPr>
      <xdr:spPr>
        <a:xfrm>
          <a:off x="22212300" y="13284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79304</xdr:rowOff>
    </xdr:from>
    <xdr:to>
      <xdr:col>116</xdr:col>
      <xdr:colOff>152400</xdr:colOff>
      <xdr:row>77</xdr:row>
      <xdr:rowOff>79304</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3280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8562</xdr:rowOff>
    </xdr:from>
    <xdr:ext cx="534377" cy="259045"/>
    <xdr:sp macro="" textlink="">
      <xdr:nvSpPr>
        <xdr:cNvPr id="860" name="繰出金最大値テキスト">
          <a:extLst>
            <a:ext uri="{FF2B5EF4-FFF2-40B4-BE49-F238E27FC236}">
              <a16:creationId xmlns:a16="http://schemas.microsoft.com/office/drawing/2014/main" id="{00000000-0008-0000-0600-00005C030000}"/>
            </a:ext>
          </a:extLst>
        </xdr:cNvPr>
        <xdr:cNvSpPr txBox="1"/>
      </xdr:nvSpPr>
      <xdr:spPr>
        <a:xfrm>
          <a:off x="22212300" y="1183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61885</xdr:rowOff>
    </xdr:from>
    <xdr:to>
      <xdr:col>116</xdr:col>
      <xdr:colOff>152400</xdr:colOff>
      <xdr:row>70</xdr:row>
      <xdr:rowOff>61885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206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47072</xdr:rowOff>
    </xdr:from>
    <xdr:to>
      <xdr:col>116</xdr:col>
      <xdr:colOff>63500</xdr:colOff>
      <xdr:row>74</xdr:row>
      <xdr:rowOff>115468</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21323300" y="12734372"/>
          <a:ext cx="838200" cy="68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166595</xdr:rowOff>
    </xdr:from>
    <xdr:ext cx="534377" cy="259045"/>
    <xdr:sp macro="" textlink="">
      <xdr:nvSpPr>
        <xdr:cNvPr id="863" name="繰出金平均値テキスト">
          <a:extLst>
            <a:ext uri="{FF2B5EF4-FFF2-40B4-BE49-F238E27FC236}">
              <a16:creationId xmlns:a16="http://schemas.microsoft.com/office/drawing/2014/main" id="{00000000-0008-0000-0600-00005F030000}"/>
            </a:ext>
          </a:extLst>
        </xdr:cNvPr>
        <xdr:cNvSpPr txBox="1"/>
      </xdr:nvSpPr>
      <xdr:spPr>
        <a:xfrm>
          <a:off x="22212300" y="12510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143718</xdr:rowOff>
    </xdr:from>
    <xdr:to>
      <xdr:col>116</xdr:col>
      <xdr:colOff>114300</xdr:colOff>
      <xdr:row>74</xdr:row>
      <xdr:rowOff>73868</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2110700" y="1265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47072</xdr:rowOff>
    </xdr:from>
    <xdr:to>
      <xdr:col>111</xdr:col>
      <xdr:colOff>177800</xdr:colOff>
      <xdr:row>75</xdr:row>
      <xdr:rowOff>27000</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20434300" y="12734372"/>
          <a:ext cx="889000" cy="151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169687</xdr:rowOff>
    </xdr:from>
    <xdr:to>
      <xdr:col>112</xdr:col>
      <xdr:colOff>38100</xdr:colOff>
      <xdr:row>74</xdr:row>
      <xdr:rowOff>99837</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1272500" y="12685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90964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77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27000</xdr:rowOff>
    </xdr:from>
    <xdr:to>
      <xdr:col>107</xdr:col>
      <xdr:colOff>50800</xdr:colOff>
      <xdr:row>76</xdr:row>
      <xdr:rowOff>88905</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9545300" y="12885750"/>
          <a:ext cx="889000" cy="23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103210</xdr:rowOff>
    </xdr:from>
    <xdr:to>
      <xdr:col>107</xdr:col>
      <xdr:colOff>101600</xdr:colOff>
      <xdr:row>75</xdr:row>
      <xdr:rowOff>33360</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0383500" y="1279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49887</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256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74687</xdr:rowOff>
    </xdr:from>
    <xdr:to>
      <xdr:col>102</xdr:col>
      <xdr:colOff>114300</xdr:colOff>
      <xdr:row>76</xdr:row>
      <xdr:rowOff>88905</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a:off x="18656300" y="13104887"/>
          <a:ext cx="889000" cy="14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171287</xdr:rowOff>
    </xdr:from>
    <xdr:to>
      <xdr:col>102</xdr:col>
      <xdr:colOff>165100</xdr:colOff>
      <xdr:row>75</xdr:row>
      <xdr:rowOff>101437</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9494500" y="1285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117964</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63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8021</xdr:rowOff>
    </xdr:from>
    <xdr:to>
      <xdr:col>98</xdr:col>
      <xdr:colOff>38100</xdr:colOff>
      <xdr:row>75</xdr:row>
      <xdr:rowOff>109621</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8605500" y="1286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126148</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2641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64668</xdr:rowOff>
    </xdr:from>
    <xdr:to>
      <xdr:col>116</xdr:col>
      <xdr:colOff>114300</xdr:colOff>
      <xdr:row>74</xdr:row>
      <xdr:rowOff>166268</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2110700" y="12751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43095</xdr:rowOff>
    </xdr:from>
    <xdr:ext cx="534377" cy="259045"/>
    <xdr:sp macro="" textlink="">
      <xdr:nvSpPr>
        <xdr:cNvPr id="882" name="繰出金該当値テキスト">
          <a:extLst>
            <a:ext uri="{FF2B5EF4-FFF2-40B4-BE49-F238E27FC236}">
              <a16:creationId xmlns:a16="http://schemas.microsoft.com/office/drawing/2014/main" id="{00000000-0008-0000-0600-000072030000}"/>
            </a:ext>
          </a:extLst>
        </xdr:cNvPr>
        <xdr:cNvSpPr txBox="1"/>
      </xdr:nvSpPr>
      <xdr:spPr>
        <a:xfrm>
          <a:off x="22212300" y="12730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167722</xdr:rowOff>
    </xdr:from>
    <xdr:to>
      <xdr:col>112</xdr:col>
      <xdr:colOff>38100</xdr:colOff>
      <xdr:row>74</xdr:row>
      <xdr:rowOff>97872</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1272500" y="1268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114399</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056111" y="1245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147650</xdr:rowOff>
    </xdr:from>
    <xdr:to>
      <xdr:col>107</xdr:col>
      <xdr:colOff>101600</xdr:colOff>
      <xdr:row>75</xdr:row>
      <xdr:rowOff>77800</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0383500" y="128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68927</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167111" y="12927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38105</xdr:rowOff>
    </xdr:from>
    <xdr:to>
      <xdr:col>102</xdr:col>
      <xdr:colOff>165100</xdr:colOff>
      <xdr:row>76</xdr:row>
      <xdr:rowOff>139705</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9494500" y="13068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130832</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278111" y="13161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23887</xdr:rowOff>
    </xdr:from>
    <xdr:to>
      <xdr:col>98</xdr:col>
      <xdr:colOff>38100</xdr:colOff>
      <xdr:row>76</xdr:row>
      <xdr:rowOff>125487</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8605500" y="13054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116614</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389111" y="1314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a:extLst>
            <a:ext uri="{FF2B5EF4-FFF2-40B4-BE49-F238E27FC236}">
              <a16:creationId xmlns:a16="http://schemas.microsoft.com/office/drawing/2014/main" id="{00000000-0008-0000-0600-00008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a:extLst>
            <a:ext uri="{FF2B5EF4-FFF2-40B4-BE49-F238E27FC236}">
              <a16:creationId xmlns:a16="http://schemas.microsoft.com/office/drawing/2014/main" id="{00000000-0008-0000-0600-00008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a:extLst>
            <a:ext uri="{FF2B5EF4-FFF2-40B4-BE49-F238E27FC236}">
              <a16:creationId xmlns:a16="http://schemas.microsoft.com/office/drawing/2014/main" id="{00000000-0008-0000-0600-00008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a:extLst>
            <a:ext uri="{FF2B5EF4-FFF2-40B4-BE49-F238E27FC236}">
              <a16:creationId xmlns:a16="http://schemas.microsoft.com/office/drawing/2014/main" id="{00000000-0008-0000-0600-00009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a:extLst>
            <a:ext uri="{FF2B5EF4-FFF2-40B4-BE49-F238E27FC236}">
              <a16:creationId xmlns:a16="http://schemas.microsoft.com/office/drawing/2014/main" id="{00000000-0008-0000-0600-0000A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●人件費は、定年延長により、定年による退職金が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か年分まとめての支出となったことによる増により、前年度と比較した大幅な増加となっている。住民一人当たりのコストは類似団体の平均よりも低い傾向にあるが、今後も適切な配置に努めていく。●物件費は、小学校教科書改訂に伴う増や定額減税補足給付金事業の事務費の皆増等により、前年度よりも増加した。●扶助費は、児童手当の改正による増、障害者給付費や保育需要の増加に伴う保育給付の増等により、増加した。今後も子育て施策や高齢者支援等、現下の政策課題に対応するため、扶助費は増加が見込まれる。●補助費等は、前年度と比較して減少しているが、これ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年度に実施した新型コロナウイルスワクチン接種事業等の国庫補助事業の超過受入分を国に返還するための補助費等の減少が主な要因である。●普通建設事業費（うち新規整備）は、小中学校空調整備</a:t>
          </a:r>
          <a:r>
            <a:rPr kumimoji="1" lang="en-US" altLang="ja-JP" sz="1300">
              <a:latin typeface="ＭＳ Ｐゴシック" panose="020B0600070205080204" pitchFamily="50" charset="-128"/>
              <a:ea typeface="ＭＳ Ｐゴシック" panose="020B0600070205080204" pitchFamily="50" charset="-128"/>
            </a:rPr>
            <a:t>PFI</a:t>
          </a:r>
          <a:r>
            <a:rPr kumimoji="1" lang="ja-JP" altLang="en-US" sz="1300">
              <a:latin typeface="ＭＳ Ｐゴシック" panose="020B0600070205080204" pitchFamily="50" charset="-128"/>
              <a:ea typeface="ＭＳ Ｐゴシック" panose="020B0600070205080204" pitchFamily="50" charset="-128"/>
            </a:rPr>
            <a:t>業務の完了に伴い、減少した。普通建設事業費（うち更新整備）は、橋りょう長寿命化計画に基づく修繕工事の進捗に伴い、増加した。　●投資及び出資金は、病院事業会計の企業債償還元金の減により、前年度より減少した。●繰出金は、国民健康保険特別会計への保険料収入不足に伴う基準外繰出金の減により、減少した。●積立金は、退職手当基金への積み立てを実施しない年度であったため、減少した。</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千葉県松戸市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500,395
476,763
61.38
200,169,732
192,763,852
6,463,391
98,108,710
122,997,000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21.9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113792</xdr:rowOff>
    </xdr:from>
    <xdr:to>
      <xdr:col>24</xdr:col>
      <xdr:colOff>62865</xdr:colOff>
      <xdr:row>39</xdr:row>
      <xdr:rowOff>51308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8742"/>
          <a:ext cx="1270" cy="1309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55135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41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51308</xdr:rowOff>
    </xdr:from>
    <xdr:to>
      <xdr:col>24</xdr:col>
      <xdr:colOff>152400</xdr:colOff>
      <xdr:row>39</xdr:row>
      <xdr:rowOff>51308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37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60469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03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113792</xdr:rowOff>
    </xdr:from>
    <xdr:to>
      <xdr:col>24</xdr:col>
      <xdr:colOff>152400</xdr:colOff>
      <xdr:row>31</xdr:row>
      <xdr:rowOff>113792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137414</xdr:rowOff>
    </xdr:from>
    <xdr:to>
      <xdr:col>24</xdr:col>
      <xdr:colOff>63500</xdr:colOff>
      <xdr:row>38</xdr:row>
      <xdr:rowOff>141224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652514"/>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97299</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980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74422</xdr:rowOff>
    </xdr:from>
    <xdr:to>
      <xdr:col>24</xdr:col>
      <xdr:colOff>114300</xdr:colOff>
      <xdr:row>37</xdr:row>
      <xdr:rowOff>4572</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246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137414</xdr:rowOff>
    </xdr:from>
    <xdr:to>
      <xdr:col>19</xdr:col>
      <xdr:colOff>177800</xdr:colOff>
      <xdr:row>39</xdr:row>
      <xdr:rowOff>22352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652514"/>
          <a:ext cx="889000" cy="5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99568</xdr:rowOff>
    </xdr:from>
    <xdr:to>
      <xdr:col>20</xdr:col>
      <xdr:colOff>38100</xdr:colOff>
      <xdr:row>37</xdr:row>
      <xdr:rowOff>29718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7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46245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46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123698</xdr:rowOff>
    </xdr:from>
    <xdr:to>
      <xdr:col>15</xdr:col>
      <xdr:colOff>50800</xdr:colOff>
      <xdr:row>39</xdr:row>
      <xdr:rowOff>22352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638798"/>
          <a:ext cx="889000" cy="70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107950</xdr:rowOff>
    </xdr:from>
    <xdr:to>
      <xdr:col>15</xdr:col>
      <xdr:colOff>101600</xdr:colOff>
      <xdr:row>37</xdr:row>
      <xdr:rowOff>38100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54627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55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123698</xdr:rowOff>
    </xdr:from>
    <xdr:to>
      <xdr:col>10</xdr:col>
      <xdr:colOff>114300</xdr:colOff>
      <xdr:row>38</xdr:row>
      <xdr:rowOff>131318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638798"/>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116332</xdr:rowOff>
    </xdr:from>
    <xdr:to>
      <xdr:col>10</xdr:col>
      <xdr:colOff>165100</xdr:colOff>
      <xdr:row>37</xdr:row>
      <xdr:rowOff>46482</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8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63009</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63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117856</xdr:rowOff>
    </xdr:from>
    <xdr:to>
      <xdr:col>6</xdr:col>
      <xdr:colOff>38100</xdr:colOff>
      <xdr:row>37</xdr:row>
      <xdr:rowOff>48006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90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64533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65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90424</xdr:rowOff>
    </xdr:from>
    <xdr:to>
      <xdr:col>24</xdr:col>
      <xdr:colOff>114300</xdr:colOff>
      <xdr:row>39</xdr:row>
      <xdr:rowOff>20574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60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5351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520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86614</xdr:rowOff>
    </xdr:from>
    <xdr:to>
      <xdr:col>20</xdr:col>
      <xdr:colOff>38100</xdr:colOff>
      <xdr:row>39</xdr:row>
      <xdr:rowOff>16764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60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39</xdr:row>
      <xdr:rowOff>7891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694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143002</xdr:rowOff>
    </xdr:from>
    <xdr:to>
      <xdr:col>15</xdr:col>
      <xdr:colOff>101600</xdr:colOff>
      <xdr:row>39</xdr:row>
      <xdr:rowOff>73152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65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39</xdr:row>
      <xdr:rowOff>64279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750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72898</xdr:rowOff>
    </xdr:from>
    <xdr:to>
      <xdr:col>10</xdr:col>
      <xdr:colOff>165100</xdr:colOff>
      <xdr:row>39</xdr:row>
      <xdr:rowOff>3048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58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165625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680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80518</xdr:rowOff>
    </xdr:from>
    <xdr:to>
      <xdr:col>6</xdr:col>
      <xdr:colOff>38100</xdr:colOff>
      <xdr:row>39</xdr:row>
      <xdr:rowOff>10668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59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39</xdr:row>
      <xdr:rowOff>1795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688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56464</xdr:rowOff>
    </xdr:from>
    <xdr:to>
      <xdr:col>24</xdr:col>
      <xdr:colOff>62865</xdr:colOff>
      <xdr:row>59</xdr:row>
      <xdr:rowOff>110337</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971864"/>
          <a:ext cx="1270" cy="1254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114164</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22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110337</xdr:rowOff>
    </xdr:from>
    <xdr:to>
      <xdr:col>24</xdr:col>
      <xdr:colOff>152400</xdr:colOff>
      <xdr:row>59</xdr:row>
      <xdr:rowOff>110337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225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3141</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747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123,554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56464</xdr:rowOff>
    </xdr:from>
    <xdr:to>
      <xdr:col>24</xdr:col>
      <xdr:colOff>152400</xdr:colOff>
      <xdr:row>52</xdr:row>
      <xdr:rowOff>56464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971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76873</xdr:rowOff>
    </xdr:from>
    <xdr:to>
      <xdr:col>24</xdr:col>
      <xdr:colOff>63500</xdr:colOff>
      <xdr:row>59</xdr:row>
      <xdr:rowOff>125006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10192423"/>
          <a:ext cx="838200" cy="48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124020</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252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101143</xdr:rowOff>
    </xdr:from>
    <xdr:to>
      <xdr:col>24</xdr:col>
      <xdr:colOff>114300</xdr:colOff>
      <xdr:row>58</xdr:row>
      <xdr:rowOff>31293</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7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79934</xdr:rowOff>
    </xdr:from>
    <xdr:to>
      <xdr:col>19</xdr:col>
      <xdr:colOff>177800</xdr:colOff>
      <xdr:row>59</xdr:row>
      <xdr:rowOff>125006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10195484"/>
          <a:ext cx="889000" cy="45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164516</xdr:rowOff>
    </xdr:from>
    <xdr:to>
      <xdr:col>20</xdr:col>
      <xdr:colOff>38100</xdr:colOff>
      <xdr:row>58</xdr:row>
      <xdr:rowOff>94666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37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111193</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712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108077</xdr:rowOff>
    </xdr:from>
    <xdr:to>
      <xdr:col>15</xdr:col>
      <xdr:colOff>50800</xdr:colOff>
      <xdr:row>59</xdr:row>
      <xdr:rowOff>79934</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10052177"/>
          <a:ext cx="889000" cy="143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136614</xdr:rowOff>
    </xdr:from>
    <xdr:to>
      <xdr:col>15</xdr:col>
      <xdr:colOff>101600</xdr:colOff>
      <xdr:row>58</xdr:row>
      <xdr:rowOff>66764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0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83291</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68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25908</xdr:rowOff>
    </xdr:from>
    <xdr:to>
      <xdr:col>10</xdr:col>
      <xdr:colOff>114300</xdr:colOff>
      <xdr:row>58</xdr:row>
      <xdr:rowOff>108077</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8941308"/>
          <a:ext cx="889000" cy="1110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115963</xdr:rowOff>
    </xdr:from>
    <xdr:to>
      <xdr:col>10</xdr:col>
      <xdr:colOff>165100</xdr:colOff>
      <xdr:row>58</xdr:row>
      <xdr:rowOff>46113</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88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62640</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663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130163</xdr:rowOff>
    </xdr:from>
    <xdr:to>
      <xdr:col>6</xdr:col>
      <xdr:colOff>38100</xdr:colOff>
      <xdr:row>51</xdr:row>
      <xdr:rowOff>60313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870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76840</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8477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26073</xdr:rowOff>
    </xdr:from>
    <xdr:to>
      <xdr:col>24</xdr:col>
      <xdr:colOff>114300</xdr:colOff>
      <xdr:row>59</xdr:row>
      <xdr:rowOff>127673</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10141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112450</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10056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74206</xdr:rowOff>
    </xdr:from>
    <xdr:to>
      <xdr:col>20</xdr:col>
      <xdr:colOff>38100</xdr:colOff>
      <xdr:row>60</xdr:row>
      <xdr:rowOff>4356</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10189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166933</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10282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29134</xdr:rowOff>
    </xdr:from>
    <xdr:to>
      <xdr:col>15</xdr:col>
      <xdr:colOff>101600</xdr:colOff>
      <xdr:row>59</xdr:row>
      <xdr:rowOff>130734</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1014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121861</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10237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57277</xdr:rowOff>
    </xdr:from>
    <xdr:to>
      <xdr:col>10</xdr:col>
      <xdr:colOff>165100</xdr:colOff>
      <xdr:row>58</xdr:row>
      <xdr:rowOff>158877</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1000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150004</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10094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146558</xdr:rowOff>
    </xdr:from>
    <xdr:to>
      <xdr:col>6</xdr:col>
      <xdr:colOff>38100</xdr:colOff>
      <xdr:row>52</xdr:row>
      <xdr:rowOff>76708</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889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67835</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8983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12424</xdr:rowOff>
    </xdr:from>
    <xdr:to>
      <xdr:col>24</xdr:col>
      <xdr:colOff>62865</xdr:colOff>
      <xdr:row>78</xdr:row>
      <xdr:rowOff>138894</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185374"/>
          <a:ext cx="1270" cy="1326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142721</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515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138894</xdr:rowOff>
    </xdr:from>
    <xdr:to>
      <xdr:col>24</xdr:col>
      <xdr:colOff>152400</xdr:colOff>
      <xdr:row>78</xdr:row>
      <xdr:rowOff>138894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511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130551</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960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283,942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12424</xdr:rowOff>
    </xdr:from>
    <xdr:to>
      <xdr:col>24</xdr:col>
      <xdr:colOff>152400</xdr:colOff>
      <xdr:row>71</xdr:row>
      <xdr:rowOff>12424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185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44896</xdr:rowOff>
    </xdr:from>
    <xdr:to>
      <xdr:col>24</xdr:col>
      <xdr:colOff>63500</xdr:colOff>
      <xdr:row>76</xdr:row>
      <xdr:rowOff>94720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3075096"/>
          <a:ext cx="838200" cy="49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126864</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8141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103987</xdr:rowOff>
    </xdr:from>
    <xdr:to>
      <xdr:col>24</xdr:col>
      <xdr:colOff>114300</xdr:colOff>
      <xdr:row>76</xdr:row>
      <xdr:rowOff>34137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96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94720</xdr:rowOff>
    </xdr:from>
    <xdr:to>
      <xdr:col>19</xdr:col>
      <xdr:colOff>177800</xdr:colOff>
      <xdr:row>77</xdr:row>
      <xdr:rowOff>4293</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3124920"/>
          <a:ext cx="889000" cy="8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45411</xdr:rowOff>
    </xdr:from>
    <xdr:to>
      <xdr:col>20</xdr:col>
      <xdr:colOff>38100</xdr:colOff>
      <xdr:row>76</xdr:row>
      <xdr:rowOff>147011</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3075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138138</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3168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4293</xdr:rowOff>
    </xdr:from>
    <xdr:to>
      <xdr:col>15</xdr:col>
      <xdr:colOff>50800</xdr:colOff>
      <xdr:row>77</xdr:row>
      <xdr:rowOff>45909</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2019300" y="13205943"/>
          <a:ext cx="889000" cy="41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156838</xdr:rowOff>
    </xdr:from>
    <xdr:to>
      <xdr:col>15</xdr:col>
      <xdr:colOff>101600</xdr:colOff>
      <xdr:row>77</xdr:row>
      <xdr:rowOff>86988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318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78115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3279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45909</xdr:rowOff>
    </xdr:from>
    <xdr:to>
      <xdr:col>10</xdr:col>
      <xdr:colOff>114300</xdr:colOff>
      <xdr:row>78</xdr:row>
      <xdr:rowOff>138089</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3247559"/>
          <a:ext cx="889000" cy="263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94070</xdr:rowOff>
    </xdr:from>
    <xdr:to>
      <xdr:col>10</xdr:col>
      <xdr:colOff>165100</xdr:colOff>
      <xdr:row>77</xdr:row>
      <xdr:rowOff>24220</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312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40748</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2899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27907</xdr:rowOff>
    </xdr:from>
    <xdr:to>
      <xdr:col>6</xdr:col>
      <xdr:colOff>38100</xdr:colOff>
      <xdr:row>78</xdr:row>
      <xdr:rowOff>129507</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401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146034</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176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165546</xdr:rowOff>
    </xdr:from>
    <xdr:to>
      <xdr:col>24</xdr:col>
      <xdr:colOff>114300</xdr:colOff>
      <xdr:row>76</xdr:row>
      <xdr:rowOff>95696</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3024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143973</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3002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43920</xdr:rowOff>
    </xdr:from>
    <xdr:to>
      <xdr:col>20</xdr:col>
      <xdr:colOff>38100</xdr:colOff>
      <xdr:row>76</xdr:row>
      <xdr:rowOff>145520</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307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162048</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284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124943</xdr:rowOff>
    </xdr:from>
    <xdr:to>
      <xdr:col>15</xdr:col>
      <xdr:colOff>101600</xdr:colOff>
      <xdr:row>77</xdr:row>
      <xdr:rowOff>55093</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3155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71620</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2930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166559</xdr:rowOff>
    </xdr:from>
    <xdr:to>
      <xdr:col>10</xdr:col>
      <xdr:colOff>165100</xdr:colOff>
      <xdr:row>77</xdr:row>
      <xdr:rowOff>96709</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3196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87836</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3289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87289</xdr:rowOff>
    </xdr:from>
    <xdr:to>
      <xdr:col>6</xdr:col>
      <xdr:colOff>38100</xdr:colOff>
      <xdr:row>79</xdr:row>
      <xdr:rowOff>17439</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46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8566</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553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78566</xdr:rowOff>
    </xdr:from>
    <xdr:to>
      <xdr:col>24</xdr:col>
      <xdr:colOff>62865</xdr:colOff>
      <xdr:row>98</xdr:row>
      <xdr:rowOff>111909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509066"/>
          <a:ext cx="1270" cy="1404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115736</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691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111909</xdr:rowOff>
    </xdr:from>
    <xdr:to>
      <xdr:col>24</xdr:col>
      <xdr:colOff>152400</xdr:colOff>
      <xdr:row>98</xdr:row>
      <xdr:rowOff>111909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6914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25243</xdr:rowOff>
    </xdr:from>
    <xdr:ext cx="534377"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28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67,872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78566</xdr:rowOff>
    </xdr:from>
    <xdr:to>
      <xdr:col>24</xdr:col>
      <xdr:colOff>152400</xdr:colOff>
      <xdr:row>90</xdr:row>
      <xdr:rowOff>78566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509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125853</xdr:rowOff>
    </xdr:from>
    <xdr:to>
      <xdr:col>24</xdr:col>
      <xdr:colOff>63500</xdr:colOff>
      <xdr:row>97</xdr:row>
      <xdr:rowOff>75267</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3797300" y="16585053"/>
          <a:ext cx="838200" cy="120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35980</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323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13103</xdr:rowOff>
    </xdr:from>
    <xdr:to>
      <xdr:col>24</xdr:col>
      <xdr:colOff>114300</xdr:colOff>
      <xdr:row>96</xdr:row>
      <xdr:rowOff>114703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47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143032</xdr:rowOff>
    </xdr:from>
    <xdr:to>
      <xdr:col>19</xdr:col>
      <xdr:colOff>177800</xdr:colOff>
      <xdr:row>96</xdr:row>
      <xdr:rowOff>125853</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908300" y="16259332"/>
          <a:ext cx="889000" cy="32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148434</xdr:rowOff>
    </xdr:from>
    <xdr:to>
      <xdr:col>20</xdr:col>
      <xdr:colOff>38100</xdr:colOff>
      <xdr:row>96</xdr:row>
      <xdr:rowOff>78584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436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95111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211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143032</xdr:rowOff>
    </xdr:from>
    <xdr:to>
      <xdr:col>15</xdr:col>
      <xdr:colOff>50800</xdr:colOff>
      <xdr:row>95</xdr:row>
      <xdr:rowOff>100609</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2019300" y="16259332"/>
          <a:ext cx="889000" cy="129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156141</xdr:rowOff>
    </xdr:from>
    <xdr:to>
      <xdr:col>15</xdr:col>
      <xdr:colOff>101600</xdr:colOff>
      <xdr:row>95</xdr:row>
      <xdr:rowOff>86291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27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77418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36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100609</xdr:rowOff>
    </xdr:from>
    <xdr:to>
      <xdr:col>10</xdr:col>
      <xdr:colOff>114300</xdr:colOff>
      <xdr:row>97</xdr:row>
      <xdr:rowOff>75659</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flipV="1">
          <a:off x="1130300" y="16388359"/>
          <a:ext cx="889000" cy="31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170511</xdr:rowOff>
    </xdr:from>
    <xdr:to>
      <xdr:col>10</xdr:col>
      <xdr:colOff>165100</xdr:colOff>
      <xdr:row>95</xdr:row>
      <xdr:rowOff>100661</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28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117188</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06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1378</xdr:rowOff>
    </xdr:from>
    <xdr:to>
      <xdr:col>6</xdr:col>
      <xdr:colOff>38100</xdr:colOff>
      <xdr:row>97</xdr:row>
      <xdr:rowOff>102978</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632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119505</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407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24467</xdr:rowOff>
    </xdr:from>
    <xdr:to>
      <xdr:col>24</xdr:col>
      <xdr:colOff>114300</xdr:colOff>
      <xdr:row>97</xdr:row>
      <xdr:rowOff>126067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6655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2894</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63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75053</xdr:rowOff>
    </xdr:from>
    <xdr:to>
      <xdr:col>20</xdr:col>
      <xdr:colOff>38100</xdr:colOff>
      <xdr:row>97</xdr:row>
      <xdr:rowOff>5203</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653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167780</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662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92232</xdr:rowOff>
    </xdr:from>
    <xdr:to>
      <xdr:col>15</xdr:col>
      <xdr:colOff>101600</xdr:colOff>
      <xdr:row>95</xdr:row>
      <xdr:rowOff>22382</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208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38909</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598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49809</xdr:rowOff>
    </xdr:from>
    <xdr:to>
      <xdr:col>10</xdr:col>
      <xdr:colOff>165100</xdr:colOff>
      <xdr:row>95</xdr:row>
      <xdr:rowOff>151409</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337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142536</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6430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24859</xdr:rowOff>
    </xdr:from>
    <xdr:to>
      <xdr:col>6</xdr:col>
      <xdr:colOff>38100</xdr:colOff>
      <xdr:row>97</xdr:row>
      <xdr:rowOff>126459</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6655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117586</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6748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47879</xdr:rowOff>
    </xdr:from>
    <xdr:to>
      <xdr:col>54</xdr:col>
      <xdr:colOff>189865</xdr:colOff>
      <xdr:row>39</xdr:row>
      <xdr:rowOff>43688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362829"/>
          <a:ext cx="1270" cy="1367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47515</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340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43688</xdr:rowOff>
    </xdr:from>
    <xdr:to>
      <xdr:col>55</xdr:col>
      <xdr:colOff>88900</xdr:colOff>
      <xdr:row>39</xdr:row>
      <xdr:rowOff>43688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30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166006</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138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47879</xdr:rowOff>
    </xdr:from>
    <xdr:to>
      <xdr:col>55</xdr:col>
      <xdr:colOff>88900</xdr:colOff>
      <xdr:row>31</xdr:row>
      <xdr:rowOff>47879</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362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138176</xdr:rowOff>
    </xdr:from>
    <xdr:to>
      <xdr:col>55</xdr:col>
      <xdr:colOff>0</xdr:colOff>
      <xdr:row>38</xdr:row>
      <xdr:rowOff>138557</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9639300" y="6653276"/>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42816</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2150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19939</xdr:rowOff>
    </xdr:from>
    <xdr:to>
      <xdr:col>55</xdr:col>
      <xdr:colOff>50800</xdr:colOff>
      <xdr:row>37</xdr:row>
      <xdr:rowOff>121539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3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138557</xdr:rowOff>
    </xdr:from>
    <xdr:to>
      <xdr:col>50</xdr:col>
      <xdr:colOff>114300</xdr:colOff>
      <xdr:row>38</xdr:row>
      <xdr:rowOff>140462</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8750300" y="6653657"/>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25273</xdr:rowOff>
    </xdr:from>
    <xdr:to>
      <xdr:col>50</xdr:col>
      <xdr:colOff>165100</xdr:colOff>
      <xdr:row>37</xdr:row>
      <xdr:rowOff>126873</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36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143400</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1441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140462</xdr:rowOff>
    </xdr:from>
    <xdr:to>
      <xdr:col>45</xdr:col>
      <xdr:colOff>177800</xdr:colOff>
      <xdr:row>38</xdr:row>
      <xdr:rowOff>145415</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7861300" y="6655562"/>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26416</xdr:rowOff>
    </xdr:from>
    <xdr:to>
      <xdr:col>46</xdr:col>
      <xdr:colOff>38100</xdr:colOff>
      <xdr:row>37</xdr:row>
      <xdr:rowOff>128016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370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144543</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145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142367</xdr:rowOff>
    </xdr:from>
    <xdr:to>
      <xdr:col>41</xdr:col>
      <xdr:colOff>50800</xdr:colOff>
      <xdr:row>38</xdr:row>
      <xdr:rowOff>145415</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a:off x="6972300" y="6657467"/>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20320</xdr:rowOff>
    </xdr:from>
    <xdr:to>
      <xdr:col>41</xdr:col>
      <xdr:colOff>101600</xdr:colOff>
      <xdr:row>37</xdr:row>
      <xdr:rowOff>121920</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138447</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139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27178</xdr:rowOff>
    </xdr:from>
    <xdr:to>
      <xdr:col>36</xdr:col>
      <xdr:colOff>165100</xdr:colOff>
      <xdr:row>37</xdr:row>
      <xdr:rowOff>128778</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37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145305</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146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87376</xdr:rowOff>
    </xdr:from>
    <xdr:to>
      <xdr:col>55</xdr:col>
      <xdr:colOff>50800</xdr:colOff>
      <xdr:row>39</xdr:row>
      <xdr:rowOff>17526</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602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2303</xdr:rowOff>
    </xdr:from>
    <xdr:ext cx="378565"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5174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87757</xdr:rowOff>
    </xdr:from>
    <xdr:to>
      <xdr:col>50</xdr:col>
      <xdr:colOff>165100</xdr:colOff>
      <xdr:row>39</xdr:row>
      <xdr:rowOff>17907</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60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9034</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50017" y="66955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89662</xdr:rowOff>
    </xdr:from>
    <xdr:to>
      <xdr:col>46</xdr:col>
      <xdr:colOff>38100</xdr:colOff>
      <xdr:row>39</xdr:row>
      <xdr:rowOff>19812</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604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10939</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61017" y="6697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94615</xdr:rowOff>
    </xdr:from>
    <xdr:to>
      <xdr:col>41</xdr:col>
      <xdr:colOff>101600</xdr:colOff>
      <xdr:row>39</xdr:row>
      <xdr:rowOff>24765</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60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15892</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72017" y="6702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91567</xdr:rowOff>
    </xdr:from>
    <xdr:to>
      <xdr:col>36</xdr:col>
      <xdr:colOff>165100</xdr:colOff>
      <xdr:row>39</xdr:row>
      <xdr:rowOff>21717</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606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12844</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83017" y="6699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71177</xdr:rowOff>
    </xdr:from>
    <xdr:to>
      <xdr:col>54</xdr:col>
      <xdr:colOff>189865</xdr:colOff>
      <xdr:row>58</xdr:row>
      <xdr:rowOff>22999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815127"/>
          <a:ext cx="1270" cy="115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26826</xdr:rowOff>
    </xdr:from>
    <xdr:ext cx="313932"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99709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22999</xdr:rowOff>
    </xdr:from>
    <xdr:to>
      <xdr:col>55</xdr:col>
      <xdr:colOff>88900</xdr:colOff>
      <xdr:row>58</xdr:row>
      <xdr:rowOff>22999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9967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17854</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59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20,199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71177</xdr:rowOff>
    </xdr:from>
    <xdr:to>
      <xdr:col>55</xdr:col>
      <xdr:colOff>88900</xdr:colOff>
      <xdr:row>51</xdr:row>
      <xdr:rowOff>71177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815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156902</xdr:rowOff>
    </xdr:from>
    <xdr:to>
      <xdr:col>55</xdr:col>
      <xdr:colOff>0</xdr:colOff>
      <xdr:row>57</xdr:row>
      <xdr:rowOff>164388</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9639300" y="9929552"/>
          <a:ext cx="838200" cy="7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8221</xdr:rowOff>
    </xdr:from>
    <xdr:ext cx="469744"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609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156794</xdr:rowOff>
    </xdr:from>
    <xdr:to>
      <xdr:col>55</xdr:col>
      <xdr:colOff>50800</xdr:colOff>
      <xdr:row>57</xdr:row>
      <xdr:rowOff>86944</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757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156445</xdr:rowOff>
    </xdr:from>
    <xdr:to>
      <xdr:col>50</xdr:col>
      <xdr:colOff>114300</xdr:colOff>
      <xdr:row>57</xdr:row>
      <xdr:rowOff>156902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9929095"/>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167481</xdr:rowOff>
    </xdr:from>
    <xdr:to>
      <xdr:col>50</xdr:col>
      <xdr:colOff>165100</xdr:colOff>
      <xdr:row>57</xdr:row>
      <xdr:rowOff>97631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76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114158</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04428" y="9543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156445</xdr:rowOff>
    </xdr:from>
    <xdr:to>
      <xdr:col>45</xdr:col>
      <xdr:colOff>177800</xdr:colOff>
      <xdr:row>57</xdr:row>
      <xdr:rowOff>157817</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9929095"/>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165253</xdr:rowOff>
    </xdr:from>
    <xdr:to>
      <xdr:col>46</xdr:col>
      <xdr:colOff>38100</xdr:colOff>
      <xdr:row>57</xdr:row>
      <xdr:rowOff>95403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76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111930</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15428" y="9541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150502</xdr:rowOff>
    </xdr:from>
    <xdr:to>
      <xdr:col>41</xdr:col>
      <xdr:colOff>50800</xdr:colOff>
      <xdr:row>57</xdr:row>
      <xdr:rowOff>157817</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9923152"/>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170396</xdr:rowOff>
    </xdr:from>
    <xdr:to>
      <xdr:col>41</xdr:col>
      <xdr:colOff>101600</xdr:colOff>
      <xdr:row>57</xdr:row>
      <xdr:rowOff>100546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77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117073</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26428" y="9546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162109</xdr:rowOff>
    </xdr:from>
    <xdr:to>
      <xdr:col>36</xdr:col>
      <xdr:colOff>165100</xdr:colOff>
      <xdr:row>57</xdr:row>
      <xdr:rowOff>92259</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763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108786</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37428" y="9538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113588</xdr:rowOff>
    </xdr:from>
    <xdr:to>
      <xdr:col>55</xdr:col>
      <xdr:colOff>50800</xdr:colOff>
      <xdr:row>58</xdr:row>
      <xdr:rowOff>43738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886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28515</xdr:rowOff>
    </xdr:from>
    <xdr:ext cx="378565"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8011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106102</xdr:rowOff>
    </xdr:from>
    <xdr:to>
      <xdr:col>50</xdr:col>
      <xdr:colOff>165100</xdr:colOff>
      <xdr:row>58</xdr:row>
      <xdr:rowOff>36252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878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27379</xdr:rowOff>
    </xdr:from>
    <xdr:ext cx="378565"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450017" y="99714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105645</xdr:rowOff>
    </xdr:from>
    <xdr:to>
      <xdr:col>46</xdr:col>
      <xdr:colOff>38100</xdr:colOff>
      <xdr:row>58</xdr:row>
      <xdr:rowOff>35795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87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26922</xdr:rowOff>
    </xdr:from>
    <xdr:ext cx="378565"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61017" y="9971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107017</xdr:rowOff>
    </xdr:from>
    <xdr:to>
      <xdr:col>41</xdr:col>
      <xdr:colOff>101600</xdr:colOff>
      <xdr:row>58</xdr:row>
      <xdr:rowOff>37167</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879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28294</xdr:rowOff>
    </xdr:from>
    <xdr:ext cx="378565"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672017" y="9972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99702</xdr:rowOff>
    </xdr:from>
    <xdr:to>
      <xdr:col>36</xdr:col>
      <xdr:colOff>165100</xdr:colOff>
      <xdr:row>58</xdr:row>
      <xdr:rowOff>29852</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87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20979</xdr:rowOff>
    </xdr:from>
    <xdr:ext cx="378565"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83017" y="99650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113045</xdr:rowOff>
    </xdr:from>
    <xdr:to>
      <xdr:col>54</xdr:col>
      <xdr:colOff>189865</xdr:colOff>
      <xdr:row>78</xdr:row>
      <xdr:rowOff>96265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285995"/>
          <a:ext cx="1270" cy="1183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100092</xdr:rowOff>
    </xdr:from>
    <xdr:ext cx="378565"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4731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96265</xdr:rowOff>
    </xdr:from>
    <xdr:to>
      <xdr:col>55</xdr:col>
      <xdr:colOff>88900</xdr:colOff>
      <xdr:row>78</xdr:row>
      <xdr:rowOff>96265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469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59722</xdr:rowOff>
    </xdr:from>
    <xdr:ext cx="534377"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2061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26,833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113045</xdr:rowOff>
    </xdr:from>
    <xdr:to>
      <xdr:col>55</xdr:col>
      <xdr:colOff>88900</xdr:colOff>
      <xdr:row>71</xdr:row>
      <xdr:rowOff>113045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285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31023</xdr:rowOff>
    </xdr:from>
    <xdr:to>
      <xdr:col>55</xdr:col>
      <xdr:colOff>0</xdr:colOff>
      <xdr:row>78</xdr:row>
      <xdr:rowOff>54752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3404123"/>
          <a:ext cx="838200" cy="23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32636</xdr:rowOff>
    </xdr:from>
    <xdr:ext cx="469744"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0628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9759</xdr:rowOff>
    </xdr:from>
    <xdr:to>
      <xdr:col>55</xdr:col>
      <xdr:colOff>50800</xdr:colOff>
      <xdr:row>77</xdr:row>
      <xdr:rowOff>111359</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21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29561</xdr:rowOff>
    </xdr:from>
    <xdr:to>
      <xdr:col>50</xdr:col>
      <xdr:colOff>114300</xdr:colOff>
      <xdr:row>78</xdr:row>
      <xdr:rowOff>31023</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3402661"/>
          <a:ext cx="889000" cy="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151581</xdr:rowOff>
    </xdr:from>
    <xdr:to>
      <xdr:col>50</xdr:col>
      <xdr:colOff>165100</xdr:colOff>
      <xdr:row>77</xdr:row>
      <xdr:rowOff>81731</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18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98259</xdr:rowOff>
    </xdr:from>
    <xdr:ext cx="469744"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404428" y="1295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140568</xdr:rowOff>
    </xdr:from>
    <xdr:to>
      <xdr:col>45</xdr:col>
      <xdr:colOff>177800</xdr:colOff>
      <xdr:row>78</xdr:row>
      <xdr:rowOff>29561</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7861300" y="13342218"/>
          <a:ext cx="889000" cy="60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107279</xdr:rowOff>
    </xdr:from>
    <xdr:to>
      <xdr:col>46</xdr:col>
      <xdr:colOff>38100</xdr:colOff>
      <xdr:row>77</xdr:row>
      <xdr:rowOff>37429</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13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53956</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15428" y="12912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140568</xdr:rowOff>
    </xdr:from>
    <xdr:to>
      <xdr:col>41</xdr:col>
      <xdr:colOff>50800</xdr:colOff>
      <xdr:row>78</xdr:row>
      <xdr:rowOff>16667</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3342218"/>
          <a:ext cx="889000" cy="4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110389</xdr:rowOff>
    </xdr:from>
    <xdr:to>
      <xdr:col>41</xdr:col>
      <xdr:colOff>101600</xdr:colOff>
      <xdr:row>77</xdr:row>
      <xdr:rowOff>40539</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14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57066</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26428" y="12915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30790</xdr:rowOff>
    </xdr:from>
    <xdr:to>
      <xdr:col>36</xdr:col>
      <xdr:colOff>165100</xdr:colOff>
      <xdr:row>76</xdr:row>
      <xdr:rowOff>132390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0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74</xdr:row>
      <xdr:rowOff>148917</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37428" y="1283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3952</xdr:rowOff>
    </xdr:from>
    <xdr:to>
      <xdr:col>55</xdr:col>
      <xdr:colOff>50800</xdr:colOff>
      <xdr:row>78</xdr:row>
      <xdr:rowOff>105552</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377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90329</xdr:rowOff>
    </xdr:from>
    <xdr:ext cx="469744"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291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151673</xdr:rowOff>
    </xdr:from>
    <xdr:to>
      <xdr:col>50</xdr:col>
      <xdr:colOff>165100</xdr:colOff>
      <xdr:row>78</xdr:row>
      <xdr:rowOff>81823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353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72950</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04428" y="13446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150211</xdr:rowOff>
    </xdr:from>
    <xdr:to>
      <xdr:col>46</xdr:col>
      <xdr:colOff>38100</xdr:colOff>
      <xdr:row>78</xdr:row>
      <xdr:rowOff>80361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35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71488</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15428" y="13444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89768</xdr:rowOff>
    </xdr:from>
    <xdr:to>
      <xdr:col>41</xdr:col>
      <xdr:colOff>101600</xdr:colOff>
      <xdr:row>78</xdr:row>
      <xdr:rowOff>19918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291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11045</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26428" y="13384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137317</xdr:rowOff>
    </xdr:from>
    <xdr:to>
      <xdr:col>36</xdr:col>
      <xdr:colOff>165100</xdr:colOff>
      <xdr:row>78</xdr:row>
      <xdr:rowOff>67467</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338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58594</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37428" y="13431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25536</xdr:rowOff>
    </xdr:from>
    <xdr:to>
      <xdr:col>54</xdr:col>
      <xdr:colOff>189865</xdr:colOff>
      <xdr:row>99</xdr:row>
      <xdr:rowOff>6883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798936"/>
          <a:ext cx="1270" cy="1181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10710</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84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6883</xdr:rowOff>
    </xdr:from>
    <xdr:to>
      <xdr:col>55</xdr:col>
      <xdr:colOff>88900</xdr:colOff>
      <xdr:row>99</xdr:row>
      <xdr:rowOff>6883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80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143663</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57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69,994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25536</xdr:rowOff>
    </xdr:from>
    <xdr:to>
      <xdr:col>55</xdr:col>
      <xdr:colOff>88900</xdr:colOff>
      <xdr:row>92</xdr:row>
      <xdr:rowOff>25536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798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60993</xdr:rowOff>
    </xdr:from>
    <xdr:to>
      <xdr:col>55</xdr:col>
      <xdr:colOff>0</xdr:colOff>
      <xdr:row>97</xdr:row>
      <xdr:rowOff>120977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520193"/>
          <a:ext cx="838200" cy="23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18087</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4772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39660</xdr:rowOff>
    </xdr:from>
    <xdr:to>
      <xdr:col>55</xdr:col>
      <xdr:colOff>50800</xdr:colOff>
      <xdr:row>96</xdr:row>
      <xdr:rowOff>141260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9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89819</xdr:rowOff>
    </xdr:from>
    <xdr:to>
      <xdr:col>50</xdr:col>
      <xdr:colOff>114300</xdr:colOff>
      <xdr:row>97</xdr:row>
      <xdr:rowOff>120977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720469"/>
          <a:ext cx="889000" cy="3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79527</xdr:rowOff>
    </xdr:from>
    <xdr:to>
      <xdr:col>50</xdr:col>
      <xdr:colOff>165100</xdr:colOff>
      <xdr:row>97</xdr:row>
      <xdr:rowOff>9677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38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26204</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313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89819</xdr:rowOff>
    </xdr:from>
    <xdr:to>
      <xdr:col>45</xdr:col>
      <xdr:colOff>177800</xdr:colOff>
      <xdr:row>97</xdr:row>
      <xdr:rowOff>115674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720469"/>
          <a:ext cx="889000" cy="25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107393</xdr:rowOff>
    </xdr:from>
    <xdr:to>
      <xdr:col>46</xdr:col>
      <xdr:colOff>38100</xdr:colOff>
      <xdr:row>97</xdr:row>
      <xdr:rowOff>37543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66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54070</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34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115674</xdr:rowOff>
    </xdr:from>
    <xdr:to>
      <xdr:col>41</xdr:col>
      <xdr:colOff>50800</xdr:colOff>
      <xdr:row>97</xdr:row>
      <xdr:rowOff>157279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746324"/>
          <a:ext cx="889000" cy="41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143650</xdr:rowOff>
    </xdr:from>
    <xdr:to>
      <xdr:col>41</xdr:col>
      <xdr:colOff>101600</xdr:colOff>
      <xdr:row>97</xdr:row>
      <xdr:rowOff>73800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6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90327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78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97152</xdr:rowOff>
    </xdr:from>
    <xdr:to>
      <xdr:col>36</xdr:col>
      <xdr:colOff>165100</xdr:colOff>
      <xdr:row>97</xdr:row>
      <xdr:rowOff>27302</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55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43829</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33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10193</xdr:rowOff>
    </xdr:from>
    <xdr:to>
      <xdr:col>55</xdr:col>
      <xdr:colOff>50800</xdr:colOff>
      <xdr:row>96</xdr:row>
      <xdr:rowOff>111793</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469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33070</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32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70177</xdr:rowOff>
    </xdr:from>
    <xdr:to>
      <xdr:col>50</xdr:col>
      <xdr:colOff>165100</xdr:colOff>
      <xdr:row>98</xdr:row>
      <xdr:rowOff>327</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700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162904</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793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39019</xdr:rowOff>
    </xdr:from>
    <xdr:to>
      <xdr:col>46</xdr:col>
      <xdr:colOff>38100</xdr:colOff>
      <xdr:row>97</xdr:row>
      <xdr:rowOff>140619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66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131746</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762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64874</xdr:rowOff>
    </xdr:from>
    <xdr:to>
      <xdr:col>41</xdr:col>
      <xdr:colOff>101600</xdr:colOff>
      <xdr:row>97</xdr:row>
      <xdr:rowOff>166474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69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157601</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788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106479</xdr:rowOff>
    </xdr:from>
    <xdr:to>
      <xdr:col>36</xdr:col>
      <xdr:colOff>165100</xdr:colOff>
      <xdr:row>98</xdr:row>
      <xdr:rowOff>36629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73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27756</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829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a:extLst>
            <a:ext uri="{FF2B5EF4-FFF2-40B4-BE49-F238E27FC236}">
              <a16:creationId xmlns:a16="http://schemas.microsoft.com/office/drawing/2014/main" id="{00000000-0008-0000-07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85019</xdr:rowOff>
    </xdr:from>
    <xdr:to>
      <xdr:col>85</xdr:col>
      <xdr:colOff>126364</xdr:colOff>
      <xdr:row>38</xdr:row>
      <xdr:rowOff>87213</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6317595" y="5571419"/>
          <a:ext cx="1269" cy="1030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91040</xdr:rowOff>
    </xdr:from>
    <xdr:ext cx="534377" cy="259045"/>
    <xdr:sp macro="" textlink="">
      <xdr:nvSpPr>
        <xdr:cNvPr id="512" name="消防費最小値テキスト">
          <a:extLst>
            <a:ext uri="{FF2B5EF4-FFF2-40B4-BE49-F238E27FC236}">
              <a16:creationId xmlns:a16="http://schemas.microsoft.com/office/drawing/2014/main" id="{00000000-0008-0000-0700-000000020000}"/>
            </a:ext>
          </a:extLst>
        </xdr:cNvPr>
        <xdr:cNvSpPr txBox="1"/>
      </xdr:nvSpPr>
      <xdr:spPr>
        <a:xfrm>
          <a:off x="16370300" y="660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87213</xdr:rowOff>
    </xdr:from>
    <xdr:to>
      <xdr:col>86</xdr:col>
      <xdr:colOff>25400</xdr:colOff>
      <xdr:row>38</xdr:row>
      <xdr:rowOff>87213</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6602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31696</xdr:rowOff>
    </xdr:from>
    <xdr:ext cx="534377" cy="259045"/>
    <xdr:sp macro="" textlink="">
      <xdr:nvSpPr>
        <xdr:cNvPr id="514" name="消防費最大値テキスト">
          <a:extLst>
            <a:ext uri="{FF2B5EF4-FFF2-40B4-BE49-F238E27FC236}">
              <a16:creationId xmlns:a16="http://schemas.microsoft.com/office/drawing/2014/main" id="{00000000-0008-0000-0700-000002020000}"/>
            </a:ext>
          </a:extLst>
        </xdr:cNvPr>
        <xdr:cNvSpPr txBox="1"/>
      </xdr:nvSpPr>
      <xdr:spPr>
        <a:xfrm>
          <a:off x="16370300" y="534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85019</xdr:rowOff>
    </xdr:from>
    <xdr:to>
      <xdr:col>86</xdr:col>
      <xdr:colOff>25400</xdr:colOff>
      <xdr:row>32</xdr:row>
      <xdr:rowOff>85019</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5571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7844</xdr:rowOff>
    </xdr:from>
    <xdr:to>
      <xdr:col>85</xdr:col>
      <xdr:colOff>127000</xdr:colOff>
      <xdr:row>38</xdr:row>
      <xdr:rowOff>54615</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5481300" y="6522944"/>
          <a:ext cx="838200" cy="46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79956</xdr:rowOff>
    </xdr:from>
    <xdr:ext cx="534377" cy="259045"/>
    <xdr:sp macro="" textlink="">
      <xdr:nvSpPr>
        <xdr:cNvPr id="517" name="消防費平均値テキスト">
          <a:extLst>
            <a:ext uri="{FF2B5EF4-FFF2-40B4-BE49-F238E27FC236}">
              <a16:creationId xmlns:a16="http://schemas.microsoft.com/office/drawing/2014/main" id="{00000000-0008-0000-0700-000005020000}"/>
            </a:ext>
          </a:extLst>
        </xdr:cNvPr>
        <xdr:cNvSpPr txBox="1"/>
      </xdr:nvSpPr>
      <xdr:spPr>
        <a:xfrm>
          <a:off x="16370300" y="6252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57079</xdr:rowOff>
    </xdr:from>
    <xdr:to>
      <xdr:col>85</xdr:col>
      <xdr:colOff>177800</xdr:colOff>
      <xdr:row>37</xdr:row>
      <xdr:rowOff>158679</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6268700" y="640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54615</xdr:rowOff>
    </xdr:from>
    <xdr:to>
      <xdr:col>81</xdr:col>
      <xdr:colOff>50800</xdr:colOff>
      <xdr:row>38</xdr:row>
      <xdr:rowOff>60010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4592300" y="6569715"/>
          <a:ext cx="889000" cy="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110114</xdr:rowOff>
    </xdr:from>
    <xdr:to>
      <xdr:col>81</xdr:col>
      <xdr:colOff>101600</xdr:colOff>
      <xdr:row>38</xdr:row>
      <xdr:rowOff>40264</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5430500" y="6453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56791</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5214111" y="6228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55210</xdr:rowOff>
    </xdr:from>
    <xdr:to>
      <xdr:col>76</xdr:col>
      <xdr:colOff>114300</xdr:colOff>
      <xdr:row>38</xdr:row>
      <xdr:rowOff>60010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3703300" y="6570310"/>
          <a:ext cx="889000" cy="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131237</xdr:rowOff>
    </xdr:from>
    <xdr:to>
      <xdr:col>76</xdr:col>
      <xdr:colOff>165100</xdr:colOff>
      <xdr:row>38</xdr:row>
      <xdr:rowOff>61387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4541500" y="6474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77914</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325111" y="625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55210</xdr:rowOff>
    </xdr:from>
    <xdr:to>
      <xdr:col>71</xdr:col>
      <xdr:colOff>177800</xdr:colOff>
      <xdr:row>38</xdr:row>
      <xdr:rowOff>71165</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2814300" y="6570310"/>
          <a:ext cx="889000" cy="15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131237</xdr:rowOff>
    </xdr:from>
    <xdr:to>
      <xdr:col>72</xdr:col>
      <xdr:colOff>38100</xdr:colOff>
      <xdr:row>38</xdr:row>
      <xdr:rowOff>61387</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3652500" y="6474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77914</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436111" y="625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107462</xdr:rowOff>
    </xdr:from>
    <xdr:to>
      <xdr:col>67</xdr:col>
      <xdr:colOff>101600</xdr:colOff>
      <xdr:row>38</xdr:row>
      <xdr:rowOff>37612</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2763500" y="6451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54139</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547111" y="6226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128494</xdr:rowOff>
    </xdr:from>
    <xdr:to>
      <xdr:col>85</xdr:col>
      <xdr:colOff>177800</xdr:colOff>
      <xdr:row>38</xdr:row>
      <xdr:rowOff>58644</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6268700" y="6472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43421</xdr:rowOff>
    </xdr:from>
    <xdr:ext cx="534377" cy="259045"/>
    <xdr:sp macro="" textlink="">
      <xdr:nvSpPr>
        <xdr:cNvPr id="536" name="消防費該当値テキスト">
          <a:extLst>
            <a:ext uri="{FF2B5EF4-FFF2-40B4-BE49-F238E27FC236}">
              <a16:creationId xmlns:a16="http://schemas.microsoft.com/office/drawing/2014/main" id="{00000000-0008-0000-0700-000018020000}"/>
            </a:ext>
          </a:extLst>
        </xdr:cNvPr>
        <xdr:cNvSpPr txBox="1"/>
      </xdr:nvSpPr>
      <xdr:spPr>
        <a:xfrm>
          <a:off x="16370300" y="638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3815</xdr:rowOff>
    </xdr:from>
    <xdr:to>
      <xdr:col>81</xdr:col>
      <xdr:colOff>101600</xdr:colOff>
      <xdr:row>38</xdr:row>
      <xdr:rowOff>105415</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5430500" y="651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96542</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14111" y="6611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9210</xdr:rowOff>
    </xdr:from>
    <xdr:to>
      <xdr:col>76</xdr:col>
      <xdr:colOff>165100</xdr:colOff>
      <xdr:row>38</xdr:row>
      <xdr:rowOff>110810</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4541500" y="652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101937</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325111" y="6617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4410</xdr:rowOff>
    </xdr:from>
    <xdr:to>
      <xdr:col>72</xdr:col>
      <xdr:colOff>38100</xdr:colOff>
      <xdr:row>38</xdr:row>
      <xdr:rowOff>106010</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3652500" y="651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97137</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436111" y="6612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20365</xdr:rowOff>
    </xdr:from>
    <xdr:to>
      <xdr:col>67</xdr:col>
      <xdr:colOff>101600</xdr:colOff>
      <xdr:row>38</xdr:row>
      <xdr:rowOff>121965</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2763500" y="6535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113092</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547111" y="6628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128156</xdr:rowOff>
    </xdr:from>
    <xdr:to>
      <xdr:col>85</xdr:col>
      <xdr:colOff>126364</xdr:colOff>
      <xdr:row>58</xdr:row>
      <xdr:rowOff>108414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700656"/>
          <a:ext cx="1269" cy="1351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112241</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056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108414</xdr:rowOff>
    </xdr:from>
    <xdr:to>
      <xdr:col>86</xdr:col>
      <xdr:colOff>25400</xdr:colOff>
      <xdr:row>58</xdr:row>
      <xdr:rowOff>108414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052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74833</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475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112,707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128156</xdr:rowOff>
    </xdr:from>
    <xdr:to>
      <xdr:col>86</xdr:col>
      <xdr:colOff>25400</xdr:colOff>
      <xdr:row>50</xdr:row>
      <xdr:rowOff>128156</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700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156959</xdr:rowOff>
    </xdr:from>
    <xdr:to>
      <xdr:col>85</xdr:col>
      <xdr:colOff>127000</xdr:colOff>
      <xdr:row>57</xdr:row>
      <xdr:rowOff>16174</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5481300" y="9758159"/>
          <a:ext cx="838200" cy="30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24272</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4540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1395</xdr:rowOff>
    </xdr:from>
    <xdr:to>
      <xdr:col>85</xdr:col>
      <xdr:colOff>177800</xdr:colOff>
      <xdr:row>56</xdr:row>
      <xdr:rowOff>102995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60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156959</xdr:rowOff>
    </xdr:from>
    <xdr:to>
      <xdr:col>81</xdr:col>
      <xdr:colOff>50800</xdr:colOff>
      <xdr:row>57</xdr:row>
      <xdr:rowOff>127519</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4592300" y="9758159"/>
          <a:ext cx="889000" cy="14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104918</xdr:rowOff>
    </xdr:from>
    <xdr:to>
      <xdr:col>81</xdr:col>
      <xdr:colOff>101600</xdr:colOff>
      <xdr:row>57</xdr:row>
      <xdr:rowOff>35068</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70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51595</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48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127519</xdr:rowOff>
    </xdr:from>
    <xdr:to>
      <xdr:col>76</xdr:col>
      <xdr:colOff>114300</xdr:colOff>
      <xdr:row>57</xdr:row>
      <xdr:rowOff>158576</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3703300" y="9900169"/>
          <a:ext cx="889000" cy="31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141037</xdr:rowOff>
    </xdr:from>
    <xdr:to>
      <xdr:col>76</xdr:col>
      <xdr:colOff>165100</xdr:colOff>
      <xdr:row>57</xdr:row>
      <xdr:rowOff>71187</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74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87714</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51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158576</xdr:rowOff>
    </xdr:from>
    <xdr:to>
      <xdr:col>71</xdr:col>
      <xdr:colOff>177800</xdr:colOff>
      <xdr:row>58</xdr:row>
      <xdr:rowOff>67838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2814300" y="9931226"/>
          <a:ext cx="889000" cy="80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105376</xdr:rowOff>
    </xdr:from>
    <xdr:to>
      <xdr:col>72</xdr:col>
      <xdr:colOff>38100</xdr:colOff>
      <xdr:row>57</xdr:row>
      <xdr:rowOff>35526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70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52053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48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111907</xdr:rowOff>
    </xdr:from>
    <xdr:to>
      <xdr:col>67</xdr:col>
      <xdr:colOff>101600</xdr:colOff>
      <xdr:row>57</xdr:row>
      <xdr:rowOff>42057</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713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58584</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488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136824</xdr:rowOff>
    </xdr:from>
    <xdr:to>
      <xdr:col>85</xdr:col>
      <xdr:colOff>177800</xdr:colOff>
      <xdr:row>57</xdr:row>
      <xdr:rowOff>66974</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738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115251</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716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106159</xdr:rowOff>
    </xdr:from>
    <xdr:to>
      <xdr:col>81</xdr:col>
      <xdr:colOff>101600</xdr:colOff>
      <xdr:row>57</xdr:row>
      <xdr:rowOff>36309</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707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27436</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9800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76719</xdr:rowOff>
    </xdr:from>
    <xdr:to>
      <xdr:col>76</xdr:col>
      <xdr:colOff>165100</xdr:colOff>
      <xdr:row>58</xdr:row>
      <xdr:rowOff>6869</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849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169446</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9942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107776</xdr:rowOff>
    </xdr:from>
    <xdr:to>
      <xdr:col>72</xdr:col>
      <xdr:colOff>38100</xdr:colOff>
      <xdr:row>58</xdr:row>
      <xdr:rowOff>37926</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880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29053</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9973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17038</xdr:rowOff>
    </xdr:from>
    <xdr:to>
      <xdr:col>67</xdr:col>
      <xdr:colOff>101600</xdr:colOff>
      <xdr:row>58</xdr:row>
      <xdr:rowOff>118638</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96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109765</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10053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20371</xdr:rowOff>
    </xdr:from>
    <xdr:to>
      <xdr:col>85</xdr:col>
      <xdr:colOff>126364</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021871"/>
          <a:ext cx="1269" cy="1490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138498</xdr:rowOff>
    </xdr:from>
    <xdr:ext cx="469744"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797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20371</xdr:rowOff>
    </xdr:from>
    <xdr:to>
      <xdr:col>86</xdr:col>
      <xdr:colOff>25400</xdr:colOff>
      <xdr:row>70</xdr:row>
      <xdr:rowOff>20371</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021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7765</xdr:rowOff>
    </xdr:from>
    <xdr:ext cx="378565"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2094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156338</xdr:rowOff>
    </xdr:from>
    <xdr:to>
      <xdr:col>85</xdr:col>
      <xdr:colOff>177800</xdr:colOff>
      <xdr:row>78</xdr:row>
      <xdr:rowOff>86488</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35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9119</xdr:rowOff>
    </xdr:from>
    <xdr:to>
      <xdr:col>81</xdr:col>
      <xdr:colOff>101600</xdr:colOff>
      <xdr:row>78</xdr:row>
      <xdr:rowOff>110719</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382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127246</xdr:rowOff>
    </xdr:from>
    <xdr:ext cx="378565"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92017" y="131574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52552</xdr:rowOff>
    </xdr:from>
    <xdr:to>
      <xdr:col>76</xdr:col>
      <xdr:colOff>165100</xdr:colOff>
      <xdr:row>78</xdr:row>
      <xdr:rowOff>154152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2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170679</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403017" y="13200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60097</xdr:rowOff>
    </xdr:from>
    <xdr:to>
      <xdr:col>72</xdr:col>
      <xdr:colOff>38100</xdr:colOff>
      <xdr:row>78</xdr:row>
      <xdr:rowOff>161697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6774</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4017" y="13208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5004</xdr:rowOff>
    </xdr:from>
    <xdr:to>
      <xdr:col>67</xdr:col>
      <xdr:colOff>101600</xdr:colOff>
      <xdr:row>78</xdr:row>
      <xdr:rowOff>106604</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37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123131</xdr:rowOff>
    </xdr:from>
    <xdr:ext cx="378565"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5017" y="13153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144024</xdr:rowOff>
    </xdr:from>
    <xdr:to>
      <xdr:col>85</xdr:col>
      <xdr:colOff>126364</xdr:colOff>
      <xdr:row>98</xdr:row>
      <xdr:rowOff>51555</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574524"/>
          <a:ext cx="1269" cy="1279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55382</xdr:rowOff>
    </xdr:from>
    <xdr:ext cx="469744"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6857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51555</xdr:rowOff>
    </xdr:from>
    <xdr:to>
      <xdr:col>86</xdr:col>
      <xdr:colOff>25400</xdr:colOff>
      <xdr:row>98</xdr:row>
      <xdr:rowOff>51555</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85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90701</xdr:rowOff>
    </xdr:from>
    <xdr:ext cx="534377"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34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75,773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144024</xdr:rowOff>
    </xdr:from>
    <xdr:to>
      <xdr:col>86</xdr:col>
      <xdr:colOff>25400</xdr:colOff>
      <xdr:row>90</xdr:row>
      <xdr:rowOff>144024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574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125851</xdr:rowOff>
    </xdr:from>
    <xdr:to>
      <xdr:col>85</xdr:col>
      <xdr:colOff>127000</xdr:colOff>
      <xdr:row>96</xdr:row>
      <xdr:rowOff>125888</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5481300" y="16585051"/>
          <a:ext cx="838200" cy="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22586</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3103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171159</xdr:rowOff>
    </xdr:from>
    <xdr:to>
      <xdr:col>85</xdr:col>
      <xdr:colOff>177800</xdr:colOff>
      <xdr:row>96</xdr:row>
      <xdr:rowOff>101309</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45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125851</xdr:rowOff>
    </xdr:from>
    <xdr:to>
      <xdr:col>81</xdr:col>
      <xdr:colOff>50800</xdr:colOff>
      <xdr:row>96</xdr:row>
      <xdr:rowOff>138671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585051"/>
          <a:ext cx="889000" cy="12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163500</xdr:rowOff>
    </xdr:from>
    <xdr:to>
      <xdr:col>81</xdr:col>
      <xdr:colOff>101600</xdr:colOff>
      <xdr:row>96</xdr:row>
      <xdr:rowOff>93650</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45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110177</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226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138671</xdr:rowOff>
    </xdr:from>
    <xdr:to>
      <xdr:col>76</xdr:col>
      <xdr:colOff>114300</xdr:colOff>
      <xdr:row>96</xdr:row>
      <xdr:rowOff>151778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597871"/>
          <a:ext cx="889000" cy="13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2890</xdr:rowOff>
    </xdr:from>
    <xdr:to>
      <xdr:col>76</xdr:col>
      <xdr:colOff>165100</xdr:colOff>
      <xdr:row>96</xdr:row>
      <xdr:rowOff>104490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46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121017</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23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151778</xdr:rowOff>
    </xdr:from>
    <xdr:to>
      <xdr:col>71</xdr:col>
      <xdr:colOff>177800</xdr:colOff>
      <xdr:row>96</xdr:row>
      <xdr:rowOff>166960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610978"/>
          <a:ext cx="889000" cy="15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165443</xdr:rowOff>
    </xdr:from>
    <xdr:to>
      <xdr:col>72</xdr:col>
      <xdr:colOff>38100</xdr:colOff>
      <xdr:row>96</xdr:row>
      <xdr:rowOff>95593</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45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112120</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22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1194</xdr:rowOff>
    </xdr:from>
    <xdr:to>
      <xdr:col>67</xdr:col>
      <xdr:colOff>101600</xdr:colOff>
      <xdr:row>96</xdr:row>
      <xdr:rowOff>102794</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46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119321</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23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75088</xdr:rowOff>
    </xdr:from>
    <xdr:to>
      <xdr:col>85</xdr:col>
      <xdr:colOff>177800</xdr:colOff>
      <xdr:row>97</xdr:row>
      <xdr:rowOff>5238</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534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53515</xdr:rowOff>
    </xdr:from>
    <xdr:ext cx="534377"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512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75051</xdr:rowOff>
    </xdr:from>
    <xdr:to>
      <xdr:col>81</xdr:col>
      <xdr:colOff>101600</xdr:colOff>
      <xdr:row>97</xdr:row>
      <xdr:rowOff>5201</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53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167778</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626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87871</xdr:rowOff>
    </xdr:from>
    <xdr:to>
      <xdr:col>76</xdr:col>
      <xdr:colOff>165100</xdr:colOff>
      <xdr:row>97</xdr:row>
      <xdr:rowOff>18021</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54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9148</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639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100978</xdr:rowOff>
    </xdr:from>
    <xdr:to>
      <xdr:col>72</xdr:col>
      <xdr:colOff>38100</xdr:colOff>
      <xdr:row>97</xdr:row>
      <xdr:rowOff>31128</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56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22255</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6652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116160</xdr:rowOff>
    </xdr:from>
    <xdr:to>
      <xdr:col>67</xdr:col>
      <xdr:colOff>101600</xdr:colOff>
      <xdr:row>97</xdr:row>
      <xdr:rowOff>46310</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57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37437</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668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54661</xdr:rowOff>
    </xdr:from>
    <xdr:to>
      <xdr:col>116</xdr:col>
      <xdr:colOff>62864</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198161"/>
          <a:ext cx="1269" cy="1456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1338</xdr:rowOff>
    </xdr:from>
    <xdr:ext cx="469744"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497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54661</xdr:rowOff>
    </xdr:from>
    <xdr:to>
      <xdr:col>116</xdr:col>
      <xdr:colOff>152400</xdr:colOff>
      <xdr:row>30</xdr:row>
      <xdr:rowOff>54661</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198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13936</xdr:rowOff>
    </xdr:from>
    <xdr:ext cx="378565"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3575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162509</xdr:rowOff>
    </xdr:from>
    <xdr:to>
      <xdr:col>116</xdr:col>
      <xdr:colOff>114300</xdr:colOff>
      <xdr:row>38</xdr:row>
      <xdr:rowOff>92659</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50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159766</xdr:rowOff>
    </xdr:from>
    <xdr:to>
      <xdr:col>112</xdr:col>
      <xdr:colOff>38100</xdr:colOff>
      <xdr:row>38</xdr:row>
      <xdr:rowOff>89916</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50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106443</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4017" y="62786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155194</xdr:rowOff>
    </xdr:from>
    <xdr:to>
      <xdr:col>107</xdr:col>
      <xdr:colOff>101600</xdr:colOff>
      <xdr:row>38</xdr:row>
      <xdr:rowOff>85344</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498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101871</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245017" y="62740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133248</xdr:rowOff>
    </xdr:from>
    <xdr:to>
      <xdr:col>102</xdr:col>
      <xdr:colOff>165100</xdr:colOff>
      <xdr:row>38</xdr:row>
      <xdr:rowOff>63398</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4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79925</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6017" y="62521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32664</xdr:rowOff>
    </xdr:from>
    <xdr:to>
      <xdr:col>98</xdr:col>
      <xdr:colOff>38100</xdr:colOff>
      <xdr:row>37</xdr:row>
      <xdr:rowOff>134264</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37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150791</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17" y="61515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●総務費は、一般職・再任用人件費の増や、住民記録関連システム標準化に伴う経費の増加等により、約</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19</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億円増加した。</a:t>
          </a:r>
          <a:endParaRPr lang="ja-JP" altLang="ja-JP" sz="1400">
            <a:effectLst/>
            <a:latin typeface="ＭＳ Ｐゴシック" panose="020B0600070205080204" pitchFamily="50" charset="-128"/>
            <a:ea typeface="ＭＳ Ｐゴシック" panose="020B0600070205080204" pitchFamily="50" charset="-128"/>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●民生費は、生活扶助費の増加や、障害福祉給付や保育需要の増加に伴う保育給付の増等により増加した。また、高齢化の進展に伴う介護保険特別会計や後期高齢者医療特別会計への繰出金の増により、約</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億円増加した。</a:t>
          </a:r>
          <a:endParaRPr lang="ja-JP" altLang="ja-JP" sz="1400">
            <a:effectLst/>
            <a:latin typeface="ＭＳ Ｐゴシック" panose="020B0600070205080204" pitchFamily="50" charset="-128"/>
            <a:ea typeface="ＭＳ Ｐゴシック" panose="020B0600070205080204" pitchFamily="50" charset="-128"/>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●衛生費は、新型コロナウイルスワクチンにおける特例接種事業の終了等により、約</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17</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億円減少した。</a:t>
          </a:r>
          <a:endParaRPr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●商工費は、電気・ガス料金高騰への対策として実施した事業者緊急支援事業の終了により、約</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億円減少した。</a:t>
          </a:r>
          <a:endParaRPr lang="ja-JP" altLang="ja-JP" sz="1400">
            <a:effectLst/>
            <a:latin typeface="ＭＳ Ｐゴシック" panose="020B0600070205080204" pitchFamily="50" charset="-128"/>
            <a:ea typeface="ＭＳ Ｐゴシック" panose="020B0600070205080204" pitchFamily="50" charset="-128"/>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●土木費は、新拠点ゾーンまちづくり用地取得業務に係る国有地取得に伴う増や、橋りょう補修業務の計画見直し後の工事実施等により約</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51</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億円増加した。</a:t>
          </a:r>
          <a:endParaRPr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●教育費は、小中学校特別教室空調設備設置工事完了等により、約</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億円減少した。</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千葉県松戸市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実質収支比率について、過去</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年間望ましいとされている</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％を上回る比率で推移しており、今後も現状水準の維持に努めていく。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年度は地方交付税の追加交付等により財政調整基金の残高が増加したが、令和</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年度と令和</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年度は財政調整基金への積み立ての減・取り崩しの増により、実質単年度収支は赤字となったものの、前年度と比較して実質単年度収支は約</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10.6</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億円改善した。この赤字の要因のひとつは、国の補正及び臨時経済対策による事業の前倒しなどにより、翌年度繰り越すべき財源として控除されたことによるものである。　</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千葉県松戸市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年度も各会計ともに黒字となり、連結実質赤字比率の構成も黒字となっている。今後も、各会計が健全な財政運営を図り、赤字を生じさせないよう努めていく。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2" width="2.1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200169732</v>
      </c>
      <c r="BO4" s="358"/>
      <c r="BP4" s="358"/>
      <c r="BQ4" s="358"/>
      <c r="BR4" s="358"/>
      <c r="BS4" s="358"/>
      <c r="BT4" s="358"/>
      <c r="BU4" s="359"/>
      <c r="BV4" s="357">
        <v>193073578</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6.6</v>
      </c>
      <c r="CU4" s="364"/>
      <c r="CV4" s="364"/>
      <c r="CW4" s="364"/>
      <c r="CX4" s="364"/>
      <c r="CY4" s="364"/>
      <c r="CZ4" s="364"/>
      <c r="DA4" s="365"/>
      <c r="DB4" s="363">
        <v>6.3</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192763852</v>
      </c>
      <c r="BO5" s="395"/>
      <c r="BP5" s="395"/>
      <c r="BQ5" s="395"/>
      <c r="BR5" s="395"/>
      <c r="BS5" s="395"/>
      <c r="BT5" s="395"/>
      <c r="BU5" s="396"/>
      <c r="BV5" s="394">
        <v>185310752</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96.2</v>
      </c>
      <c r="CU5" s="392"/>
      <c r="CV5" s="392"/>
      <c r="CW5" s="392"/>
      <c r="CX5" s="392"/>
      <c r="CY5" s="392"/>
      <c r="CZ5" s="392"/>
      <c r="DA5" s="393"/>
      <c r="DB5" s="391">
        <v>93.6</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7405880</v>
      </c>
      <c r="BO6" s="395"/>
      <c r="BP6" s="395"/>
      <c r="BQ6" s="395"/>
      <c r="BR6" s="395"/>
      <c r="BS6" s="395"/>
      <c r="BT6" s="395"/>
      <c r="BU6" s="396"/>
      <c r="BV6" s="394">
        <v>7762826</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96.6</v>
      </c>
      <c r="CU6" s="432"/>
      <c r="CV6" s="432"/>
      <c r="CW6" s="432"/>
      <c r="CX6" s="432"/>
      <c r="CY6" s="432"/>
      <c r="CZ6" s="432"/>
      <c r="DA6" s="433"/>
      <c r="DB6" s="431">
        <v>94.5</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101</v>
      </c>
      <c r="AV7" s="427"/>
      <c r="AW7" s="427"/>
      <c r="AX7" s="427"/>
      <c r="AY7" s="428" t="s">
        <v>102</v>
      </c>
      <c r="AZ7" s="429"/>
      <c r="BA7" s="429"/>
      <c r="BB7" s="429"/>
      <c r="BC7" s="429"/>
      <c r="BD7" s="429"/>
      <c r="BE7" s="429"/>
      <c r="BF7" s="429"/>
      <c r="BG7" s="429"/>
      <c r="BH7" s="429"/>
      <c r="BI7" s="429"/>
      <c r="BJ7" s="429"/>
      <c r="BK7" s="429"/>
      <c r="BL7" s="429"/>
      <c r="BM7" s="430"/>
      <c r="BN7" s="394">
        <v>942489</v>
      </c>
      <c r="BO7" s="395"/>
      <c r="BP7" s="395"/>
      <c r="BQ7" s="395"/>
      <c r="BR7" s="395"/>
      <c r="BS7" s="395"/>
      <c r="BT7" s="395"/>
      <c r="BU7" s="396"/>
      <c r="BV7" s="394">
        <v>1743488</v>
      </c>
      <c r="BW7" s="395"/>
      <c r="BX7" s="395"/>
      <c r="BY7" s="395"/>
      <c r="BZ7" s="395"/>
      <c r="CA7" s="395"/>
      <c r="CB7" s="395"/>
      <c r="CC7" s="396"/>
      <c r="CD7" s="397" t="s">
        <v>103</v>
      </c>
      <c r="CE7" s="398"/>
      <c r="CF7" s="398"/>
      <c r="CG7" s="398"/>
      <c r="CH7" s="398"/>
      <c r="CI7" s="398"/>
      <c r="CJ7" s="398"/>
      <c r="CK7" s="398"/>
      <c r="CL7" s="398"/>
      <c r="CM7" s="398"/>
      <c r="CN7" s="398"/>
      <c r="CO7" s="398"/>
      <c r="CP7" s="398"/>
      <c r="CQ7" s="398"/>
      <c r="CR7" s="398"/>
      <c r="CS7" s="399"/>
      <c r="CT7" s="394">
        <v>98108710</v>
      </c>
      <c r="CU7" s="395"/>
      <c r="CV7" s="395"/>
      <c r="CW7" s="395"/>
      <c r="CX7" s="395"/>
      <c r="CY7" s="395"/>
      <c r="CZ7" s="395"/>
      <c r="DA7" s="396"/>
      <c r="DB7" s="394">
        <v>95295431</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104</v>
      </c>
      <c r="AN8" s="424"/>
      <c r="AO8" s="424"/>
      <c r="AP8" s="424"/>
      <c r="AQ8" s="424"/>
      <c r="AR8" s="424"/>
      <c r="AS8" s="424"/>
      <c r="AT8" s="425"/>
      <c r="AU8" s="426" t="s">
        <v>90</v>
      </c>
      <c r="AV8" s="427"/>
      <c r="AW8" s="427"/>
      <c r="AX8" s="427"/>
      <c r="AY8" s="428" t="s">
        <v>105</v>
      </c>
      <c r="AZ8" s="429"/>
      <c r="BA8" s="429"/>
      <c r="BB8" s="429"/>
      <c r="BC8" s="429"/>
      <c r="BD8" s="429"/>
      <c r="BE8" s="429"/>
      <c r="BF8" s="429"/>
      <c r="BG8" s="429"/>
      <c r="BH8" s="429"/>
      <c r="BI8" s="429"/>
      <c r="BJ8" s="429"/>
      <c r="BK8" s="429"/>
      <c r="BL8" s="429"/>
      <c r="BM8" s="430"/>
      <c r="BN8" s="394">
        <v>6463391</v>
      </c>
      <c r="BO8" s="395"/>
      <c r="BP8" s="395"/>
      <c r="BQ8" s="395"/>
      <c r="BR8" s="395"/>
      <c r="BS8" s="395"/>
      <c r="BT8" s="395"/>
      <c r="BU8" s="396"/>
      <c r="BV8" s="394">
        <v>6019338</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0.84</v>
      </c>
      <c r="CU8" s="435"/>
      <c r="CV8" s="435"/>
      <c r="CW8" s="435"/>
      <c r="CX8" s="435"/>
      <c r="CY8" s="435"/>
      <c r="CZ8" s="435"/>
      <c r="DA8" s="436"/>
      <c r="DB8" s="434">
        <v>0.84</v>
      </c>
      <c r="DC8" s="435"/>
      <c r="DD8" s="435"/>
      <c r="DE8" s="435"/>
      <c r="DF8" s="435"/>
      <c r="DG8" s="435"/>
      <c r="DH8" s="435"/>
      <c r="DI8" s="436"/>
    </row>
    <row r="9" spans="1:119" ht="18.75" customHeight="1" thickBot="1" x14ac:dyDescent="0.2">
      <c r="A9" s="163"/>
      <c r="B9" s="388" t="s">
        <v>107</v>
      </c>
      <c r="C9" s="389"/>
      <c r="D9" s="389"/>
      <c r="E9" s="389"/>
      <c r="F9" s="389"/>
      <c r="G9" s="389"/>
      <c r="H9" s="389"/>
      <c r="I9" s="389"/>
      <c r="J9" s="389"/>
      <c r="K9" s="437"/>
      <c r="L9" s="438" t="s">
        <v>108</v>
      </c>
      <c r="M9" s="439"/>
      <c r="N9" s="439"/>
      <c r="O9" s="439"/>
      <c r="P9" s="439"/>
      <c r="Q9" s="440"/>
      <c r="R9" s="441">
        <v>498232</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444053</v>
      </c>
      <c r="BO9" s="395"/>
      <c r="BP9" s="395"/>
      <c r="BQ9" s="395"/>
      <c r="BR9" s="395"/>
      <c r="BS9" s="395"/>
      <c r="BT9" s="395"/>
      <c r="BU9" s="396"/>
      <c r="BV9" s="394">
        <v>-1002985</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8.6999999999999993</v>
      </c>
      <c r="CU9" s="392"/>
      <c r="CV9" s="392"/>
      <c r="CW9" s="392"/>
      <c r="CX9" s="392"/>
      <c r="CY9" s="392"/>
      <c r="CZ9" s="392"/>
      <c r="DA9" s="393"/>
      <c r="DB9" s="391">
        <v>9.1</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113</v>
      </c>
      <c r="M10" s="424"/>
      <c r="N10" s="424"/>
      <c r="O10" s="424"/>
      <c r="P10" s="424"/>
      <c r="Q10" s="425"/>
      <c r="R10" s="445">
        <v>483480</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730</v>
      </c>
      <c r="BO10" s="395"/>
      <c r="BP10" s="395"/>
      <c r="BQ10" s="395"/>
      <c r="BR10" s="395"/>
      <c r="BS10" s="395"/>
      <c r="BT10" s="395"/>
      <c r="BU10" s="396"/>
      <c r="BV10" s="394">
        <v>511</v>
      </c>
      <c r="BW10" s="395"/>
      <c r="BX10" s="395"/>
      <c r="BY10" s="395"/>
      <c r="BZ10" s="395"/>
      <c r="CA10" s="395"/>
      <c r="CB10" s="395"/>
      <c r="CC10" s="396"/>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2790</v>
      </c>
      <c r="BO11" s="395"/>
      <c r="BP11" s="395"/>
      <c r="BQ11" s="395"/>
      <c r="BR11" s="395"/>
      <c r="BS11" s="395"/>
      <c r="BT11" s="395"/>
      <c r="BU11" s="396"/>
      <c r="BV11" s="394">
        <v>2378</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63"/>
      <c r="B12" s="454" t="s">
        <v>123</v>
      </c>
      <c r="C12" s="455"/>
      <c r="D12" s="455"/>
      <c r="E12" s="455"/>
      <c r="F12" s="455"/>
      <c r="G12" s="455"/>
      <c r="H12" s="455"/>
      <c r="I12" s="455"/>
      <c r="J12" s="455"/>
      <c r="K12" s="456"/>
      <c r="L12" s="463" t="s">
        <v>124</v>
      </c>
      <c r="M12" s="464"/>
      <c r="N12" s="464"/>
      <c r="O12" s="464"/>
      <c r="P12" s="464"/>
      <c r="Q12" s="465"/>
      <c r="R12" s="466">
        <v>500395</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2654112</v>
      </c>
      <c r="BO12" s="395"/>
      <c r="BP12" s="395"/>
      <c r="BQ12" s="395"/>
      <c r="BR12" s="395"/>
      <c r="BS12" s="395"/>
      <c r="BT12" s="395"/>
      <c r="BU12" s="396"/>
      <c r="BV12" s="394">
        <v>2262084</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2"/>
      <c r="M13" s="485" t="s">
        <v>130</v>
      </c>
      <c r="N13" s="486"/>
      <c r="O13" s="486"/>
      <c r="P13" s="486"/>
      <c r="Q13" s="487"/>
      <c r="R13" s="478">
        <v>476763</v>
      </c>
      <c r="S13" s="479"/>
      <c r="T13" s="479"/>
      <c r="U13" s="479"/>
      <c r="V13" s="480"/>
      <c r="W13" s="410" t="s">
        <v>131</v>
      </c>
      <c r="X13" s="411"/>
      <c r="Y13" s="411"/>
      <c r="Z13" s="411"/>
      <c r="AA13" s="411"/>
      <c r="AB13" s="401"/>
      <c r="AC13" s="445">
        <v>1553</v>
      </c>
      <c r="AD13" s="446"/>
      <c r="AE13" s="446"/>
      <c r="AF13" s="446"/>
      <c r="AG13" s="488"/>
      <c r="AH13" s="445">
        <v>1699</v>
      </c>
      <c r="AI13" s="446"/>
      <c r="AJ13" s="446"/>
      <c r="AK13" s="446"/>
      <c r="AL13" s="447"/>
      <c r="AM13" s="423" t="s">
        <v>132</v>
      </c>
      <c r="AN13" s="424"/>
      <c r="AO13" s="424"/>
      <c r="AP13" s="424"/>
      <c r="AQ13" s="424"/>
      <c r="AR13" s="424"/>
      <c r="AS13" s="424"/>
      <c r="AT13" s="425"/>
      <c r="AU13" s="426" t="s">
        <v>101</v>
      </c>
      <c r="AV13" s="427"/>
      <c r="AW13" s="427"/>
      <c r="AX13" s="427"/>
      <c r="AY13" s="428" t="s">
        <v>133</v>
      </c>
      <c r="AZ13" s="429"/>
      <c r="BA13" s="429"/>
      <c r="BB13" s="429"/>
      <c r="BC13" s="429"/>
      <c r="BD13" s="429"/>
      <c r="BE13" s="429"/>
      <c r="BF13" s="429"/>
      <c r="BG13" s="429"/>
      <c r="BH13" s="429"/>
      <c r="BI13" s="429"/>
      <c r="BJ13" s="429"/>
      <c r="BK13" s="429"/>
      <c r="BL13" s="429"/>
      <c r="BM13" s="430"/>
      <c r="BN13" s="394">
        <v>-2206539</v>
      </c>
      <c r="BO13" s="395"/>
      <c r="BP13" s="395"/>
      <c r="BQ13" s="395"/>
      <c r="BR13" s="395"/>
      <c r="BS13" s="395"/>
      <c r="BT13" s="395"/>
      <c r="BU13" s="396"/>
      <c r="BV13" s="394">
        <v>-3262180</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2.2000000000000002</v>
      </c>
      <c r="CU13" s="392"/>
      <c r="CV13" s="392"/>
      <c r="CW13" s="392"/>
      <c r="CX13" s="392"/>
      <c r="CY13" s="392"/>
      <c r="CZ13" s="392"/>
      <c r="DA13" s="393"/>
      <c r="DB13" s="391">
        <v>2</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498222</v>
      </c>
      <c r="S14" s="479"/>
      <c r="T14" s="479"/>
      <c r="U14" s="479"/>
      <c r="V14" s="480"/>
      <c r="W14" s="384"/>
      <c r="X14" s="385"/>
      <c r="Y14" s="385"/>
      <c r="Z14" s="385"/>
      <c r="AA14" s="385"/>
      <c r="AB14" s="374"/>
      <c r="AC14" s="481">
        <v>0.7</v>
      </c>
      <c r="AD14" s="482"/>
      <c r="AE14" s="482"/>
      <c r="AF14" s="482"/>
      <c r="AG14" s="483"/>
      <c r="AH14" s="481">
        <v>0.8</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21.9</v>
      </c>
      <c r="CU14" s="493"/>
      <c r="CV14" s="493"/>
      <c r="CW14" s="493"/>
      <c r="CX14" s="493"/>
      <c r="CY14" s="493"/>
      <c r="CZ14" s="493"/>
      <c r="DA14" s="494"/>
      <c r="DB14" s="492">
        <v>13.2</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2"/>
      <c r="M15" s="485" t="s">
        <v>130</v>
      </c>
      <c r="N15" s="486"/>
      <c r="O15" s="486"/>
      <c r="P15" s="486"/>
      <c r="Q15" s="487"/>
      <c r="R15" s="478">
        <v>478046</v>
      </c>
      <c r="S15" s="479"/>
      <c r="T15" s="479"/>
      <c r="U15" s="479"/>
      <c r="V15" s="480"/>
      <c r="W15" s="410" t="s">
        <v>137</v>
      </c>
      <c r="X15" s="411"/>
      <c r="Y15" s="411"/>
      <c r="Z15" s="411"/>
      <c r="AA15" s="411"/>
      <c r="AB15" s="401"/>
      <c r="AC15" s="445">
        <v>37085</v>
      </c>
      <c r="AD15" s="446"/>
      <c r="AE15" s="446"/>
      <c r="AF15" s="446"/>
      <c r="AG15" s="488"/>
      <c r="AH15" s="445">
        <v>39345</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66046178</v>
      </c>
      <c r="BO15" s="358"/>
      <c r="BP15" s="358"/>
      <c r="BQ15" s="358"/>
      <c r="BR15" s="358"/>
      <c r="BS15" s="358"/>
      <c r="BT15" s="358"/>
      <c r="BU15" s="359"/>
      <c r="BV15" s="357">
        <v>64538801</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3"/>
      <c r="CU15" s="174"/>
      <c r="CV15" s="174"/>
      <c r="CW15" s="174"/>
      <c r="CX15" s="174"/>
      <c r="CY15" s="174"/>
      <c r="CZ15" s="174"/>
      <c r="DA15" s="175"/>
      <c r="DB15" s="173"/>
      <c r="DC15" s="174"/>
      <c r="DD15" s="174"/>
      <c r="DE15" s="174"/>
      <c r="DF15" s="174"/>
      <c r="DG15" s="174"/>
      <c r="DH15" s="174"/>
      <c r="DI15" s="175"/>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17.100000000000001</v>
      </c>
      <c r="AD16" s="482"/>
      <c r="AE16" s="482"/>
      <c r="AF16" s="482"/>
      <c r="AG16" s="483"/>
      <c r="AH16" s="481">
        <v>19</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79581226</v>
      </c>
      <c r="BO16" s="395"/>
      <c r="BP16" s="395"/>
      <c r="BQ16" s="395"/>
      <c r="BR16" s="395"/>
      <c r="BS16" s="395"/>
      <c r="BT16" s="395"/>
      <c r="BU16" s="396"/>
      <c r="BV16" s="394">
        <v>76812647</v>
      </c>
      <c r="BW16" s="395"/>
      <c r="BX16" s="395"/>
      <c r="BY16" s="395"/>
      <c r="BZ16" s="395"/>
      <c r="CA16" s="395"/>
      <c r="CB16" s="395"/>
      <c r="CC16" s="396"/>
      <c r="CD16" s="176"/>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77"/>
      <c r="M17" s="505" t="s">
        <v>143</v>
      </c>
      <c r="N17" s="506"/>
      <c r="O17" s="506"/>
      <c r="P17" s="506"/>
      <c r="Q17" s="507"/>
      <c r="R17" s="500" t="s">
        <v>144</v>
      </c>
      <c r="S17" s="501"/>
      <c r="T17" s="501"/>
      <c r="U17" s="501"/>
      <c r="V17" s="502"/>
      <c r="W17" s="410" t="s">
        <v>145</v>
      </c>
      <c r="X17" s="411"/>
      <c r="Y17" s="411"/>
      <c r="Z17" s="411"/>
      <c r="AA17" s="411"/>
      <c r="AB17" s="401"/>
      <c r="AC17" s="445">
        <v>177831</v>
      </c>
      <c r="AD17" s="446"/>
      <c r="AE17" s="446"/>
      <c r="AF17" s="446"/>
      <c r="AG17" s="488"/>
      <c r="AH17" s="445">
        <v>165991</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84134008</v>
      </c>
      <c r="BO17" s="395"/>
      <c r="BP17" s="395"/>
      <c r="BQ17" s="395"/>
      <c r="BR17" s="395"/>
      <c r="BS17" s="395"/>
      <c r="BT17" s="395"/>
      <c r="BU17" s="396"/>
      <c r="BV17" s="394">
        <v>82112089</v>
      </c>
      <c r="BW17" s="395"/>
      <c r="BX17" s="395"/>
      <c r="BY17" s="395"/>
      <c r="BZ17" s="395"/>
      <c r="CA17" s="395"/>
      <c r="CB17" s="395"/>
      <c r="CC17" s="396"/>
      <c r="CD17" s="176"/>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6" t="s">
        <v>147</v>
      </c>
      <c r="C18" s="437"/>
      <c r="D18" s="437"/>
      <c r="E18" s="517"/>
      <c r="F18" s="517"/>
      <c r="G18" s="517"/>
      <c r="H18" s="517"/>
      <c r="I18" s="517"/>
      <c r="J18" s="517"/>
      <c r="K18" s="517"/>
      <c r="L18" s="518">
        <v>61.38</v>
      </c>
      <c r="M18" s="518"/>
      <c r="N18" s="518"/>
      <c r="O18" s="518"/>
      <c r="P18" s="518"/>
      <c r="Q18" s="518"/>
      <c r="R18" s="519"/>
      <c r="S18" s="519"/>
      <c r="T18" s="519"/>
      <c r="U18" s="519"/>
      <c r="V18" s="520"/>
      <c r="W18" s="412"/>
      <c r="X18" s="413"/>
      <c r="Y18" s="413"/>
      <c r="Z18" s="413"/>
      <c r="AA18" s="413"/>
      <c r="AB18" s="404"/>
      <c r="AC18" s="521">
        <v>82.2</v>
      </c>
      <c r="AD18" s="522"/>
      <c r="AE18" s="522"/>
      <c r="AF18" s="522"/>
      <c r="AG18" s="523"/>
      <c r="AH18" s="521">
        <v>80.2</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97718520</v>
      </c>
      <c r="BO18" s="395"/>
      <c r="BP18" s="395"/>
      <c r="BQ18" s="395"/>
      <c r="BR18" s="395"/>
      <c r="BS18" s="395"/>
      <c r="BT18" s="395"/>
      <c r="BU18" s="396"/>
      <c r="BV18" s="394">
        <v>90973784</v>
      </c>
      <c r="BW18" s="395"/>
      <c r="BX18" s="395"/>
      <c r="BY18" s="395"/>
      <c r="BZ18" s="395"/>
      <c r="CA18" s="395"/>
      <c r="CB18" s="395"/>
      <c r="CC18" s="396"/>
      <c r="CD18" s="176"/>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6" t="s">
        <v>149</v>
      </c>
      <c r="C19" s="437"/>
      <c r="D19" s="437"/>
      <c r="E19" s="517"/>
      <c r="F19" s="517"/>
      <c r="G19" s="517"/>
      <c r="H19" s="517"/>
      <c r="I19" s="517"/>
      <c r="J19" s="517"/>
      <c r="K19" s="517"/>
      <c r="L19" s="525">
        <v>8117</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125682312</v>
      </c>
      <c r="BO19" s="395"/>
      <c r="BP19" s="395"/>
      <c r="BQ19" s="395"/>
      <c r="BR19" s="395"/>
      <c r="BS19" s="395"/>
      <c r="BT19" s="395"/>
      <c r="BU19" s="396"/>
      <c r="BV19" s="394">
        <v>123027500</v>
      </c>
      <c r="BW19" s="395"/>
      <c r="BX19" s="395"/>
      <c r="BY19" s="395"/>
      <c r="BZ19" s="395"/>
      <c r="CA19" s="395"/>
      <c r="CB19" s="395"/>
      <c r="CC19" s="396"/>
      <c r="CD19" s="176"/>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6" t="s">
        <v>151</v>
      </c>
      <c r="C20" s="437"/>
      <c r="D20" s="437"/>
      <c r="E20" s="517"/>
      <c r="F20" s="517"/>
      <c r="G20" s="517"/>
      <c r="H20" s="517"/>
      <c r="I20" s="517"/>
      <c r="J20" s="517"/>
      <c r="K20" s="517"/>
      <c r="L20" s="525">
        <v>231195</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6"/>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6"/>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122997000</v>
      </c>
      <c r="BO22" s="358"/>
      <c r="BP22" s="358"/>
      <c r="BQ22" s="358"/>
      <c r="BR22" s="358"/>
      <c r="BS22" s="358"/>
      <c r="BT22" s="358"/>
      <c r="BU22" s="359"/>
      <c r="BV22" s="357">
        <v>123622873</v>
      </c>
      <c r="BW22" s="358"/>
      <c r="BX22" s="358"/>
      <c r="BY22" s="358"/>
      <c r="BZ22" s="358"/>
      <c r="CA22" s="358"/>
      <c r="CB22" s="358"/>
      <c r="CC22" s="359"/>
      <c r="CD22" s="176"/>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60476200</v>
      </c>
      <c r="BO23" s="395"/>
      <c r="BP23" s="395"/>
      <c r="BQ23" s="395"/>
      <c r="BR23" s="395"/>
      <c r="BS23" s="395"/>
      <c r="BT23" s="395"/>
      <c r="BU23" s="396"/>
      <c r="BV23" s="394">
        <v>66038672</v>
      </c>
      <c r="BW23" s="395"/>
      <c r="BX23" s="395"/>
      <c r="BY23" s="395"/>
      <c r="BZ23" s="395"/>
      <c r="CA23" s="395"/>
      <c r="CB23" s="395"/>
      <c r="CC23" s="396"/>
      <c r="CD23" s="176"/>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161</v>
      </c>
      <c r="F24" s="424"/>
      <c r="G24" s="424"/>
      <c r="H24" s="424"/>
      <c r="I24" s="424"/>
      <c r="J24" s="424"/>
      <c r="K24" s="425"/>
      <c r="L24" s="445">
        <v>1</v>
      </c>
      <c r="M24" s="446"/>
      <c r="N24" s="446"/>
      <c r="O24" s="446"/>
      <c r="P24" s="488"/>
      <c r="Q24" s="445">
        <v>10500</v>
      </c>
      <c r="R24" s="446"/>
      <c r="S24" s="446"/>
      <c r="T24" s="446"/>
      <c r="U24" s="446"/>
      <c r="V24" s="488"/>
      <c r="W24" s="540"/>
      <c r="X24" s="541"/>
      <c r="Y24" s="542"/>
      <c r="Z24" s="444" t="s">
        <v>162</v>
      </c>
      <c r="AA24" s="424"/>
      <c r="AB24" s="424"/>
      <c r="AC24" s="424"/>
      <c r="AD24" s="424"/>
      <c r="AE24" s="424"/>
      <c r="AF24" s="424"/>
      <c r="AG24" s="425"/>
      <c r="AH24" s="445">
        <v>2822</v>
      </c>
      <c r="AI24" s="446"/>
      <c r="AJ24" s="446"/>
      <c r="AK24" s="446"/>
      <c r="AL24" s="488"/>
      <c r="AM24" s="445">
        <v>8906232</v>
      </c>
      <c r="AN24" s="446"/>
      <c r="AO24" s="446"/>
      <c r="AP24" s="446"/>
      <c r="AQ24" s="446"/>
      <c r="AR24" s="488"/>
      <c r="AS24" s="445">
        <v>3156</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65905264</v>
      </c>
      <c r="BO24" s="395"/>
      <c r="BP24" s="395"/>
      <c r="BQ24" s="395"/>
      <c r="BR24" s="395"/>
      <c r="BS24" s="395"/>
      <c r="BT24" s="395"/>
      <c r="BU24" s="396"/>
      <c r="BV24" s="394">
        <v>61580509</v>
      </c>
      <c r="BW24" s="395"/>
      <c r="BX24" s="395"/>
      <c r="BY24" s="395"/>
      <c r="BZ24" s="395"/>
      <c r="CA24" s="395"/>
      <c r="CB24" s="395"/>
      <c r="CC24" s="396"/>
      <c r="CD24" s="176"/>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164</v>
      </c>
      <c r="F25" s="424"/>
      <c r="G25" s="424"/>
      <c r="H25" s="424"/>
      <c r="I25" s="424"/>
      <c r="J25" s="424"/>
      <c r="K25" s="425"/>
      <c r="L25" s="445">
        <v>2</v>
      </c>
      <c r="M25" s="446"/>
      <c r="N25" s="446"/>
      <c r="O25" s="446"/>
      <c r="P25" s="488"/>
      <c r="Q25" s="445">
        <v>8600</v>
      </c>
      <c r="R25" s="446"/>
      <c r="S25" s="446"/>
      <c r="T25" s="446"/>
      <c r="U25" s="446"/>
      <c r="V25" s="488"/>
      <c r="W25" s="540"/>
      <c r="X25" s="541"/>
      <c r="Y25" s="542"/>
      <c r="Z25" s="444" t="s">
        <v>165</v>
      </c>
      <c r="AA25" s="424"/>
      <c r="AB25" s="424"/>
      <c r="AC25" s="424"/>
      <c r="AD25" s="424"/>
      <c r="AE25" s="424"/>
      <c r="AF25" s="424"/>
      <c r="AG25" s="425"/>
      <c r="AH25" s="445">
        <v>522</v>
      </c>
      <c r="AI25" s="446"/>
      <c r="AJ25" s="446"/>
      <c r="AK25" s="446"/>
      <c r="AL25" s="488"/>
      <c r="AM25" s="445">
        <v>1703808</v>
      </c>
      <c r="AN25" s="446"/>
      <c r="AO25" s="446"/>
      <c r="AP25" s="446"/>
      <c r="AQ25" s="446"/>
      <c r="AR25" s="488"/>
      <c r="AS25" s="445">
        <v>3264</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16673887</v>
      </c>
      <c r="BO25" s="358"/>
      <c r="BP25" s="358"/>
      <c r="BQ25" s="358"/>
      <c r="BR25" s="358"/>
      <c r="BS25" s="358"/>
      <c r="BT25" s="358"/>
      <c r="BU25" s="359"/>
      <c r="BV25" s="357">
        <v>14442405</v>
      </c>
      <c r="BW25" s="358"/>
      <c r="BX25" s="358"/>
      <c r="BY25" s="358"/>
      <c r="BZ25" s="358"/>
      <c r="CA25" s="358"/>
      <c r="CB25" s="358"/>
      <c r="CC25" s="359"/>
      <c r="CD25" s="176"/>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167</v>
      </c>
      <c r="F26" s="424"/>
      <c r="G26" s="424"/>
      <c r="H26" s="424"/>
      <c r="I26" s="424"/>
      <c r="J26" s="424"/>
      <c r="K26" s="425"/>
      <c r="L26" s="445">
        <v>1</v>
      </c>
      <c r="M26" s="446"/>
      <c r="N26" s="446"/>
      <c r="O26" s="446"/>
      <c r="P26" s="488"/>
      <c r="Q26" s="445">
        <v>7600</v>
      </c>
      <c r="R26" s="446"/>
      <c r="S26" s="446"/>
      <c r="T26" s="446"/>
      <c r="U26" s="446"/>
      <c r="V26" s="488"/>
      <c r="W26" s="540"/>
      <c r="X26" s="541"/>
      <c r="Y26" s="542"/>
      <c r="Z26" s="444" t="s">
        <v>168</v>
      </c>
      <c r="AA26" s="546"/>
      <c r="AB26" s="546"/>
      <c r="AC26" s="546"/>
      <c r="AD26" s="546"/>
      <c r="AE26" s="546"/>
      <c r="AF26" s="546"/>
      <c r="AG26" s="547"/>
      <c r="AH26" s="445">
        <v>188</v>
      </c>
      <c r="AI26" s="446"/>
      <c r="AJ26" s="446"/>
      <c r="AK26" s="446"/>
      <c r="AL26" s="488"/>
      <c r="AM26" s="445">
        <v>545952</v>
      </c>
      <c r="AN26" s="446"/>
      <c r="AO26" s="446"/>
      <c r="AP26" s="446"/>
      <c r="AQ26" s="446"/>
      <c r="AR26" s="488"/>
      <c r="AS26" s="445">
        <v>2904</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v>600000</v>
      </c>
      <c r="BO26" s="395"/>
      <c r="BP26" s="395"/>
      <c r="BQ26" s="395"/>
      <c r="BR26" s="395"/>
      <c r="BS26" s="395"/>
      <c r="BT26" s="395"/>
      <c r="BU26" s="396"/>
      <c r="BV26" s="394">
        <v>350000</v>
      </c>
      <c r="BW26" s="395"/>
      <c r="BX26" s="395"/>
      <c r="BY26" s="395"/>
      <c r="BZ26" s="395"/>
      <c r="CA26" s="395"/>
      <c r="CB26" s="395"/>
      <c r="CC26" s="396"/>
      <c r="CD26" s="176"/>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170</v>
      </c>
      <c r="F27" s="424"/>
      <c r="G27" s="424"/>
      <c r="H27" s="424"/>
      <c r="I27" s="424"/>
      <c r="J27" s="424"/>
      <c r="K27" s="425"/>
      <c r="L27" s="445">
        <v>1</v>
      </c>
      <c r="M27" s="446"/>
      <c r="N27" s="446"/>
      <c r="O27" s="446"/>
      <c r="P27" s="488"/>
      <c r="Q27" s="445">
        <v>7200</v>
      </c>
      <c r="R27" s="446"/>
      <c r="S27" s="446"/>
      <c r="T27" s="446"/>
      <c r="U27" s="446"/>
      <c r="V27" s="488"/>
      <c r="W27" s="540"/>
      <c r="X27" s="541"/>
      <c r="Y27" s="542"/>
      <c r="Z27" s="444" t="s">
        <v>171</v>
      </c>
      <c r="AA27" s="424"/>
      <c r="AB27" s="424"/>
      <c r="AC27" s="424"/>
      <c r="AD27" s="424"/>
      <c r="AE27" s="424"/>
      <c r="AF27" s="424"/>
      <c r="AG27" s="425"/>
      <c r="AH27" s="445">
        <v>100</v>
      </c>
      <c r="AI27" s="446"/>
      <c r="AJ27" s="446"/>
      <c r="AK27" s="446"/>
      <c r="AL27" s="488"/>
      <c r="AM27" s="445">
        <v>357800</v>
      </c>
      <c r="AN27" s="446"/>
      <c r="AO27" s="446"/>
      <c r="AP27" s="446"/>
      <c r="AQ27" s="446"/>
      <c r="AR27" s="488"/>
      <c r="AS27" s="445">
        <v>3578</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4800000</v>
      </c>
      <c r="BO27" s="514"/>
      <c r="BP27" s="514"/>
      <c r="BQ27" s="514"/>
      <c r="BR27" s="514"/>
      <c r="BS27" s="514"/>
      <c r="BT27" s="514"/>
      <c r="BU27" s="515"/>
      <c r="BV27" s="513">
        <v>4800000</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173</v>
      </c>
      <c r="F28" s="424"/>
      <c r="G28" s="424"/>
      <c r="H28" s="424"/>
      <c r="I28" s="424"/>
      <c r="J28" s="424"/>
      <c r="K28" s="425"/>
      <c r="L28" s="445">
        <v>1</v>
      </c>
      <c r="M28" s="446"/>
      <c r="N28" s="446"/>
      <c r="O28" s="446"/>
      <c r="P28" s="488"/>
      <c r="Q28" s="445">
        <v>6600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8074389</v>
      </c>
      <c r="BO28" s="358"/>
      <c r="BP28" s="358"/>
      <c r="BQ28" s="358"/>
      <c r="BR28" s="358"/>
      <c r="BS28" s="358"/>
      <c r="BT28" s="358"/>
      <c r="BU28" s="359"/>
      <c r="BV28" s="357">
        <v>10727771</v>
      </c>
      <c r="BW28" s="358"/>
      <c r="BX28" s="358"/>
      <c r="BY28" s="358"/>
      <c r="BZ28" s="358"/>
      <c r="CA28" s="358"/>
      <c r="CB28" s="358"/>
      <c r="CC28" s="359"/>
      <c r="CD28" s="176"/>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176</v>
      </c>
      <c r="F29" s="424"/>
      <c r="G29" s="424"/>
      <c r="H29" s="424"/>
      <c r="I29" s="424"/>
      <c r="J29" s="424"/>
      <c r="K29" s="425"/>
      <c r="L29" s="445">
        <v>42</v>
      </c>
      <c r="M29" s="446"/>
      <c r="N29" s="446"/>
      <c r="O29" s="446"/>
      <c r="P29" s="488"/>
      <c r="Q29" s="445">
        <v>5900</v>
      </c>
      <c r="R29" s="446"/>
      <c r="S29" s="446"/>
      <c r="T29" s="446"/>
      <c r="U29" s="446"/>
      <c r="V29" s="488"/>
      <c r="W29" s="543"/>
      <c r="X29" s="544"/>
      <c r="Y29" s="545"/>
      <c r="Z29" s="444" t="s">
        <v>177</v>
      </c>
      <c r="AA29" s="424"/>
      <c r="AB29" s="424"/>
      <c r="AC29" s="424"/>
      <c r="AD29" s="424"/>
      <c r="AE29" s="424"/>
      <c r="AF29" s="424"/>
      <c r="AG29" s="425"/>
      <c r="AH29" s="445">
        <v>2922</v>
      </c>
      <c r="AI29" s="446"/>
      <c r="AJ29" s="446"/>
      <c r="AK29" s="446"/>
      <c r="AL29" s="488"/>
      <c r="AM29" s="445">
        <v>9264032</v>
      </c>
      <c r="AN29" s="446"/>
      <c r="AO29" s="446"/>
      <c r="AP29" s="446"/>
      <c r="AQ29" s="446"/>
      <c r="AR29" s="488"/>
      <c r="AS29" s="445">
        <v>3170</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2821922</v>
      </c>
      <c r="BO29" s="395"/>
      <c r="BP29" s="395"/>
      <c r="BQ29" s="395"/>
      <c r="BR29" s="395"/>
      <c r="BS29" s="395"/>
      <c r="BT29" s="395"/>
      <c r="BU29" s="396"/>
      <c r="BV29" s="394">
        <v>2571347</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100.8</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8644566</v>
      </c>
      <c r="BO30" s="514"/>
      <c r="BP30" s="514"/>
      <c r="BQ30" s="514"/>
      <c r="BR30" s="514"/>
      <c r="BS30" s="514"/>
      <c r="BT30" s="514"/>
      <c r="BU30" s="515"/>
      <c r="BV30" s="513">
        <v>9364052</v>
      </c>
      <c r="BW30" s="514"/>
      <c r="BX30" s="514"/>
      <c r="BY30" s="514"/>
      <c r="BZ30" s="514"/>
      <c r="CA30" s="514"/>
      <c r="CB30" s="514"/>
      <c r="CC30" s="515"/>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15">
      <c r="A31" s="163"/>
      <c r="B31" s="185"/>
      <c r="DI31" s="186"/>
    </row>
    <row r="32" spans="1:113" ht="13.5" customHeight="1" x14ac:dyDescent="0.15">
      <c r="A32" s="163"/>
      <c r="B32" s="187"/>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6"/>
    </row>
    <row r="33" spans="1:113" ht="13.5" customHeight="1" x14ac:dyDescent="0.15">
      <c r="A33" s="163"/>
      <c r="B33" s="187"/>
      <c r="C33" s="418" t="s">
        <v>186</v>
      </c>
      <c r="D33" s="418"/>
      <c r="E33" s="383" t="s">
        <v>187</v>
      </c>
      <c r="F33" s="383"/>
      <c r="G33" s="383"/>
      <c r="H33" s="383"/>
      <c r="I33" s="383"/>
      <c r="J33" s="383"/>
      <c r="K33" s="383"/>
      <c r="L33" s="383"/>
      <c r="M33" s="383"/>
      <c r="N33" s="383"/>
      <c r="O33" s="383"/>
      <c r="P33" s="383"/>
      <c r="Q33" s="383"/>
      <c r="R33" s="383"/>
      <c r="S33" s="383"/>
      <c r="T33" s="188"/>
      <c r="U33" s="418" t="s">
        <v>186</v>
      </c>
      <c r="V33" s="418"/>
      <c r="W33" s="383" t="s">
        <v>187</v>
      </c>
      <c r="X33" s="383"/>
      <c r="Y33" s="383"/>
      <c r="Z33" s="383"/>
      <c r="AA33" s="383"/>
      <c r="AB33" s="383"/>
      <c r="AC33" s="383"/>
      <c r="AD33" s="383"/>
      <c r="AE33" s="383"/>
      <c r="AF33" s="383"/>
      <c r="AG33" s="383"/>
      <c r="AH33" s="383"/>
      <c r="AI33" s="383"/>
      <c r="AJ33" s="383"/>
      <c r="AK33" s="383"/>
      <c r="AL33" s="188"/>
      <c r="AM33" s="418" t="s">
        <v>186</v>
      </c>
      <c r="AN33" s="418"/>
      <c r="AO33" s="383" t="s">
        <v>187</v>
      </c>
      <c r="AP33" s="383"/>
      <c r="AQ33" s="383"/>
      <c r="AR33" s="383"/>
      <c r="AS33" s="383"/>
      <c r="AT33" s="383"/>
      <c r="AU33" s="383"/>
      <c r="AV33" s="383"/>
      <c r="AW33" s="383"/>
      <c r="AX33" s="383"/>
      <c r="AY33" s="383"/>
      <c r="AZ33" s="383"/>
      <c r="BA33" s="383"/>
      <c r="BB33" s="383"/>
      <c r="BC33" s="383"/>
      <c r="BD33" s="189"/>
      <c r="BE33" s="383" t="s">
        <v>188</v>
      </c>
      <c r="BF33" s="383"/>
      <c r="BG33" s="383" t="s">
        <v>189</v>
      </c>
      <c r="BH33" s="383"/>
      <c r="BI33" s="383"/>
      <c r="BJ33" s="383"/>
      <c r="BK33" s="383"/>
      <c r="BL33" s="383"/>
      <c r="BM33" s="383"/>
      <c r="BN33" s="383"/>
      <c r="BO33" s="383"/>
      <c r="BP33" s="383"/>
      <c r="BQ33" s="383"/>
      <c r="BR33" s="383"/>
      <c r="BS33" s="383"/>
      <c r="BT33" s="383"/>
      <c r="BU33" s="383"/>
      <c r="BV33" s="189"/>
      <c r="BW33" s="418" t="s">
        <v>188</v>
      </c>
      <c r="BX33" s="418"/>
      <c r="BY33" s="383" t="s">
        <v>190</v>
      </c>
      <c r="BZ33" s="383"/>
      <c r="CA33" s="383"/>
      <c r="CB33" s="383"/>
      <c r="CC33" s="383"/>
      <c r="CD33" s="383"/>
      <c r="CE33" s="383"/>
      <c r="CF33" s="383"/>
      <c r="CG33" s="383"/>
      <c r="CH33" s="383"/>
      <c r="CI33" s="383"/>
      <c r="CJ33" s="383"/>
      <c r="CK33" s="383"/>
      <c r="CL33" s="383"/>
      <c r="CM33" s="383"/>
      <c r="CN33" s="188"/>
      <c r="CO33" s="418" t="s">
        <v>186</v>
      </c>
      <c r="CP33" s="418"/>
      <c r="CQ33" s="383" t="s">
        <v>191</v>
      </c>
      <c r="CR33" s="383"/>
      <c r="CS33" s="383"/>
      <c r="CT33" s="383"/>
      <c r="CU33" s="383"/>
      <c r="CV33" s="383"/>
      <c r="CW33" s="383"/>
      <c r="CX33" s="383"/>
      <c r="CY33" s="383"/>
      <c r="CZ33" s="383"/>
      <c r="DA33" s="383"/>
      <c r="DB33" s="383"/>
      <c r="DC33" s="383"/>
      <c r="DD33" s="383"/>
      <c r="DE33" s="383"/>
      <c r="DF33" s="188"/>
      <c r="DG33" s="583" t="s">
        <v>192</v>
      </c>
      <c r="DH33" s="583"/>
      <c r="DI33" s="190"/>
    </row>
    <row r="34" spans="1:113" ht="32.25" customHeight="1" x14ac:dyDescent="0.15">
      <c r="A34" s="163"/>
      <c r="B34" s="187"/>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7</v>
      </c>
      <c r="AN34" s="584"/>
      <c r="AO34" s="585" t="str">
        <f>IF('各会計、関係団体の財政状況及び健全化判断比率'!B33="","",'各会計、関係団体の財政状況及び健全化判断比率'!B33)</f>
        <v>水道事業会計</v>
      </c>
      <c r="AP34" s="585"/>
      <c r="AQ34" s="585"/>
      <c r="AR34" s="585"/>
      <c r="AS34" s="585"/>
      <c r="AT34" s="585"/>
      <c r="AU34" s="585"/>
      <c r="AV34" s="585"/>
      <c r="AW34" s="585"/>
      <c r="AX34" s="585"/>
      <c r="AY34" s="585"/>
      <c r="AZ34" s="585"/>
      <c r="BA34" s="585"/>
      <c r="BB34" s="585"/>
      <c r="BC34" s="585"/>
      <c r="BD34" s="163"/>
      <c r="BE34" s="584">
        <f>IF(BG34="","",MAX(C34:D43,U34:V43,AM34:AN43)+1)</f>
        <v>10</v>
      </c>
      <c r="BF34" s="584"/>
      <c r="BG34" s="585" t="str">
        <f>IF('各会計、関係団体の財政状況及び健全化判断比率'!B36="","",'各会計、関係団体の財政状況及び健全化判断比率'!B36)</f>
        <v>公設地方卸売市場事業特別会計</v>
      </c>
      <c r="BH34" s="585"/>
      <c r="BI34" s="585"/>
      <c r="BJ34" s="585"/>
      <c r="BK34" s="585"/>
      <c r="BL34" s="585"/>
      <c r="BM34" s="585"/>
      <c r="BN34" s="585"/>
      <c r="BO34" s="585"/>
      <c r="BP34" s="585"/>
      <c r="BQ34" s="585"/>
      <c r="BR34" s="585"/>
      <c r="BS34" s="585"/>
      <c r="BT34" s="585"/>
      <c r="BU34" s="585"/>
      <c r="BV34" s="163"/>
      <c r="BW34" s="584">
        <f>IF(BY34="","",MAX(C34:D43,U34:V43,AM34:AN43,BE34:BF43)+1)</f>
        <v>13</v>
      </c>
      <c r="BX34" s="584"/>
      <c r="BY34" s="585" t="str">
        <f>IF('各会計、関係団体の財政状況及び健全化判断比率'!B68="","",'各会計、関係団体の財政状況及び健全化判断比率'!B68)</f>
        <v>千葉県市町村総合事務組合（一般会計）</v>
      </c>
      <c r="BZ34" s="585"/>
      <c r="CA34" s="585"/>
      <c r="CB34" s="585"/>
      <c r="CC34" s="585"/>
      <c r="CD34" s="585"/>
      <c r="CE34" s="585"/>
      <c r="CF34" s="585"/>
      <c r="CG34" s="585"/>
      <c r="CH34" s="585"/>
      <c r="CI34" s="585"/>
      <c r="CJ34" s="585"/>
      <c r="CK34" s="585"/>
      <c r="CL34" s="585"/>
      <c r="CM34" s="585"/>
      <c r="CN34" s="163"/>
      <c r="CO34" s="584">
        <f>IF(CQ34="","",MAX(C34:D43,U34:V43,AM34:AN43,BE34:BF43,BW34:BX43)+1)</f>
        <v>20</v>
      </c>
      <c r="CP34" s="584"/>
      <c r="CQ34" s="585" t="str">
        <f>IF('各会計、関係団体の財政状況及び健全化判断比率'!BS7="","",'各会計、関係団体の財政状況及び健全化判断比率'!BS7)</f>
        <v>松戸市文化振興財団</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90"/>
    </row>
    <row r="35" spans="1:113" ht="32.25" customHeight="1" x14ac:dyDescent="0.15">
      <c r="A35" s="163"/>
      <c r="B35" s="187"/>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介護保険特別会計</v>
      </c>
      <c r="X35" s="585"/>
      <c r="Y35" s="585"/>
      <c r="Z35" s="585"/>
      <c r="AA35" s="585"/>
      <c r="AB35" s="585"/>
      <c r="AC35" s="585"/>
      <c r="AD35" s="585"/>
      <c r="AE35" s="585"/>
      <c r="AF35" s="585"/>
      <c r="AG35" s="585"/>
      <c r="AH35" s="585"/>
      <c r="AI35" s="585"/>
      <c r="AJ35" s="585"/>
      <c r="AK35" s="585"/>
      <c r="AL35" s="163"/>
      <c r="AM35" s="584">
        <f t="shared" ref="AM35:AM43" si="0">IF(AO35="","",AM34+1)</f>
        <v>8</v>
      </c>
      <c r="AN35" s="584"/>
      <c r="AO35" s="585" t="str">
        <f>IF('各会計、関係団体の財政状況及び健全化判断比率'!B34="","",'各会計、関係団体の財政状況及び健全化判断比率'!B34)</f>
        <v>病院事業会計</v>
      </c>
      <c r="AP35" s="585"/>
      <c r="AQ35" s="585"/>
      <c r="AR35" s="585"/>
      <c r="AS35" s="585"/>
      <c r="AT35" s="585"/>
      <c r="AU35" s="585"/>
      <c r="AV35" s="585"/>
      <c r="AW35" s="585"/>
      <c r="AX35" s="585"/>
      <c r="AY35" s="585"/>
      <c r="AZ35" s="585"/>
      <c r="BA35" s="585"/>
      <c r="BB35" s="585"/>
      <c r="BC35" s="585"/>
      <c r="BD35" s="163"/>
      <c r="BE35" s="584">
        <f t="shared" ref="BE35:BE43" si="1">IF(BG35="","",BE34+1)</f>
        <v>11</v>
      </c>
      <c r="BF35" s="584"/>
      <c r="BG35" s="585" t="str">
        <f>IF('各会計、関係団体の財政状況及び健全化判断比率'!B37="","",'各会計、関係団体の財政状況及び健全化判断比率'!B37)</f>
        <v>松戸都市計画事業新松戸駅東側地区土地区画整理事業特別会計</v>
      </c>
      <c r="BH35" s="585"/>
      <c r="BI35" s="585"/>
      <c r="BJ35" s="585"/>
      <c r="BK35" s="585"/>
      <c r="BL35" s="585"/>
      <c r="BM35" s="585"/>
      <c r="BN35" s="585"/>
      <c r="BO35" s="585"/>
      <c r="BP35" s="585"/>
      <c r="BQ35" s="585"/>
      <c r="BR35" s="585"/>
      <c r="BS35" s="585"/>
      <c r="BT35" s="585"/>
      <c r="BU35" s="585"/>
      <c r="BV35" s="163"/>
      <c r="BW35" s="584">
        <f t="shared" ref="BW35:BW43" si="2">IF(BY35="","",BW34+1)</f>
        <v>14</v>
      </c>
      <c r="BX35" s="584"/>
      <c r="BY35" s="585" t="str">
        <f>IF('各会計、関係団体の財政状況及び健全化判断比率'!B69="","",'各会計、関係団体の財政状況及び健全化判断比率'!B69)</f>
        <v>千葉県市町村総合事務組合（千葉県自治会館管理運営特別会計）</v>
      </c>
      <c r="BZ35" s="585"/>
      <c r="CA35" s="585"/>
      <c r="CB35" s="585"/>
      <c r="CC35" s="585"/>
      <c r="CD35" s="585"/>
      <c r="CE35" s="585"/>
      <c r="CF35" s="585"/>
      <c r="CG35" s="585"/>
      <c r="CH35" s="585"/>
      <c r="CI35" s="585"/>
      <c r="CJ35" s="585"/>
      <c r="CK35" s="585"/>
      <c r="CL35" s="585"/>
      <c r="CM35" s="585"/>
      <c r="CN35" s="163"/>
      <c r="CO35" s="584">
        <f t="shared" ref="CO35:CO43" si="3">IF(CQ35="","",CO34+1)</f>
        <v>21</v>
      </c>
      <c r="CP35" s="584"/>
      <c r="CQ35" s="585" t="str">
        <f>IF('各会計、関係団体の財政状況及び健全化判断比率'!BS8="","",'各会計、関係団体の財政状況及び健全化判断比率'!BS8)</f>
        <v>松戸市みどりと花の基金</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90"/>
    </row>
    <row r="36" spans="1:113" ht="32.25" customHeight="1" x14ac:dyDescent="0.15">
      <c r="A36" s="163"/>
      <c r="B36" s="187"/>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63"/>
      <c r="AM36" s="584">
        <f t="shared" si="0"/>
        <v>9</v>
      </c>
      <c r="AN36" s="584"/>
      <c r="AO36" s="585" t="str">
        <f>IF('各会計、関係団体の財政状況及び健全化判断比率'!B35="","",'各会計、関係団体の財政状況及び健全化判断比率'!B35)</f>
        <v>下水道事業会計</v>
      </c>
      <c r="AP36" s="585"/>
      <c r="AQ36" s="585"/>
      <c r="AR36" s="585"/>
      <c r="AS36" s="585"/>
      <c r="AT36" s="585"/>
      <c r="AU36" s="585"/>
      <c r="AV36" s="585"/>
      <c r="AW36" s="585"/>
      <c r="AX36" s="585"/>
      <c r="AY36" s="585"/>
      <c r="AZ36" s="585"/>
      <c r="BA36" s="585"/>
      <c r="BB36" s="585"/>
      <c r="BC36" s="585"/>
      <c r="BD36" s="163"/>
      <c r="BE36" s="584">
        <f t="shared" si="1"/>
        <v>12</v>
      </c>
      <c r="BF36" s="584"/>
      <c r="BG36" s="585" t="str">
        <f>IF('各会計、関係団体の財政状況及び健全化判断比率'!B38="","",'各会計、関係団体の財政状況及び健全化判断比率'!B38)</f>
        <v>相模台地区土地区画整理事業特別会計</v>
      </c>
      <c r="BH36" s="585"/>
      <c r="BI36" s="585"/>
      <c r="BJ36" s="585"/>
      <c r="BK36" s="585"/>
      <c r="BL36" s="585"/>
      <c r="BM36" s="585"/>
      <c r="BN36" s="585"/>
      <c r="BO36" s="585"/>
      <c r="BP36" s="585"/>
      <c r="BQ36" s="585"/>
      <c r="BR36" s="585"/>
      <c r="BS36" s="585"/>
      <c r="BT36" s="585"/>
      <c r="BU36" s="585"/>
      <c r="BV36" s="163"/>
      <c r="BW36" s="584">
        <f t="shared" si="2"/>
        <v>15</v>
      </c>
      <c r="BX36" s="584"/>
      <c r="BY36" s="585" t="str">
        <f>IF('各会計、関係団体の財政状況及び健全化判断比率'!B70="","",'各会計、関係団体の財政状況及び健全化判断比率'!B70)</f>
        <v>千葉県市町村総合事務組合（千葉県自治研修センター特別会計）</v>
      </c>
      <c r="BZ36" s="585"/>
      <c r="CA36" s="585"/>
      <c r="CB36" s="585"/>
      <c r="CC36" s="585"/>
      <c r="CD36" s="585"/>
      <c r="CE36" s="585"/>
      <c r="CF36" s="585"/>
      <c r="CG36" s="585"/>
      <c r="CH36" s="585"/>
      <c r="CI36" s="585"/>
      <c r="CJ36" s="585"/>
      <c r="CK36" s="585"/>
      <c r="CL36" s="585"/>
      <c r="CM36" s="585"/>
      <c r="CN36" s="163"/>
      <c r="CO36" s="584">
        <f t="shared" si="3"/>
        <v>22</v>
      </c>
      <c r="CP36" s="584"/>
      <c r="CQ36" s="585" t="str">
        <f>IF('各会計、関係団体の財政状況及び健全化判断比率'!BS9="","",'各会計、関係団体の財政状況及び健全化判断比率'!BS9)</f>
        <v>松戸市国際交流協会</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90"/>
    </row>
    <row r="37" spans="1:113" ht="32.25" customHeight="1" x14ac:dyDescent="0.15">
      <c r="A37" s="163"/>
      <c r="B37" s="187"/>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f t="shared" si="4"/>
        <v>5</v>
      </c>
      <c r="V37" s="584"/>
      <c r="W37" s="585" t="str">
        <f>IF('各会計、関係団体の財政状況及び健全化判断比率'!B31="","",'各会計、関係団体の財政状況及び健全化判断比率'!B31)</f>
        <v>駐車場事業特別会計</v>
      </c>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16</v>
      </c>
      <c r="BX37" s="584"/>
      <c r="BY37" s="585" t="str">
        <f>IF('各会計、関係団体の財政状況及び健全化判断比率'!B71="","",'各会計、関係団体の財政状況及び健全化判断比率'!B71)</f>
        <v>千葉県市町村総合事務組合（千葉県市町村交通災害共済特別会計）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90"/>
    </row>
    <row r="38" spans="1:113" ht="32.25" customHeight="1" x14ac:dyDescent="0.15">
      <c r="A38" s="163"/>
      <c r="B38" s="187"/>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f t="shared" si="4"/>
        <v>6</v>
      </c>
      <c r="V38" s="584"/>
      <c r="W38" s="585" t="str">
        <f>IF('各会計、関係団体の財政状況及び健全化判断比率'!B32="","",'各会計、関係団体の財政状況及び健全化判断比率'!B32)</f>
        <v>松戸競輪特別会計</v>
      </c>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17</v>
      </c>
      <c r="BX38" s="584"/>
      <c r="BY38" s="585" t="str">
        <f>IF('各会計、関係団体の財政状況及び健全化判断比率'!B72="","",'各会計、関係団体の財政状況及び健全化判断比率'!B72)</f>
        <v>千葉県後期高齢者医療広域連合（一般会計）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90"/>
    </row>
    <row r="39" spans="1:113" ht="32.25" customHeight="1" x14ac:dyDescent="0.15">
      <c r="A39" s="163"/>
      <c r="B39" s="187"/>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18</v>
      </c>
      <c r="BX39" s="584"/>
      <c r="BY39" s="585" t="str">
        <f>IF('各会計、関係団体の財政状況及び健全化判断比率'!B73="","",'各会計、関係団体の財政状況及び健全化判断比率'!B73)</f>
        <v>千葉県後期高齢者医療広域連合（特別会計）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90"/>
    </row>
    <row r="40" spans="1:113" ht="32.25" customHeight="1" x14ac:dyDescent="0.15">
      <c r="A40" s="163"/>
      <c r="B40" s="187"/>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19</v>
      </c>
      <c r="BX40" s="584"/>
      <c r="BY40" s="585" t="str">
        <f>IF('各会計、関係団体の財政状況及び健全化判断比率'!B74="","",'各会計、関係団体の財政状況及び健全化判断比率'!B74)</f>
        <v>北千葉広域水道企業団（水運用水供給事業会計）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90"/>
    </row>
    <row r="41" spans="1:113" ht="32.25" customHeight="1" x14ac:dyDescent="0.15">
      <c r="A41" s="163"/>
      <c r="B41" s="187"/>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90"/>
    </row>
    <row r="42" spans="1:113" ht="32.25" customHeight="1" x14ac:dyDescent="0.15">
      <c r="B42" s="187"/>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90"/>
    </row>
    <row r="43" spans="1:113" ht="32.25" customHeight="1" x14ac:dyDescent="0.15">
      <c r="B43" s="187"/>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90"/>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zQh0iDNU6ZJMujDB1ZjvNckHSaAj+K9DU/1R96zFDSJuVzebT16pPTjgGQK6I+GGNGB20aF//gwUFDE4tHTBIQ==" saltValue="UE/B7KzFfJD4Qtg8O4sI4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531</v>
      </c>
      <c r="G33" s="29" t="s">
        <v>532</v>
      </c>
      <c r="H33" s="29" t="s">
        <v>533</v>
      </c>
      <c r="I33" s="29" t="s">
        <v>534</v>
      </c>
      <c r="J33" s="30" t="s">
        <v>535</v>
      </c>
      <c r="K33" s="22"/>
      <c r="L33" s="22"/>
      <c r="M33" s="22"/>
      <c r="N33" s="22"/>
      <c r="O33" s="22"/>
      <c r="P33" s="22"/>
    </row>
    <row r="34" spans="1:16" ht="39" customHeight="1" x14ac:dyDescent="0.15">
      <c r="A34" s="22"/>
      <c r="B34" s="31"/>
      <c r="C34" s="1136" t="s">
        <v>540</v>
      </c>
      <c r="D34" s="1136"/>
      <c r="E34" s="1137"/>
      <c r="F34" s="32">
        <v>6.51</v>
      </c>
      <c r="G34" s="33">
        <v>9.4</v>
      </c>
      <c r="H34" s="33">
        <v>7.48</v>
      </c>
      <c r="I34" s="33">
        <v>6.31</v>
      </c>
      <c r="J34" s="34">
        <v>6.58</v>
      </c>
      <c r="K34" s="22"/>
      <c r="L34" s="22"/>
      <c r="M34" s="22"/>
      <c r="N34" s="22"/>
      <c r="O34" s="22"/>
      <c r="P34" s="22"/>
    </row>
    <row r="35" spans="1:16" ht="39" customHeight="1" x14ac:dyDescent="0.15">
      <c r="A35" s="22"/>
      <c r="B35" s="35"/>
      <c r="C35" s="1132" t="s">
        <v>541</v>
      </c>
      <c r="D35" s="1132"/>
      <c r="E35" s="1133"/>
      <c r="F35" s="36">
        <v>8.66</v>
      </c>
      <c r="G35" s="37">
        <v>9.74</v>
      </c>
      <c r="H35" s="37">
        <v>10.97</v>
      </c>
      <c r="I35" s="37">
        <v>8.49</v>
      </c>
      <c r="J35" s="38">
        <v>5.72</v>
      </c>
      <c r="K35" s="22"/>
      <c r="L35" s="22"/>
      <c r="M35" s="22"/>
      <c r="N35" s="22"/>
      <c r="O35" s="22"/>
      <c r="P35" s="22"/>
    </row>
    <row r="36" spans="1:16" ht="39" customHeight="1" x14ac:dyDescent="0.15">
      <c r="A36" s="22"/>
      <c r="B36" s="35"/>
      <c r="C36" s="1132" t="s">
        <v>542</v>
      </c>
      <c r="D36" s="1132"/>
      <c r="E36" s="1133"/>
      <c r="F36" s="36">
        <v>1.56</v>
      </c>
      <c r="G36" s="37">
        <v>1.99</v>
      </c>
      <c r="H36" s="37">
        <v>2.52</v>
      </c>
      <c r="I36" s="37">
        <v>2.78</v>
      </c>
      <c r="J36" s="38">
        <v>3.01</v>
      </c>
      <c r="K36" s="22"/>
      <c r="L36" s="22"/>
      <c r="M36" s="22"/>
      <c r="N36" s="22"/>
      <c r="O36" s="22"/>
      <c r="P36" s="22"/>
    </row>
    <row r="37" spans="1:16" ht="39" customHeight="1" x14ac:dyDescent="0.15">
      <c r="A37" s="22"/>
      <c r="B37" s="35"/>
      <c r="C37" s="1132" t="s">
        <v>543</v>
      </c>
      <c r="D37" s="1132"/>
      <c r="E37" s="1133"/>
      <c r="F37" s="36">
        <v>1.56</v>
      </c>
      <c r="G37" s="37">
        <v>1.54</v>
      </c>
      <c r="H37" s="37">
        <v>1.67</v>
      </c>
      <c r="I37" s="37">
        <v>1.91</v>
      </c>
      <c r="J37" s="38">
        <v>1.94</v>
      </c>
      <c r="K37" s="22"/>
      <c r="L37" s="22"/>
      <c r="M37" s="22"/>
      <c r="N37" s="22"/>
      <c r="O37" s="22"/>
      <c r="P37" s="22"/>
    </row>
    <row r="38" spans="1:16" ht="39" customHeight="1" x14ac:dyDescent="0.15">
      <c r="A38" s="22"/>
      <c r="B38" s="35"/>
      <c r="C38" s="1132" t="s">
        <v>544</v>
      </c>
      <c r="D38" s="1132"/>
      <c r="E38" s="1133"/>
      <c r="F38" s="36">
        <v>1.82</v>
      </c>
      <c r="G38" s="37">
        <v>1.86</v>
      </c>
      <c r="H38" s="37">
        <v>1.66</v>
      </c>
      <c r="I38" s="37">
        <v>1.53</v>
      </c>
      <c r="J38" s="38">
        <v>1.22</v>
      </c>
      <c r="K38" s="22"/>
      <c r="L38" s="22"/>
      <c r="M38" s="22"/>
      <c r="N38" s="22"/>
      <c r="O38" s="22"/>
      <c r="P38" s="22"/>
    </row>
    <row r="39" spans="1:16" ht="39" customHeight="1" x14ac:dyDescent="0.15">
      <c r="A39" s="22"/>
      <c r="B39" s="35"/>
      <c r="C39" s="1132" t="s">
        <v>545</v>
      </c>
      <c r="D39" s="1132"/>
      <c r="E39" s="1133"/>
      <c r="F39" s="36">
        <v>0.75</v>
      </c>
      <c r="G39" s="37">
        <v>0.66</v>
      </c>
      <c r="H39" s="37">
        <v>0.53</v>
      </c>
      <c r="I39" s="37">
        <v>0.47</v>
      </c>
      <c r="J39" s="38">
        <v>1.05</v>
      </c>
      <c r="K39" s="22"/>
      <c r="L39" s="22"/>
      <c r="M39" s="22"/>
      <c r="N39" s="22"/>
      <c r="O39" s="22"/>
      <c r="P39" s="22"/>
    </row>
    <row r="40" spans="1:16" ht="39" customHeight="1" x14ac:dyDescent="0.15">
      <c r="A40" s="22"/>
      <c r="B40" s="35"/>
      <c r="C40" s="1132" t="s">
        <v>546</v>
      </c>
      <c r="D40" s="1132"/>
      <c r="E40" s="1133"/>
      <c r="F40" s="36">
        <v>2.5099999999999998</v>
      </c>
      <c r="G40" s="37">
        <v>0.97</v>
      </c>
      <c r="H40" s="37">
        <v>1.51</v>
      </c>
      <c r="I40" s="37">
        <v>1.2</v>
      </c>
      <c r="J40" s="38">
        <v>0.68</v>
      </c>
      <c r="K40" s="22"/>
      <c r="L40" s="22"/>
      <c r="M40" s="22"/>
      <c r="N40" s="22"/>
      <c r="O40" s="22"/>
      <c r="P40" s="22"/>
    </row>
    <row r="41" spans="1:16" ht="39" customHeight="1" x14ac:dyDescent="0.15">
      <c r="A41" s="22"/>
      <c r="B41" s="35"/>
      <c r="C41" s="1132" t="s">
        <v>547</v>
      </c>
      <c r="D41" s="1132"/>
      <c r="E41" s="1133"/>
      <c r="F41" s="36">
        <v>0.04</v>
      </c>
      <c r="G41" s="37">
        <v>0.04</v>
      </c>
      <c r="H41" s="37">
        <v>0.01</v>
      </c>
      <c r="I41" s="37">
        <v>0.08</v>
      </c>
      <c r="J41" s="38">
        <v>0.15</v>
      </c>
      <c r="K41" s="22"/>
      <c r="L41" s="22"/>
      <c r="M41" s="22"/>
      <c r="N41" s="22"/>
      <c r="O41" s="22"/>
      <c r="P41" s="22"/>
    </row>
    <row r="42" spans="1:16" ht="39" customHeight="1" x14ac:dyDescent="0.15">
      <c r="A42" s="22"/>
      <c r="B42" s="39"/>
      <c r="C42" s="1132" t="s">
        <v>548</v>
      </c>
      <c r="D42" s="1132"/>
      <c r="E42" s="1133"/>
      <c r="F42" s="36" t="s">
        <v>493</v>
      </c>
      <c r="G42" s="37" t="s">
        <v>493</v>
      </c>
      <c r="H42" s="37" t="s">
        <v>493</v>
      </c>
      <c r="I42" s="37" t="s">
        <v>493</v>
      </c>
      <c r="J42" s="38" t="s">
        <v>493</v>
      </c>
      <c r="K42" s="22"/>
      <c r="L42" s="22"/>
      <c r="M42" s="22"/>
      <c r="N42" s="22"/>
      <c r="O42" s="22"/>
      <c r="P42" s="22"/>
    </row>
    <row r="43" spans="1:16" ht="39" customHeight="1" thickBot="1" x14ac:dyDescent="0.2">
      <c r="A43" s="22"/>
      <c r="B43" s="40"/>
      <c r="C43" s="1134" t="s">
        <v>549</v>
      </c>
      <c r="D43" s="1134"/>
      <c r="E43" s="1135"/>
      <c r="F43" s="41">
        <v>0.15</v>
      </c>
      <c r="G43" s="42">
        <v>0.1</v>
      </c>
      <c r="H43" s="42">
        <v>0.1</v>
      </c>
      <c r="I43" s="42">
        <v>0.09</v>
      </c>
      <c r="J43" s="43">
        <v>0.08</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T5kybueC5apAL2MZCb61PZ6AvmelYLxU2u3Mi4kafoPF6oSv7ars6TTO7Ta6PvmcGLzKqXRstkabBSmbUV6uag==" saltValue="tkXLCysE3rp6HAmPqNrsd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verticalCentered="1"/>
  <pageMargins left="0" right="0" top="0" bottom="0" header="0" footer="0"/>
  <pageSetup paperSize="9" scale="60" orientation="landscape" r:id="rId1"/>
  <headerFooter alignWithMargins="0">
    <oddFooter>&amp;C&amp;P /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531</v>
      </c>
      <c r="L44" s="54" t="s">
        <v>532</v>
      </c>
      <c r="M44" s="54" t="s">
        <v>533</v>
      </c>
      <c r="N44" s="54" t="s">
        <v>534</v>
      </c>
      <c r="O44" s="55" t="s">
        <v>535</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10251</v>
      </c>
      <c r="L45" s="58">
        <v>10615</v>
      </c>
      <c r="M45" s="58">
        <v>10960</v>
      </c>
      <c r="N45" s="58">
        <v>11320</v>
      </c>
      <c r="O45" s="59">
        <v>11368</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493</v>
      </c>
      <c r="L46" s="62" t="s">
        <v>493</v>
      </c>
      <c r="M46" s="62" t="s">
        <v>493</v>
      </c>
      <c r="N46" s="62" t="s">
        <v>493</v>
      </c>
      <c r="O46" s="63" t="s">
        <v>493</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493</v>
      </c>
      <c r="L47" s="62" t="s">
        <v>493</v>
      </c>
      <c r="M47" s="62" t="s">
        <v>493</v>
      </c>
      <c r="N47" s="62" t="s">
        <v>493</v>
      </c>
      <c r="O47" s="63" t="s">
        <v>493</v>
      </c>
      <c r="P47" s="46"/>
      <c r="Q47" s="46"/>
      <c r="R47" s="46"/>
      <c r="S47" s="46"/>
      <c r="T47" s="46"/>
      <c r="U47" s="46"/>
    </row>
    <row r="48" spans="1:21" ht="30.75" customHeight="1" x14ac:dyDescent="0.15">
      <c r="A48" s="46"/>
      <c r="B48" s="1140"/>
      <c r="C48" s="1141"/>
      <c r="D48" s="60"/>
      <c r="E48" s="1146" t="s">
        <v>13</v>
      </c>
      <c r="F48" s="1146"/>
      <c r="G48" s="1146"/>
      <c r="H48" s="1146"/>
      <c r="I48" s="1146"/>
      <c r="J48" s="1147"/>
      <c r="K48" s="61">
        <v>3719</v>
      </c>
      <c r="L48" s="62">
        <v>3708</v>
      </c>
      <c r="M48" s="62">
        <v>3522</v>
      </c>
      <c r="N48" s="62">
        <v>3183</v>
      </c>
      <c r="O48" s="63">
        <v>3056</v>
      </c>
      <c r="P48" s="46"/>
      <c r="Q48" s="46"/>
      <c r="R48" s="46"/>
      <c r="S48" s="46"/>
      <c r="T48" s="46"/>
      <c r="U48" s="46"/>
    </row>
    <row r="49" spans="1:21" ht="30.75" customHeight="1" x14ac:dyDescent="0.15">
      <c r="A49" s="46"/>
      <c r="B49" s="1140"/>
      <c r="C49" s="1141"/>
      <c r="D49" s="60"/>
      <c r="E49" s="1146" t="s">
        <v>14</v>
      </c>
      <c r="F49" s="1146"/>
      <c r="G49" s="1146"/>
      <c r="H49" s="1146"/>
      <c r="I49" s="1146"/>
      <c r="J49" s="1147"/>
      <c r="K49" s="61" t="s">
        <v>493</v>
      </c>
      <c r="L49" s="62" t="s">
        <v>493</v>
      </c>
      <c r="M49" s="62" t="s">
        <v>493</v>
      </c>
      <c r="N49" s="62" t="s">
        <v>493</v>
      </c>
      <c r="O49" s="63" t="s">
        <v>493</v>
      </c>
      <c r="P49" s="46"/>
      <c r="Q49" s="46"/>
      <c r="R49" s="46"/>
      <c r="S49" s="46"/>
      <c r="T49" s="46"/>
      <c r="U49" s="46"/>
    </row>
    <row r="50" spans="1:21" ht="30.75" customHeight="1" x14ac:dyDescent="0.15">
      <c r="A50" s="46"/>
      <c r="B50" s="1140"/>
      <c r="C50" s="1141"/>
      <c r="D50" s="60"/>
      <c r="E50" s="1146" t="s">
        <v>15</v>
      </c>
      <c r="F50" s="1146"/>
      <c r="G50" s="1146"/>
      <c r="H50" s="1146"/>
      <c r="I50" s="1146"/>
      <c r="J50" s="1147"/>
      <c r="K50" s="61">
        <v>222</v>
      </c>
      <c r="L50" s="62">
        <v>205</v>
      </c>
      <c r="M50" s="62">
        <v>228</v>
      </c>
      <c r="N50" s="62">
        <v>259</v>
      </c>
      <c r="O50" s="63">
        <v>301</v>
      </c>
      <c r="P50" s="46"/>
      <c r="Q50" s="46"/>
      <c r="R50" s="46"/>
      <c r="S50" s="46"/>
      <c r="T50" s="46"/>
      <c r="U50" s="46"/>
    </row>
    <row r="51" spans="1:21" ht="30.75" customHeight="1" x14ac:dyDescent="0.15">
      <c r="A51" s="46"/>
      <c r="B51" s="1142"/>
      <c r="C51" s="1143"/>
      <c r="D51" s="64"/>
      <c r="E51" s="1146" t="s">
        <v>16</v>
      </c>
      <c r="F51" s="1146"/>
      <c r="G51" s="1146"/>
      <c r="H51" s="1146"/>
      <c r="I51" s="1146"/>
      <c r="J51" s="1147"/>
      <c r="K51" s="61" t="s">
        <v>493</v>
      </c>
      <c r="L51" s="62" t="s">
        <v>493</v>
      </c>
      <c r="M51" s="62" t="s">
        <v>493</v>
      </c>
      <c r="N51" s="62" t="s">
        <v>493</v>
      </c>
      <c r="O51" s="63" t="s">
        <v>493</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12940</v>
      </c>
      <c r="L52" s="62">
        <v>13091</v>
      </c>
      <c r="M52" s="62">
        <v>12928</v>
      </c>
      <c r="N52" s="62">
        <v>12845</v>
      </c>
      <c r="O52" s="63">
        <v>12519</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1252</v>
      </c>
      <c r="L53" s="67">
        <v>1437</v>
      </c>
      <c r="M53" s="67">
        <v>1782</v>
      </c>
      <c r="N53" s="67">
        <v>1917</v>
      </c>
      <c r="O53" s="68">
        <v>2206</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550</v>
      </c>
      <c r="L57" s="79" t="s">
        <v>551</v>
      </c>
      <c r="M57" s="79" t="s">
        <v>552</v>
      </c>
      <c r="N57" s="79" t="s">
        <v>553</v>
      </c>
      <c r="O57" s="80" t="s">
        <v>554</v>
      </c>
      <c r="P57" s="46"/>
      <c r="Q57" s="46"/>
      <c r="R57" s="46"/>
      <c r="S57" s="46"/>
      <c r="T57" s="46"/>
      <c r="U57" s="46"/>
    </row>
    <row r="58" spans="1:21" ht="31.5" customHeight="1" x14ac:dyDescent="0.15">
      <c r="B58" s="1154" t="s">
        <v>24</v>
      </c>
      <c r="C58" s="1155"/>
      <c r="D58" s="1160" t="s">
        <v>25</v>
      </c>
      <c r="E58" s="1161"/>
      <c r="F58" s="1161"/>
      <c r="G58" s="1161"/>
      <c r="H58" s="1161"/>
      <c r="I58" s="1161"/>
      <c r="J58" s="1162"/>
      <c r="K58" s="81" t="s">
        <v>570</v>
      </c>
      <c r="L58" s="82" t="s">
        <v>570</v>
      </c>
      <c r="M58" s="82" t="s">
        <v>570</v>
      </c>
      <c r="N58" s="82" t="s">
        <v>570</v>
      </c>
      <c r="O58" s="83" t="s">
        <v>570</v>
      </c>
    </row>
    <row r="59" spans="1:21" ht="31.5" customHeight="1" x14ac:dyDescent="0.15">
      <c r="B59" s="1156"/>
      <c r="C59" s="1157"/>
      <c r="D59" s="1163" t="s">
        <v>26</v>
      </c>
      <c r="E59" s="1164"/>
      <c r="F59" s="1164"/>
      <c r="G59" s="1164"/>
      <c r="H59" s="1164"/>
      <c r="I59" s="1164"/>
      <c r="J59" s="1165"/>
      <c r="K59" s="84" t="s">
        <v>570</v>
      </c>
      <c r="L59" s="85" t="s">
        <v>570</v>
      </c>
      <c r="M59" s="85" t="s">
        <v>570</v>
      </c>
      <c r="N59" s="85" t="s">
        <v>570</v>
      </c>
      <c r="O59" s="86" t="s">
        <v>570</v>
      </c>
    </row>
    <row r="60" spans="1:21" ht="31.5" customHeight="1" thickBot="1" x14ac:dyDescent="0.2">
      <c r="B60" s="1158"/>
      <c r="C60" s="1159"/>
      <c r="D60" s="1166" t="s">
        <v>27</v>
      </c>
      <c r="E60" s="1167"/>
      <c r="F60" s="1167"/>
      <c r="G60" s="1167"/>
      <c r="H60" s="1167"/>
      <c r="I60" s="1167"/>
      <c r="J60" s="1168"/>
      <c r="K60" s="87" t="s">
        <v>570</v>
      </c>
      <c r="L60" s="88" t="s">
        <v>570</v>
      </c>
      <c r="M60" s="88" t="s">
        <v>570</v>
      </c>
      <c r="N60" s="88" t="s">
        <v>570</v>
      </c>
      <c r="O60" s="89" t="s">
        <v>570</v>
      </c>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z4kqihxpXXPmqZASzDhwhVwYBvS4M+Jot1xz4O9/YykdIKiSdEeHgR2STBOHFOhehUzHvldBv5+fQ2eGXNQGzg==" saltValue="luRM/dlYas4s8MMGcndYa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verticalCentered="1"/>
  <pageMargins left="0" right="0" top="0" bottom="0" header="0" footer="0"/>
  <pageSetup paperSize="9" scale="52" orientation="landscape" r:id="rId1"/>
  <headerFooter alignWithMargins="0">
    <oddFooter>&amp;C&amp;P / &amp;N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531</v>
      </c>
      <c r="J40" s="101" t="s">
        <v>532</v>
      </c>
      <c r="K40" s="101" t="s">
        <v>533</v>
      </c>
      <c r="L40" s="101" t="s">
        <v>534</v>
      </c>
      <c r="M40" s="102" t="s">
        <v>535</v>
      </c>
    </row>
    <row r="41" spans="2:13" ht="27.75" customHeight="1" x14ac:dyDescent="0.15">
      <c r="B41" s="1169" t="s">
        <v>30</v>
      </c>
      <c r="C41" s="1170"/>
      <c r="D41" s="103"/>
      <c r="E41" s="1175" t="s">
        <v>31</v>
      </c>
      <c r="F41" s="1175"/>
      <c r="G41" s="1175"/>
      <c r="H41" s="1176"/>
      <c r="I41" s="330">
        <v>121265</v>
      </c>
      <c r="J41" s="331">
        <v>126066</v>
      </c>
      <c r="K41" s="331">
        <v>124962</v>
      </c>
      <c r="L41" s="331">
        <v>123235</v>
      </c>
      <c r="M41" s="332">
        <v>122609</v>
      </c>
    </row>
    <row r="42" spans="2:13" ht="27.75" customHeight="1" x14ac:dyDescent="0.15">
      <c r="B42" s="1171"/>
      <c r="C42" s="1172"/>
      <c r="D42" s="104"/>
      <c r="E42" s="1177" t="s">
        <v>32</v>
      </c>
      <c r="F42" s="1177"/>
      <c r="G42" s="1177"/>
      <c r="H42" s="1178"/>
      <c r="I42" s="333">
        <v>2626</v>
      </c>
      <c r="J42" s="334">
        <v>3116</v>
      </c>
      <c r="K42" s="334">
        <v>2888</v>
      </c>
      <c r="L42" s="334">
        <v>2629</v>
      </c>
      <c r="M42" s="335">
        <v>2328</v>
      </c>
    </row>
    <row r="43" spans="2:13" ht="27.75" customHeight="1" x14ac:dyDescent="0.15">
      <c r="B43" s="1171"/>
      <c r="C43" s="1172"/>
      <c r="D43" s="104"/>
      <c r="E43" s="1177" t="s">
        <v>33</v>
      </c>
      <c r="F43" s="1177"/>
      <c r="G43" s="1177"/>
      <c r="H43" s="1178"/>
      <c r="I43" s="333">
        <v>38986</v>
      </c>
      <c r="J43" s="334">
        <v>39228</v>
      </c>
      <c r="K43" s="334">
        <v>38423</v>
      </c>
      <c r="L43" s="334">
        <v>38061</v>
      </c>
      <c r="M43" s="335">
        <v>37881</v>
      </c>
    </row>
    <row r="44" spans="2:13" ht="27.75" customHeight="1" x14ac:dyDescent="0.15">
      <c r="B44" s="1171"/>
      <c r="C44" s="1172"/>
      <c r="D44" s="104"/>
      <c r="E44" s="1177" t="s">
        <v>34</v>
      </c>
      <c r="F44" s="1177"/>
      <c r="G44" s="1177"/>
      <c r="H44" s="1178"/>
      <c r="I44" s="333" t="s">
        <v>493</v>
      </c>
      <c r="J44" s="334" t="s">
        <v>493</v>
      </c>
      <c r="K44" s="334" t="s">
        <v>493</v>
      </c>
      <c r="L44" s="334" t="s">
        <v>493</v>
      </c>
      <c r="M44" s="335" t="s">
        <v>493</v>
      </c>
    </row>
    <row r="45" spans="2:13" ht="27.75" customHeight="1" x14ac:dyDescent="0.15">
      <c r="B45" s="1171"/>
      <c r="C45" s="1172"/>
      <c r="D45" s="104"/>
      <c r="E45" s="1177" t="s">
        <v>35</v>
      </c>
      <c r="F45" s="1177"/>
      <c r="G45" s="1177"/>
      <c r="H45" s="1178"/>
      <c r="I45" s="333">
        <v>18525</v>
      </c>
      <c r="J45" s="334">
        <v>18423</v>
      </c>
      <c r="K45" s="334">
        <v>17963</v>
      </c>
      <c r="L45" s="334">
        <v>18764</v>
      </c>
      <c r="M45" s="335">
        <v>18378</v>
      </c>
    </row>
    <row r="46" spans="2:13" ht="27.75" customHeight="1" x14ac:dyDescent="0.15">
      <c r="B46" s="1171"/>
      <c r="C46" s="1172"/>
      <c r="D46" s="105"/>
      <c r="E46" s="1177" t="s">
        <v>36</v>
      </c>
      <c r="F46" s="1177"/>
      <c r="G46" s="1177"/>
      <c r="H46" s="1178"/>
      <c r="I46" s="333" t="s">
        <v>493</v>
      </c>
      <c r="J46" s="334" t="s">
        <v>493</v>
      </c>
      <c r="K46" s="334" t="s">
        <v>493</v>
      </c>
      <c r="L46" s="334" t="s">
        <v>493</v>
      </c>
      <c r="M46" s="335" t="s">
        <v>493</v>
      </c>
    </row>
    <row r="47" spans="2:13" ht="27.75" customHeight="1" x14ac:dyDescent="0.15">
      <c r="B47" s="1171"/>
      <c r="C47" s="1172"/>
      <c r="D47" s="106"/>
      <c r="E47" s="1179" t="s">
        <v>37</v>
      </c>
      <c r="F47" s="1180"/>
      <c r="G47" s="1180"/>
      <c r="H47" s="1181"/>
      <c r="I47" s="333" t="s">
        <v>493</v>
      </c>
      <c r="J47" s="334" t="s">
        <v>493</v>
      </c>
      <c r="K47" s="334" t="s">
        <v>493</v>
      </c>
      <c r="L47" s="334" t="s">
        <v>493</v>
      </c>
      <c r="M47" s="335" t="s">
        <v>493</v>
      </c>
    </row>
    <row r="48" spans="2:13" ht="27.75" customHeight="1" x14ac:dyDescent="0.15">
      <c r="B48" s="1171"/>
      <c r="C48" s="1172"/>
      <c r="D48" s="104"/>
      <c r="E48" s="1177" t="s">
        <v>38</v>
      </c>
      <c r="F48" s="1177"/>
      <c r="G48" s="1177"/>
      <c r="H48" s="1178"/>
      <c r="I48" s="333" t="s">
        <v>493</v>
      </c>
      <c r="J48" s="334" t="s">
        <v>493</v>
      </c>
      <c r="K48" s="334" t="s">
        <v>493</v>
      </c>
      <c r="L48" s="334" t="s">
        <v>493</v>
      </c>
      <c r="M48" s="335" t="s">
        <v>493</v>
      </c>
    </row>
    <row r="49" spans="2:13" ht="27.75" customHeight="1" x14ac:dyDescent="0.15">
      <c r="B49" s="1173"/>
      <c r="C49" s="1174"/>
      <c r="D49" s="104"/>
      <c r="E49" s="1177" t="s">
        <v>39</v>
      </c>
      <c r="F49" s="1177"/>
      <c r="G49" s="1177"/>
      <c r="H49" s="1178"/>
      <c r="I49" s="333" t="s">
        <v>493</v>
      </c>
      <c r="J49" s="334" t="s">
        <v>493</v>
      </c>
      <c r="K49" s="334" t="s">
        <v>493</v>
      </c>
      <c r="L49" s="334" t="s">
        <v>493</v>
      </c>
      <c r="M49" s="335" t="s">
        <v>493</v>
      </c>
    </row>
    <row r="50" spans="2:13" ht="27.75" customHeight="1" x14ac:dyDescent="0.15">
      <c r="B50" s="1182" t="s">
        <v>40</v>
      </c>
      <c r="C50" s="1183"/>
      <c r="D50" s="107"/>
      <c r="E50" s="1177" t="s">
        <v>41</v>
      </c>
      <c r="F50" s="1177"/>
      <c r="G50" s="1177"/>
      <c r="H50" s="1178"/>
      <c r="I50" s="333">
        <v>29673</v>
      </c>
      <c r="J50" s="334">
        <v>34504</v>
      </c>
      <c r="K50" s="334">
        <v>33369</v>
      </c>
      <c r="L50" s="334">
        <v>32301</v>
      </c>
      <c r="M50" s="335">
        <v>28369</v>
      </c>
    </row>
    <row r="51" spans="2:13" ht="27.75" customHeight="1" x14ac:dyDescent="0.15">
      <c r="B51" s="1171"/>
      <c r="C51" s="1172"/>
      <c r="D51" s="104"/>
      <c r="E51" s="1177" t="s">
        <v>42</v>
      </c>
      <c r="F51" s="1177"/>
      <c r="G51" s="1177"/>
      <c r="H51" s="1178"/>
      <c r="I51" s="333">
        <v>38468</v>
      </c>
      <c r="J51" s="334">
        <v>38846</v>
      </c>
      <c r="K51" s="334">
        <v>39387</v>
      </c>
      <c r="L51" s="334">
        <v>38510</v>
      </c>
      <c r="M51" s="335">
        <v>40066</v>
      </c>
    </row>
    <row r="52" spans="2:13" ht="27.75" customHeight="1" x14ac:dyDescent="0.15">
      <c r="B52" s="1173"/>
      <c r="C52" s="1174"/>
      <c r="D52" s="104"/>
      <c r="E52" s="1177" t="s">
        <v>43</v>
      </c>
      <c r="F52" s="1177"/>
      <c r="G52" s="1177"/>
      <c r="H52" s="1178"/>
      <c r="I52" s="333">
        <v>111253</v>
      </c>
      <c r="J52" s="334">
        <v>110559</v>
      </c>
      <c r="K52" s="334">
        <v>106670</v>
      </c>
      <c r="L52" s="334">
        <v>100497</v>
      </c>
      <c r="M52" s="335">
        <v>93166</v>
      </c>
    </row>
    <row r="53" spans="2:13" ht="27.75" customHeight="1" thickBot="1" x14ac:dyDescent="0.2">
      <c r="B53" s="1184" t="s">
        <v>19</v>
      </c>
      <c r="C53" s="1185"/>
      <c r="D53" s="108"/>
      <c r="E53" s="1186" t="s">
        <v>44</v>
      </c>
      <c r="F53" s="1186"/>
      <c r="G53" s="1186"/>
      <c r="H53" s="1187"/>
      <c r="I53" s="336">
        <v>2008</v>
      </c>
      <c r="J53" s="337">
        <v>2925</v>
      </c>
      <c r="K53" s="337">
        <v>4809</v>
      </c>
      <c r="L53" s="337">
        <v>11383</v>
      </c>
      <c r="M53" s="338">
        <v>19596</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stVyH339JVD+2b8bmtOV0tbDO6TV0mKW1uGCxRrdI89Z9hgmZW7ylFkZQ+xtK/kTuYL0kAlF1Nqfp+Dm9jy7Wg==" saltValue="3lpV0luwG183BRHKh5YI/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verticalCentered="1"/>
  <pageMargins left="0" right="0" top="0" bottom="0" header="0" footer="0"/>
  <pageSetup paperSize="9" scale="60" orientation="landscape" r:id="rId1"/>
  <headerFooter alignWithMargins="0">
    <oddFooter>&amp;C&amp;P / &amp;N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125" style="1" customWidth="1"/>
    <col min="2" max="2" width="16.375" style="1" customWidth="1"/>
    <col min="3" max="5" width="26.125" style="1" customWidth="1"/>
    <col min="6" max="8" width="24.1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533</v>
      </c>
      <c r="G54" s="117" t="s">
        <v>534</v>
      </c>
      <c r="H54" s="118" t="s">
        <v>535</v>
      </c>
    </row>
    <row r="55" spans="2:8" ht="52.5" customHeight="1" x14ac:dyDescent="0.15">
      <c r="B55" s="119"/>
      <c r="C55" s="1196" t="s">
        <v>46</v>
      </c>
      <c r="D55" s="1196"/>
      <c r="E55" s="1197"/>
      <c r="F55" s="339">
        <v>12989</v>
      </c>
      <c r="G55" s="339">
        <v>10728</v>
      </c>
      <c r="H55" s="340">
        <v>8074</v>
      </c>
    </row>
    <row r="56" spans="2:8" ht="52.5" customHeight="1" x14ac:dyDescent="0.15">
      <c r="B56" s="120"/>
      <c r="C56" s="1198" t="s">
        <v>47</v>
      </c>
      <c r="D56" s="1198"/>
      <c r="E56" s="1199"/>
      <c r="F56" s="341">
        <v>2248</v>
      </c>
      <c r="G56" s="341">
        <v>2571</v>
      </c>
      <c r="H56" s="342">
        <v>2822</v>
      </c>
    </row>
    <row r="57" spans="2:8" ht="53.25" customHeight="1" x14ac:dyDescent="0.15">
      <c r="B57" s="120"/>
      <c r="C57" s="1200" t="s">
        <v>48</v>
      </c>
      <c r="D57" s="1200"/>
      <c r="E57" s="1201"/>
      <c r="F57" s="343">
        <v>8621</v>
      </c>
      <c r="G57" s="343">
        <v>9364</v>
      </c>
      <c r="H57" s="344">
        <v>8645</v>
      </c>
    </row>
    <row r="58" spans="2:8" ht="45.75" customHeight="1" x14ac:dyDescent="0.15">
      <c r="B58" s="121"/>
      <c r="C58" s="1188" t="s">
        <v>555</v>
      </c>
      <c r="D58" s="1189"/>
      <c r="E58" s="1190"/>
      <c r="F58" s="345">
        <v>6705</v>
      </c>
      <c r="G58" s="345">
        <v>6706</v>
      </c>
      <c r="H58" s="346">
        <v>6707</v>
      </c>
    </row>
    <row r="59" spans="2:8" ht="45.75" customHeight="1" x14ac:dyDescent="0.15">
      <c r="B59" s="121"/>
      <c r="C59" s="1188" t="s">
        <v>556</v>
      </c>
      <c r="D59" s="1189"/>
      <c r="E59" s="1190"/>
      <c r="F59" s="345">
        <v>762</v>
      </c>
      <c r="G59" s="345">
        <v>762</v>
      </c>
      <c r="H59" s="346">
        <v>762</v>
      </c>
    </row>
    <row r="60" spans="2:8" ht="45.75" customHeight="1" x14ac:dyDescent="0.15">
      <c r="B60" s="121"/>
      <c r="C60" s="1188" t="s">
        <v>557</v>
      </c>
      <c r="D60" s="1189"/>
      <c r="E60" s="1190"/>
      <c r="F60" s="345">
        <v>139</v>
      </c>
      <c r="G60" s="345">
        <v>183</v>
      </c>
      <c r="H60" s="346">
        <v>168</v>
      </c>
    </row>
    <row r="61" spans="2:8" ht="45.75" customHeight="1" x14ac:dyDescent="0.15">
      <c r="B61" s="121"/>
      <c r="C61" s="1188" t="s">
        <v>558</v>
      </c>
      <c r="D61" s="1189"/>
      <c r="E61" s="1190"/>
      <c r="F61" s="345">
        <v>132</v>
      </c>
      <c r="G61" s="345">
        <v>132</v>
      </c>
      <c r="H61" s="346">
        <v>132</v>
      </c>
    </row>
    <row r="62" spans="2:8" ht="45.75" customHeight="1" thickBot="1" x14ac:dyDescent="0.2">
      <c r="B62" s="122"/>
      <c r="C62" s="1191" t="s">
        <v>559</v>
      </c>
      <c r="D62" s="1192"/>
      <c r="E62" s="1193"/>
      <c r="F62" s="347">
        <v>123</v>
      </c>
      <c r="G62" s="347">
        <v>123</v>
      </c>
      <c r="H62" s="348">
        <v>123</v>
      </c>
    </row>
    <row r="63" spans="2:8" ht="52.5" customHeight="1" thickBot="1" x14ac:dyDescent="0.2">
      <c r="B63" s="123"/>
      <c r="C63" s="1194" t="s">
        <v>49</v>
      </c>
      <c r="D63" s="1194"/>
      <c r="E63" s="1195"/>
      <c r="F63" s="349">
        <v>23858</v>
      </c>
      <c r="G63" s="349">
        <v>22663</v>
      </c>
      <c r="H63" s="350">
        <v>19541</v>
      </c>
    </row>
    <row r="64" spans="2:8" x14ac:dyDescent="0.15"/>
  </sheetData>
  <sheetProtection algorithmName="SHA-512" hashValue="fcrC8g3nuxmTsYEWA9v9H0J0BubnlOmwlsCjk8jjKi+72cVV3Pjz3gJqgk2fANQIuyWIKphsVPGWuIoMCvmbDQ==" saltValue="gMqJeI+2B2R5jr/GtSYCq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530</v>
      </c>
      <c r="G2" s="137"/>
      <c r="H2" s="138"/>
    </row>
    <row r="3" spans="1:8" x14ac:dyDescent="0.15">
      <c r="A3" s="134" t="s">
        <v>523</v>
      </c>
      <c r="B3" s="139"/>
      <c r="C3" s="140"/>
      <c r="D3" s="141">
        <v>20400</v>
      </c>
      <c r="E3" s="142"/>
      <c r="F3" s="143">
        <v>39221</v>
      </c>
      <c r="G3" s="144"/>
      <c r="H3" s="145"/>
    </row>
    <row r="4" spans="1:8" x14ac:dyDescent="0.15">
      <c r="A4" s="146"/>
      <c r="B4" s="147"/>
      <c r="C4" s="148"/>
      <c r="D4" s="149">
        <v>12801</v>
      </c>
      <c r="E4" s="150"/>
      <c r="F4" s="151">
        <v>24821</v>
      </c>
      <c r="G4" s="152"/>
      <c r="H4" s="153"/>
    </row>
    <row r="5" spans="1:8" x14ac:dyDescent="0.15">
      <c r="A5" s="134" t="s">
        <v>525</v>
      </c>
      <c r="B5" s="139"/>
      <c r="C5" s="140"/>
      <c r="D5" s="141">
        <v>30891</v>
      </c>
      <c r="E5" s="142"/>
      <c r="F5" s="143">
        <v>38566</v>
      </c>
      <c r="G5" s="144"/>
      <c r="H5" s="145"/>
    </row>
    <row r="6" spans="1:8" x14ac:dyDescent="0.15">
      <c r="A6" s="146"/>
      <c r="B6" s="147"/>
      <c r="C6" s="148"/>
      <c r="D6" s="149">
        <v>17021</v>
      </c>
      <c r="E6" s="150"/>
      <c r="F6" s="151">
        <v>24059</v>
      </c>
      <c r="G6" s="152"/>
      <c r="H6" s="153"/>
    </row>
    <row r="7" spans="1:8" x14ac:dyDescent="0.15">
      <c r="A7" s="134" t="s">
        <v>526</v>
      </c>
      <c r="B7" s="139"/>
      <c r="C7" s="140"/>
      <c r="D7" s="141">
        <v>28976</v>
      </c>
      <c r="E7" s="142"/>
      <c r="F7" s="143">
        <v>35156</v>
      </c>
      <c r="G7" s="144"/>
      <c r="H7" s="145"/>
    </row>
    <row r="8" spans="1:8" x14ac:dyDescent="0.15">
      <c r="A8" s="146"/>
      <c r="B8" s="147"/>
      <c r="C8" s="148"/>
      <c r="D8" s="149">
        <v>17299</v>
      </c>
      <c r="E8" s="150"/>
      <c r="F8" s="151">
        <v>22430</v>
      </c>
      <c r="G8" s="152"/>
      <c r="H8" s="153"/>
    </row>
    <row r="9" spans="1:8" x14ac:dyDescent="0.15">
      <c r="A9" s="134" t="s">
        <v>527</v>
      </c>
      <c r="B9" s="139"/>
      <c r="C9" s="140"/>
      <c r="D9" s="141">
        <v>28059</v>
      </c>
      <c r="E9" s="142"/>
      <c r="F9" s="143">
        <v>37029</v>
      </c>
      <c r="G9" s="144"/>
      <c r="H9" s="145"/>
    </row>
    <row r="10" spans="1:8" x14ac:dyDescent="0.15">
      <c r="A10" s="146"/>
      <c r="B10" s="147"/>
      <c r="C10" s="148"/>
      <c r="D10" s="149">
        <v>17793</v>
      </c>
      <c r="E10" s="150"/>
      <c r="F10" s="151">
        <v>23232</v>
      </c>
      <c r="G10" s="152"/>
      <c r="H10" s="153"/>
    </row>
    <row r="11" spans="1:8" x14ac:dyDescent="0.15">
      <c r="A11" s="134" t="s">
        <v>528</v>
      </c>
      <c r="B11" s="139"/>
      <c r="C11" s="140"/>
      <c r="D11" s="141">
        <v>33347</v>
      </c>
      <c r="E11" s="142"/>
      <c r="F11" s="143">
        <v>44805</v>
      </c>
      <c r="G11" s="144"/>
      <c r="H11" s="145"/>
    </row>
    <row r="12" spans="1:8" x14ac:dyDescent="0.15">
      <c r="A12" s="146"/>
      <c r="B12" s="147"/>
      <c r="C12" s="154"/>
      <c r="D12" s="149">
        <v>25720</v>
      </c>
      <c r="E12" s="150"/>
      <c r="F12" s="151">
        <v>29857</v>
      </c>
      <c r="G12" s="152"/>
      <c r="H12" s="153"/>
    </row>
    <row r="13" spans="1:8" x14ac:dyDescent="0.15">
      <c r="A13" s="134"/>
      <c r="B13" s="139"/>
      <c r="C13" s="140"/>
      <c r="D13" s="141">
        <v>28335</v>
      </c>
      <c r="E13" s="142"/>
      <c r="F13" s="143">
        <v>38955</v>
      </c>
      <c r="G13" s="155"/>
      <c r="H13" s="145"/>
    </row>
    <row r="14" spans="1:8" x14ac:dyDescent="0.15">
      <c r="A14" s="146"/>
      <c r="B14" s="147"/>
      <c r="C14" s="148"/>
      <c r="D14" s="149">
        <v>18127</v>
      </c>
      <c r="E14" s="150"/>
      <c r="F14" s="151">
        <v>24880</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6.51</v>
      </c>
      <c r="C19" s="156">
        <f>ROUND(VALUE(SUBSTITUTE(実質収支比率等に係る経年分析!G$48,"▲","-")),2)</f>
        <v>9.41</v>
      </c>
      <c r="D19" s="156">
        <f>ROUND(VALUE(SUBSTITUTE(実質収支比率等に係る経年分析!H$48,"▲","-")),2)</f>
        <v>7.49</v>
      </c>
      <c r="E19" s="156">
        <f>ROUND(VALUE(SUBSTITUTE(実質収支比率等に係る経年分析!I$48,"▲","-")),2)</f>
        <v>6.32</v>
      </c>
      <c r="F19" s="156">
        <f>ROUND(VALUE(SUBSTITUTE(実質収支比率等に係る経年分析!J$48,"▲","-")),2)</f>
        <v>6.59</v>
      </c>
    </row>
    <row r="20" spans="1:11" x14ac:dyDescent="0.15">
      <c r="A20" s="156" t="s">
        <v>53</v>
      </c>
      <c r="B20" s="156">
        <f>ROUND(VALUE(SUBSTITUTE(実質収支比率等に係る経年分析!F$47,"▲","-")),2)</f>
        <v>13.45</v>
      </c>
      <c r="C20" s="156">
        <f>ROUND(VALUE(SUBSTITUTE(実質収支比率等に係る経年分析!G$47,"▲","-")),2)</f>
        <v>16.45</v>
      </c>
      <c r="D20" s="156">
        <f>ROUND(VALUE(SUBSTITUTE(実質収支比率等に係る経年分析!H$47,"▲","-")),2)</f>
        <v>13.85</v>
      </c>
      <c r="E20" s="156">
        <f>ROUND(VALUE(SUBSTITUTE(実質収支比率等に係る経年分析!I$47,"▲","-")),2)</f>
        <v>11.26</v>
      </c>
      <c r="F20" s="156">
        <f>ROUND(VALUE(SUBSTITUTE(実質収支比率等に係る経年分析!J$47,"▲","-")),2)</f>
        <v>8.23</v>
      </c>
    </row>
    <row r="21" spans="1:11" x14ac:dyDescent="0.15">
      <c r="A21" s="156" t="s">
        <v>54</v>
      </c>
      <c r="B21" s="156">
        <f>IF(ISNUMBER(VALUE(SUBSTITUTE(実質収支比率等に係る経年分析!F$49,"▲","-"))),ROUND(VALUE(SUBSTITUTE(実質収支比率等に係る経年分析!F$49,"▲","-")),2),NA())</f>
        <v>-0.34</v>
      </c>
      <c r="C21" s="156">
        <f>IF(ISNUMBER(VALUE(SUBSTITUTE(実質収支比率等に係る経年分析!G$49,"▲","-"))),ROUND(VALUE(SUBSTITUTE(実質収支比率等に係る経年分析!G$49,"▲","-")),2),NA())</f>
        <v>6.96</v>
      </c>
      <c r="D21" s="156">
        <f>IF(ISNUMBER(VALUE(SUBSTITUTE(実質収支比率等に係る経年分析!H$49,"▲","-"))),ROUND(VALUE(SUBSTITUTE(実質収支比率等に係る経年分析!H$49,"▲","-")),2),NA())</f>
        <v>-5</v>
      </c>
      <c r="E21" s="156">
        <f>IF(ISNUMBER(VALUE(SUBSTITUTE(実質収支比率等に係る経年分析!I$49,"▲","-"))),ROUND(VALUE(SUBSTITUTE(実質収支比率等に係る経年分析!I$49,"▲","-")),2),NA())</f>
        <v>-3.42</v>
      </c>
      <c r="F21" s="156">
        <f>IF(ISNUMBER(VALUE(SUBSTITUTE(実質収支比率等に係る経年分析!J$49,"▲","-"))),ROUND(VALUE(SUBSTITUTE(実質収支比率等に係る経年分析!J$49,"▲","-")),2),NA())</f>
        <v>-2.25</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0.15</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0.1</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0.1</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0.09</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0.08</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後期高齢者医療特別会計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0.04</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0.04</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0.01</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0.08</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0.15</v>
      </c>
    </row>
    <row r="30" spans="1:11" x14ac:dyDescent="0.15">
      <c r="A30" s="157" t="str">
        <f>IF(連結実質赤字比率に係る赤字・黒字の構成分析!C$40="",NA(),連結実質赤字比率に係る赤字・黒字の構成分析!C$40)</f>
        <v>介護保険特別会計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2.5099999999999998</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0.97</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1.51</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1.2</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0.68</v>
      </c>
    </row>
    <row r="31" spans="1:11" x14ac:dyDescent="0.15">
      <c r="A31" s="157" t="str">
        <f>IF(連結実質赤字比率に係る赤字・黒字の構成分析!C$39="",NA(),連結実質赤字比率に係る赤字・黒字の構成分析!C$39)</f>
        <v>国民健康保険特別会計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0.75</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0.66</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0.53</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0.47</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1.05</v>
      </c>
    </row>
    <row r="32" spans="1:11" x14ac:dyDescent="0.15">
      <c r="A32" s="157" t="str">
        <f>IF(連結実質赤字比率に係る赤字・黒字の構成分析!C$38="",NA(),連結実質赤字比率に係る赤字・黒字の構成分析!C$38)</f>
        <v>水道事業会計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1.82</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1.86</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1.66</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1.53</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1.22</v>
      </c>
    </row>
    <row r="33" spans="1:16" x14ac:dyDescent="0.15">
      <c r="A33" s="157" t="str">
        <f>IF(連結実質赤字比率に係る赤字・黒字の構成分析!C$37="",NA(),連結実質赤字比率に係る赤字・黒字の構成分析!C$37)</f>
        <v>松戸競輪特別会計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1.56</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1.54</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1.67</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1.91</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1.94</v>
      </c>
    </row>
    <row r="34" spans="1:16" x14ac:dyDescent="0.15">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1.56</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1.99</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2.52</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2.78</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3.01</v>
      </c>
    </row>
    <row r="35" spans="1:16" x14ac:dyDescent="0.15">
      <c r="A35" s="157" t="str">
        <f>IF(連結実質赤字比率に係る赤字・黒字の構成分析!C$35="",NA(),連結実質赤字比率に係る赤字・黒字の構成分析!C$35)</f>
        <v>病院事業会計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8.66</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9.74</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10.97</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8.49</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5.72</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6.51</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9.4</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7.48</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6.31</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6.58</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12940</v>
      </c>
      <c r="E42" s="158"/>
      <c r="F42" s="158"/>
      <c r="G42" s="158">
        <f>'実質公債費比率（分子）の構造'!L$52</f>
        <v>13091</v>
      </c>
      <c r="H42" s="158"/>
      <c r="I42" s="158"/>
      <c r="J42" s="158">
        <f>'実質公債費比率（分子）の構造'!M$52</f>
        <v>12928</v>
      </c>
      <c r="K42" s="158"/>
      <c r="L42" s="158"/>
      <c r="M42" s="158">
        <f>'実質公債費比率（分子）の構造'!N$52</f>
        <v>12845</v>
      </c>
      <c r="N42" s="158"/>
      <c r="O42" s="158"/>
      <c r="P42" s="158">
        <f>'実質公債費比率（分子）の構造'!O$52</f>
        <v>12519</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222</v>
      </c>
      <c r="C44" s="158"/>
      <c r="D44" s="158"/>
      <c r="E44" s="158">
        <f>'実質公債費比率（分子）の構造'!L$50</f>
        <v>205</v>
      </c>
      <c r="F44" s="158"/>
      <c r="G44" s="158"/>
      <c r="H44" s="158">
        <f>'実質公債費比率（分子）の構造'!M$50</f>
        <v>228</v>
      </c>
      <c r="I44" s="158"/>
      <c r="J44" s="158"/>
      <c r="K44" s="158">
        <f>'実質公債費比率（分子）の構造'!N$50</f>
        <v>259</v>
      </c>
      <c r="L44" s="158"/>
      <c r="M44" s="158"/>
      <c r="N44" s="158">
        <f>'実質公債費比率（分子）の構造'!O$50</f>
        <v>301</v>
      </c>
      <c r="O44" s="158"/>
      <c r="P44" s="158"/>
    </row>
    <row r="45" spans="1:16" x14ac:dyDescent="0.15">
      <c r="A45" s="158" t="s">
        <v>63</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x14ac:dyDescent="0.15">
      <c r="A46" s="158" t="s">
        <v>64</v>
      </c>
      <c r="B46" s="158">
        <f>'実質公債費比率（分子）の構造'!K$48</f>
        <v>3719</v>
      </c>
      <c r="C46" s="158"/>
      <c r="D46" s="158"/>
      <c r="E46" s="158">
        <f>'実質公債費比率（分子）の構造'!L$48</f>
        <v>3708</v>
      </c>
      <c r="F46" s="158"/>
      <c r="G46" s="158"/>
      <c r="H46" s="158">
        <f>'実質公債費比率（分子）の構造'!M$48</f>
        <v>3522</v>
      </c>
      <c r="I46" s="158"/>
      <c r="J46" s="158"/>
      <c r="K46" s="158">
        <f>'実質公債費比率（分子）の構造'!N$48</f>
        <v>3183</v>
      </c>
      <c r="L46" s="158"/>
      <c r="M46" s="158"/>
      <c r="N46" s="158">
        <f>'実質公債費比率（分子）の構造'!O$48</f>
        <v>3056</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10251</v>
      </c>
      <c r="C49" s="158"/>
      <c r="D49" s="158"/>
      <c r="E49" s="158">
        <f>'実質公債費比率（分子）の構造'!L$45</f>
        <v>10615</v>
      </c>
      <c r="F49" s="158"/>
      <c r="G49" s="158"/>
      <c r="H49" s="158">
        <f>'実質公債費比率（分子）の構造'!M$45</f>
        <v>10960</v>
      </c>
      <c r="I49" s="158"/>
      <c r="J49" s="158"/>
      <c r="K49" s="158">
        <f>'実質公債費比率（分子）の構造'!N$45</f>
        <v>11320</v>
      </c>
      <c r="L49" s="158"/>
      <c r="M49" s="158"/>
      <c r="N49" s="158">
        <f>'実質公債費比率（分子）の構造'!O$45</f>
        <v>11368</v>
      </c>
      <c r="O49" s="158"/>
      <c r="P49" s="158"/>
    </row>
    <row r="50" spans="1:16" x14ac:dyDescent="0.15">
      <c r="A50" s="158" t="s">
        <v>67</v>
      </c>
      <c r="B50" s="158" t="e">
        <f>NA()</f>
        <v>#N/A</v>
      </c>
      <c r="C50" s="158">
        <f>IF(ISNUMBER('実質公債費比率（分子）の構造'!K$53),'実質公債費比率（分子）の構造'!K$53,NA())</f>
        <v>1252</v>
      </c>
      <c r="D50" s="158" t="e">
        <f>NA()</f>
        <v>#N/A</v>
      </c>
      <c r="E50" s="158" t="e">
        <f>NA()</f>
        <v>#N/A</v>
      </c>
      <c r="F50" s="158">
        <f>IF(ISNUMBER('実質公債費比率（分子）の構造'!L$53),'実質公債費比率（分子）の構造'!L$53,NA())</f>
        <v>1437</v>
      </c>
      <c r="G50" s="158" t="e">
        <f>NA()</f>
        <v>#N/A</v>
      </c>
      <c r="H50" s="158" t="e">
        <f>NA()</f>
        <v>#N/A</v>
      </c>
      <c r="I50" s="158">
        <f>IF(ISNUMBER('実質公債費比率（分子）の構造'!M$53),'実質公債費比率（分子）の構造'!M$53,NA())</f>
        <v>1782</v>
      </c>
      <c r="J50" s="158" t="e">
        <f>NA()</f>
        <v>#N/A</v>
      </c>
      <c r="K50" s="158" t="e">
        <f>NA()</f>
        <v>#N/A</v>
      </c>
      <c r="L50" s="158">
        <f>IF(ISNUMBER('実質公債費比率（分子）の構造'!N$53),'実質公債費比率（分子）の構造'!N$53,NA())</f>
        <v>1917</v>
      </c>
      <c r="M50" s="158" t="e">
        <f>NA()</f>
        <v>#N/A</v>
      </c>
      <c r="N50" s="158" t="e">
        <f>NA()</f>
        <v>#N/A</v>
      </c>
      <c r="O50" s="158">
        <f>IF(ISNUMBER('実質公債費比率（分子）の構造'!O$53),'実質公債費比率（分子）の構造'!O$53,NA())</f>
        <v>2206</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111253</v>
      </c>
      <c r="E56" s="157"/>
      <c r="F56" s="157"/>
      <c r="G56" s="157">
        <f>'将来負担比率（分子）の構造'!J$52</f>
        <v>110559</v>
      </c>
      <c r="H56" s="157"/>
      <c r="I56" s="157"/>
      <c r="J56" s="157">
        <f>'将来負担比率（分子）の構造'!K$52</f>
        <v>106670</v>
      </c>
      <c r="K56" s="157"/>
      <c r="L56" s="157"/>
      <c r="M56" s="157">
        <f>'将来負担比率（分子）の構造'!L$52</f>
        <v>100497</v>
      </c>
      <c r="N56" s="157"/>
      <c r="O56" s="157"/>
      <c r="P56" s="157">
        <f>'将来負担比率（分子）の構造'!M$52</f>
        <v>93166</v>
      </c>
    </row>
    <row r="57" spans="1:16" x14ac:dyDescent="0.15">
      <c r="A57" s="157" t="s">
        <v>42</v>
      </c>
      <c r="B57" s="157"/>
      <c r="C57" s="157"/>
      <c r="D57" s="157">
        <f>'将来負担比率（分子）の構造'!I$51</f>
        <v>38468</v>
      </c>
      <c r="E57" s="157"/>
      <c r="F57" s="157"/>
      <c r="G57" s="157">
        <f>'将来負担比率（分子）の構造'!J$51</f>
        <v>38846</v>
      </c>
      <c r="H57" s="157"/>
      <c r="I57" s="157"/>
      <c r="J57" s="157">
        <f>'将来負担比率（分子）の構造'!K$51</f>
        <v>39387</v>
      </c>
      <c r="K57" s="157"/>
      <c r="L57" s="157"/>
      <c r="M57" s="157">
        <f>'将来負担比率（分子）の構造'!L$51</f>
        <v>38510</v>
      </c>
      <c r="N57" s="157"/>
      <c r="O57" s="157"/>
      <c r="P57" s="157">
        <f>'将来負担比率（分子）の構造'!M$51</f>
        <v>40066</v>
      </c>
    </row>
    <row r="58" spans="1:16" x14ac:dyDescent="0.15">
      <c r="A58" s="157" t="s">
        <v>41</v>
      </c>
      <c r="B58" s="157"/>
      <c r="C58" s="157"/>
      <c r="D58" s="157">
        <f>'将来負担比率（分子）の構造'!I$50</f>
        <v>29673</v>
      </c>
      <c r="E58" s="157"/>
      <c r="F58" s="157"/>
      <c r="G58" s="157">
        <f>'将来負担比率（分子）の構造'!J$50</f>
        <v>34504</v>
      </c>
      <c r="H58" s="157"/>
      <c r="I58" s="157"/>
      <c r="J58" s="157">
        <f>'将来負担比率（分子）の構造'!K$50</f>
        <v>33369</v>
      </c>
      <c r="K58" s="157"/>
      <c r="L58" s="157"/>
      <c r="M58" s="157">
        <f>'将来負担比率（分子）の構造'!L$50</f>
        <v>32301</v>
      </c>
      <c r="N58" s="157"/>
      <c r="O58" s="157"/>
      <c r="P58" s="157">
        <f>'将来負担比率（分子）の構造'!M$50</f>
        <v>28369</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18525</v>
      </c>
      <c r="C62" s="157"/>
      <c r="D62" s="157"/>
      <c r="E62" s="157">
        <f>'将来負担比率（分子）の構造'!J$45</f>
        <v>18423</v>
      </c>
      <c r="F62" s="157"/>
      <c r="G62" s="157"/>
      <c r="H62" s="157">
        <f>'将来負担比率（分子）の構造'!K$45</f>
        <v>17963</v>
      </c>
      <c r="I62" s="157"/>
      <c r="J62" s="157"/>
      <c r="K62" s="157">
        <f>'将来負担比率（分子）の構造'!L$45</f>
        <v>18764</v>
      </c>
      <c r="L62" s="157"/>
      <c r="M62" s="157"/>
      <c r="N62" s="157">
        <f>'将来負担比率（分子）の構造'!M$45</f>
        <v>18378</v>
      </c>
      <c r="O62" s="157"/>
      <c r="P62" s="157"/>
    </row>
    <row r="63" spans="1:16" x14ac:dyDescent="0.15">
      <c r="A63" s="157" t="s">
        <v>34</v>
      </c>
      <c r="B63" s="157" t="str">
        <f>'将来負担比率（分子）の構造'!I$44</f>
        <v>-</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x14ac:dyDescent="0.15">
      <c r="A64" s="157" t="s">
        <v>33</v>
      </c>
      <c r="B64" s="157">
        <f>'将来負担比率（分子）の構造'!I$43</f>
        <v>38986</v>
      </c>
      <c r="C64" s="157"/>
      <c r="D64" s="157"/>
      <c r="E64" s="157">
        <f>'将来負担比率（分子）の構造'!J$43</f>
        <v>39228</v>
      </c>
      <c r="F64" s="157"/>
      <c r="G64" s="157"/>
      <c r="H64" s="157">
        <f>'将来負担比率（分子）の構造'!K$43</f>
        <v>38423</v>
      </c>
      <c r="I64" s="157"/>
      <c r="J64" s="157"/>
      <c r="K64" s="157">
        <f>'将来負担比率（分子）の構造'!L$43</f>
        <v>38061</v>
      </c>
      <c r="L64" s="157"/>
      <c r="M64" s="157"/>
      <c r="N64" s="157">
        <f>'将来負担比率（分子）の構造'!M$43</f>
        <v>37881</v>
      </c>
      <c r="O64" s="157"/>
      <c r="P64" s="157"/>
    </row>
    <row r="65" spans="1:16" x14ac:dyDescent="0.15">
      <c r="A65" s="157" t="s">
        <v>32</v>
      </c>
      <c r="B65" s="157">
        <f>'将来負担比率（分子）の構造'!I$42</f>
        <v>2626</v>
      </c>
      <c r="C65" s="157"/>
      <c r="D65" s="157"/>
      <c r="E65" s="157">
        <f>'将来負担比率（分子）の構造'!J$42</f>
        <v>3116</v>
      </c>
      <c r="F65" s="157"/>
      <c r="G65" s="157"/>
      <c r="H65" s="157">
        <f>'将来負担比率（分子）の構造'!K$42</f>
        <v>2888</v>
      </c>
      <c r="I65" s="157"/>
      <c r="J65" s="157"/>
      <c r="K65" s="157">
        <f>'将来負担比率（分子）の構造'!L$42</f>
        <v>2629</v>
      </c>
      <c r="L65" s="157"/>
      <c r="M65" s="157"/>
      <c r="N65" s="157">
        <f>'将来負担比率（分子）の構造'!M$42</f>
        <v>2328</v>
      </c>
      <c r="O65" s="157"/>
      <c r="P65" s="157"/>
    </row>
    <row r="66" spans="1:16" x14ac:dyDescent="0.15">
      <c r="A66" s="157" t="s">
        <v>31</v>
      </c>
      <c r="B66" s="157">
        <f>'将来負担比率（分子）の構造'!I$41</f>
        <v>121265</v>
      </c>
      <c r="C66" s="157"/>
      <c r="D66" s="157"/>
      <c r="E66" s="157">
        <f>'将来負担比率（分子）の構造'!J$41</f>
        <v>126066</v>
      </c>
      <c r="F66" s="157"/>
      <c r="G66" s="157"/>
      <c r="H66" s="157">
        <f>'将来負担比率（分子）の構造'!K$41</f>
        <v>124962</v>
      </c>
      <c r="I66" s="157"/>
      <c r="J66" s="157"/>
      <c r="K66" s="157">
        <f>'将来負担比率（分子）の構造'!L$41</f>
        <v>123235</v>
      </c>
      <c r="L66" s="157"/>
      <c r="M66" s="157"/>
      <c r="N66" s="157">
        <f>'将来負担比率（分子）の構造'!M$41</f>
        <v>122609</v>
      </c>
      <c r="O66" s="157"/>
      <c r="P66" s="157"/>
    </row>
    <row r="67" spans="1:16" x14ac:dyDescent="0.15">
      <c r="A67" s="157" t="s">
        <v>71</v>
      </c>
      <c r="B67" s="157" t="e">
        <f>NA()</f>
        <v>#N/A</v>
      </c>
      <c r="C67" s="157">
        <f>IF(ISNUMBER('将来負担比率（分子）の構造'!I$53), IF('将来負担比率（分子）の構造'!I$53 &lt; 0, 0, '将来負担比率（分子）の構造'!I$53), NA())</f>
        <v>2008</v>
      </c>
      <c r="D67" s="157" t="e">
        <f>NA()</f>
        <v>#N/A</v>
      </c>
      <c r="E67" s="157" t="e">
        <f>NA()</f>
        <v>#N/A</v>
      </c>
      <c r="F67" s="157">
        <f>IF(ISNUMBER('将来負担比率（分子）の構造'!J$53), IF('将来負担比率（分子）の構造'!J$53 &lt; 0, 0, '将来負担比率（分子）の構造'!J$53), NA())</f>
        <v>2925</v>
      </c>
      <c r="G67" s="157" t="e">
        <f>NA()</f>
        <v>#N/A</v>
      </c>
      <c r="H67" s="157" t="e">
        <f>NA()</f>
        <v>#N/A</v>
      </c>
      <c r="I67" s="157">
        <f>IF(ISNUMBER('将来負担比率（分子）の構造'!K$53), IF('将来負担比率（分子）の構造'!K$53 &lt; 0, 0, '将来負担比率（分子）の構造'!K$53), NA())</f>
        <v>4809</v>
      </c>
      <c r="J67" s="157" t="e">
        <f>NA()</f>
        <v>#N/A</v>
      </c>
      <c r="K67" s="157" t="e">
        <f>NA()</f>
        <v>#N/A</v>
      </c>
      <c r="L67" s="157">
        <f>IF(ISNUMBER('将来負担比率（分子）の構造'!L$53), IF('将来負担比率（分子）の構造'!L$53 &lt; 0, 0, '将来負担比率（分子）の構造'!L$53), NA())</f>
        <v>11383</v>
      </c>
      <c r="M67" s="157" t="e">
        <f>NA()</f>
        <v>#N/A</v>
      </c>
      <c r="N67" s="157" t="e">
        <f>NA()</f>
        <v>#N/A</v>
      </c>
      <c r="O67" s="157">
        <f>IF(ISNUMBER('将来負担比率（分子）の構造'!M$53), IF('将来負担比率（分子）の構造'!M$53 &lt; 0, 0, '将来負担比率（分子）の構造'!M$53), NA())</f>
        <v>19596</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12989</v>
      </c>
      <c r="C72" s="161">
        <f>基金残高に係る経年分析!G55</f>
        <v>10728</v>
      </c>
      <c r="D72" s="161">
        <f>基金残高に係る経年分析!H55</f>
        <v>8074</v>
      </c>
    </row>
    <row r="73" spans="1:16" x14ac:dyDescent="0.15">
      <c r="A73" s="160" t="s">
        <v>74</v>
      </c>
      <c r="B73" s="161">
        <f>基金残高に係る経年分析!F56</f>
        <v>2248</v>
      </c>
      <c r="C73" s="161">
        <f>基金残高に係る経年分析!G56</f>
        <v>2571</v>
      </c>
      <c r="D73" s="161">
        <f>基金残高に係る経年分析!H56</f>
        <v>2822</v>
      </c>
    </row>
    <row r="74" spans="1:16" x14ac:dyDescent="0.15">
      <c r="A74" s="160" t="s">
        <v>75</v>
      </c>
      <c r="B74" s="161">
        <f>基金残高に係る経年分析!F57</f>
        <v>8621</v>
      </c>
      <c r="C74" s="161">
        <f>基金残高に係る経年分析!G57</f>
        <v>9364</v>
      </c>
      <c r="D74" s="161">
        <f>基金残高に係る経年分析!H57</f>
        <v>8645</v>
      </c>
    </row>
  </sheetData>
  <sheetProtection algorithmName="SHA-512" hashValue="BQk3+xUPsf38/TVAOGjztpkRm0gH0mOswFiuL9oNS6h0KqxfoAGITmGEYm7lZec/zy97tdSmQSPxKHFvYEIlSw==" saltValue="0HEtS0FpFjFbXx462CdFag=="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215</v>
      </c>
      <c r="C5" s="597"/>
      <c r="D5" s="597"/>
      <c r="E5" s="597"/>
      <c r="F5" s="597"/>
      <c r="G5" s="597"/>
      <c r="H5" s="597"/>
      <c r="I5" s="597"/>
      <c r="J5" s="597"/>
      <c r="K5" s="597"/>
      <c r="L5" s="597"/>
      <c r="M5" s="597"/>
      <c r="N5" s="597"/>
      <c r="O5" s="597"/>
      <c r="P5" s="597"/>
      <c r="Q5" s="598"/>
      <c r="R5" s="599">
        <v>73014790</v>
      </c>
      <c r="S5" s="600"/>
      <c r="T5" s="600"/>
      <c r="U5" s="600"/>
      <c r="V5" s="600"/>
      <c r="W5" s="600"/>
      <c r="X5" s="600"/>
      <c r="Y5" s="601"/>
      <c r="Z5" s="602">
        <v>36.5</v>
      </c>
      <c r="AA5" s="602"/>
      <c r="AB5" s="602"/>
      <c r="AC5" s="602"/>
      <c r="AD5" s="603">
        <v>68540919</v>
      </c>
      <c r="AE5" s="603"/>
      <c r="AF5" s="603"/>
      <c r="AG5" s="603"/>
      <c r="AH5" s="603"/>
      <c r="AI5" s="603"/>
      <c r="AJ5" s="603"/>
      <c r="AK5" s="603"/>
      <c r="AL5" s="604">
        <v>67.8</v>
      </c>
      <c r="AM5" s="605"/>
      <c r="AN5" s="605"/>
      <c r="AO5" s="606"/>
      <c r="AP5" s="596" t="s">
        <v>216</v>
      </c>
      <c r="AQ5" s="597"/>
      <c r="AR5" s="597"/>
      <c r="AS5" s="597"/>
      <c r="AT5" s="597"/>
      <c r="AU5" s="597"/>
      <c r="AV5" s="597"/>
      <c r="AW5" s="597"/>
      <c r="AX5" s="597"/>
      <c r="AY5" s="597"/>
      <c r="AZ5" s="597"/>
      <c r="BA5" s="597"/>
      <c r="BB5" s="597"/>
      <c r="BC5" s="597"/>
      <c r="BD5" s="597"/>
      <c r="BE5" s="597"/>
      <c r="BF5" s="598"/>
      <c r="BG5" s="610">
        <v>67434007</v>
      </c>
      <c r="BH5" s="611"/>
      <c r="BI5" s="611"/>
      <c r="BJ5" s="611"/>
      <c r="BK5" s="611"/>
      <c r="BL5" s="611"/>
      <c r="BM5" s="611"/>
      <c r="BN5" s="612"/>
      <c r="BO5" s="613">
        <v>92.4</v>
      </c>
      <c r="BP5" s="613"/>
      <c r="BQ5" s="613"/>
      <c r="BR5" s="613"/>
      <c r="BS5" s="614">
        <v>662064</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15">
      <c r="B6" s="607" t="s">
        <v>220</v>
      </c>
      <c r="C6" s="608"/>
      <c r="D6" s="608"/>
      <c r="E6" s="608"/>
      <c r="F6" s="608"/>
      <c r="G6" s="608"/>
      <c r="H6" s="608"/>
      <c r="I6" s="608"/>
      <c r="J6" s="608"/>
      <c r="K6" s="608"/>
      <c r="L6" s="608"/>
      <c r="M6" s="608"/>
      <c r="N6" s="608"/>
      <c r="O6" s="608"/>
      <c r="P6" s="608"/>
      <c r="Q6" s="609"/>
      <c r="R6" s="610">
        <v>854838</v>
      </c>
      <c r="S6" s="611"/>
      <c r="T6" s="611"/>
      <c r="U6" s="611"/>
      <c r="V6" s="611"/>
      <c r="W6" s="611"/>
      <c r="X6" s="611"/>
      <c r="Y6" s="612"/>
      <c r="Z6" s="613">
        <v>0.4</v>
      </c>
      <c r="AA6" s="613"/>
      <c r="AB6" s="613"/>
      <c r="AC6" s="613"/>
      <c r="AD6" s="614">
        <v>854838</v>
      </c>
      <c r="AE6" s="614"/>
      <c r="AF6" s="614"/>
      <c r="AG6" s="614"/>
      <c r="AH6" s="614"/>
      <c r="AI6" s="614"/>
      <c r="AJ6" s="614"/>
      <c r="AK6" s="614"/>
      <c r="AL6" s="615">
        <v>0.8</v>
      </c>
      <c r="AM6" s="616"/>
      <c r="AN6" s="616"/>
      <c r="AO6" s="617"/>
      <c r="AP6" s="607" t="s">
        <v>221</v>
      </c>
      <c r="AQ6" s="608"/>
      <c r="AR6" s="608"/>
      <c r="AS6" s="608"/>
      <c r="AT6" s="608"/>
      <c r="AU6" s="608"/>
      <c r="AV6" s="608"/>
      <c r="AW6" s="608"/>
      <c r="AX6" s="608"/>
      <c r="AY6" s="608"/>
      <c r="AZ6" s="608"/>
      <c r="BA6" s="608"/>
      <c r="BB6" s="608"/>
      <c r="BC6" s="608"/>
      <c r="BD6" s="608"/>
      <c r="BE6" s="608"/>
      <c r="BF6" s="609"/>
      <c r="BG6" s="610">
        <v>67434007</v>
      </c>
      <c r="BH6" s="611"/>
      <c r="BI6" s="611"/>
      <c r="BJ6" s="611"/>
      <c r="BK6" s="611"/>
      <c r="BL6" s="611"/>
      <c r="BM6" s="611"/>
      <c r="BN6" s="612"/>
      <c r="BO6" s="613">
        <v>92.4</v>
      </c>
      <c r="BP6" s="613"/>
      <c r="BQ6" s="613"/>
      <c r="BR6" s="613"/>
      <c r="BS6" s="614">
        <v>662064</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799699</v>
      </c>
      <c r="CS6" s="611"/>
      <c r="CT6" s="611"/>
      <c r="CU6" s="611"/>
      <c r="CV6" s="611"/>
      <c r="CW6" s="611"/>
      <c r="CX6" s="611"/>
      <c r="CY6" s="612"/>
      <c r="CZ6" s="604">
        <v>0.4</v>
      </c>
      <c r="DA6" s="605"/>
      <c r="DB6" s="605"/>
      <c r="DC6" s="621"/>
      <c r="DD6" s="619" t="s">
        <v>122</v>
      </c>
      <c r="DE6" s="611"/>
      <c r="DF6" s="611"/>
      <c r="DG6" s="611"/>
      <c r="DH6" s="611"/>
      <c r="DI6" s="611"/>
      <c r="DJ6" s="611"/>
      <c r="DK6" s="611"/>
      <c r="DL6" s="611"/>
      <c r="DM6" s="611"/>
      <c r="DN6" s="611"/>
      <c r="DO6" s="611"/>
      <c r="DP6" s="612"/>
      <c r="DQ6" s="619">
        <v>799699</v>
      </c>
      <c r="DR6" s="611"/>
      <c r="DS6" s="611"/>
      <c r="DT6" s="611"/>
      <c r="DU6" s="611"/>
      <c r="DV6" s="611"/>
      <c r="DW6" s="611"/>
      <c r="DX6" s="611"/>
      <c r="DY6" s="611"/>
      <c r="DZ6" s="611"/>
      <c r="EA6" s="611"/>
      <c r="EB6" s="611"/>
      <c r="EC6" s="620"/>
    </row>
    <row r="7" spans="2:143" ht="11.25" customHeight="1" x14ac:dyDescent="0.15">
      <c r="B7" s="607" t="s">
        <v>223</v>
      </c>
      <c r="C7" s="608"/>
      <c r="D7" s="608"/>
      <c r="E7" s="608"/>
      <c r="F7" s="608"/>
      <c r="G7" s="608"/>
      <c r="H7" s="608"/>
      <c r="I7" s="608"/>
      <c r="J7" s="608"/>
      <c r="K7" s="608"/>
      <c r="L7" s="608"/>
      <c r="M7" s="608"/>
      <c r="N7" s="608"/>
      <c r="O7" s="608"/>
      <c r="P7" s="608"/>
      <c r="Q7" s="609"/>
      <c r="R7" s="610">
        <v>47497</v>
      </c>
      <c r="S7" s="611"/>
      <c r="T7" s="611"/>
      <c r="U7" s="611"/>
      <c r="V7" s="611"/>
      <c r="W7" s="611"/>
      <c r="X7" s="611"/>
      <c r="Y7" s="612"/>
      <c r="Z7" s="613">
        <v>0</v>
      </c>
      <c r="AA7" s="613"/>
      <c r="AB7" s="613"/>
      <c r="AC7" s="613"/>
      <c r="AD7" s="614">
        <v>47497</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37480729</v>
      </c>
      <c r="BH7" s="611"/>
      <c r="BI7" s="611"/>
      <c r="BJ7" s="611"/>
      <c r="BK7" s="611"/>
      <c r="BL7" s="611"/>
      <c r="BM7" s="611"/>
      <c r="BN7" s="612"/>
      <c r="BO7" s="613">
        <v>51.3</v>
      </c>
      <c r="BP7" s="613"/>
      <c r="BQ7" s="613"/>
      <c r="BR7" s="613"/>
      <c r="BS7" s="614">
        <v>662064</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13734386</v>
      </c>
      <c r="CS7" s="611"/>
      <c r="CT7" s="611"/>
      <c r="CU7" s="611"/>
      <c r="CV7" s="611"/>
      <c r="CW7" s="611"/>
      <c r="CX7" s="611"/>
      <c r="CY7" s="612"/>
      <c r="CZ7" s="613">
        <v>7.1</v>
      </c>
      <c r="DA7" s="613"/>
      <c r="DB7" s="613"/>
      <c r="DC7" s="613"/>
      <c r="DD7" s="619">
        <v>175136</v>
      </c>
      <c r="DE7" s="611"/>
      <c r="DF7" s="611"/>
      <c r="DG7" s="611"/>
      <c r="DH7" s="611"/>
      <c r="DI7" s="611"/>
      <c r="DJ7" s="611"/>
      <c r="DK7" s="611"/>
      <c r="DL7" s="611"/>
      <c r="DM7" s="611"/>
      <c r="DN7" s="611"/>
      <c r="DO7" s="611"/>
      <c r="DP7" s="612"/>
      <c r="DQ7" s="619">
        <v>11282005</v>
      </c>
      <c r="DR7" s="611"/>
      <c r="DS7" s="611"/>
      <c r="DT7" s="611"/>
      <c r="DU7" s="611"/>
      <c r="DV7" s="611"/>
      <c r="DW7" s="611"/>
      <c r="DX7" s="611"/>
      <c r="DY7" s="611"/>
      <c r="DZ7" s="611"/>
      <c r="EA7" s="611"/>
      <c r="EB7" s="611"/>
      <c r="EC7" s="620"/>
    </row>
    <row r="8" spans="2:143" ht="11.25" customHeight="1" x14ac:dyDescent="0.15">
      <c r="B8" s="607" t="s">
        <v>226</v>
      </c>
      <c r="C8" s="608"/>
      <c r="D8" s="608"/>
      <c r="E8" s="608"/>
      <c r="F8" s="608"/>
      <c r="G8" s="608"/>
      <c r="H8" s="608"/>
      <c r="I8" s="608"/>
      <c r="J8" s="608"/>
      <c r="K8" s="608"/>
      <c r="L8" s="608"/>
      <c r="M8" s="608"/>
      <c r="N8" s="608"/>
      <c r="O8" s="608"/>
      <c r="P8" s="608"/>
      <c r="Q8" s="609"/>
      <c r="R8" s="610">
        <v>801680</v>
      </c>
      <c r="S8" s="611"/>
      <c r="T8" s="611"/>
      <c r="U8" s="611"/>
      <c r="V8" s="611"/>
      <c r="W8" s="611"/>
      <c r="X8" s="611"/>
      <c r="Y8" s="612"/>
      <c r="Z8" s="613">
        <v>0.4</v>
      </c>
      <c r="AA8" s="613"/>
      <c r="AB8" s="613"/>
      <c r="AC8" s="613"/>
      <c r="AD8" s="614">
        <v>801680</v>
      </c>
      <c r="AE8" s="614"/>
      <c r="AF8" s="614"/>
      <c r="AG8" s="614"/>
      <c r="AH8" s="614"/>
      <c r="AI8" s="614"/>
      <c r="AJ8" s="614"/>
      <c r="AK8" s="614"/>
      <c r="AL8" s="615">
        <v>0.8</v>
      </c>
      <c r="AM8" s="616"/>
      <c r="AN8" s="616"/>
      <c r="AO8" s="617"/>
      <c r="AP8" s="607" t="s">
        <v>227</v>
      </c>
      <c r="AQ8" s="608"/>
      <c r="AR8" s="608"/>
      <c r="AS8" s="608"/>
      <c r="AT8" s="608"/>
      <c r="AU8" s="608"/>
      <c r="AV8" s="608"/>
      <c r="AW8" s="608"/>
      <c r="AX8" s="608"/>
      <c r="AY8" s="608"/>
      <c r="AZ8" s="608"/>
      <c r="BA8" s="608"/>
      <c r="BB8" s="608"/>
      <c r="BC8" s="608"/>
      <c r="BD8" s="608"/>
      <c r="BE8" s="608"/>
      <c r="BF8" s="609"/>
      <c r="BG8" s="610">
        <v>819809</v>
      </c>
      <c r="BH8" s="611"/>
      <c r="BI8" s="611"/>
      <c r="BJ8" s="611"/>
      <c r="BK8" s="611"/>
      <c r="BL8" s="611"/>
      <c r="BM8" s="611"/>
      <c r="BN8" s="612"/>
      <c r="BO8" s="613">
        <v>1.1000000000000001</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101184300</v>
      </c>
      <c r="CS8" s="611"/>
      <c r="CT8" s="611"/>
      <c r="CU8" s="611"/>
      <c r="CV8" s="611"/>
      <c r="CW8" s="611"/>
      <c r="CX8" s="611"/>
      <c r="CY8" s="612"/>
      <c r="CZ8" s="613">
        <v>52.5</v>
      </c>
      <c r="DA8" s="613"/>
      <c r="DB8" s="613"/>
      <c r="DC8" s="613"/>
      <c r="DD8" s="619">
        <v>229904</v>
      </c>
      <c r="DE8" s="611"/>
      <c r="DF8" s="611"/>
      <c r="DG8" s="611"/>
      <c r="DH8" s="611"/>
      <c r="DI8" s="611"/>
      <c r="DJ8" s="611"/>
      <c r="DK8" s="611"/>
      <c r="DL8" s="611"/>
      <c r="DM8" s="611"/>
      <c r="DN8" s="611"/>
      <c r="DO8" s="611"/>
      <c r="DP8" s="612"/>
      <c r="DQ8" s="619">
        <v>49108341</v>
      </c>
      <c r="DR8" s="611"/>
      <c r="DS8" s="611"/>
      <c r="DT8" s="611"/>
      <c r="DU8" s="611"/>
      <c r="DV8" s="611"/>
      <c r="DW8" s="611"/>
      <c r="DX8" s="611"/>
      <c r="DY8" s="611"/>
      <c r="DZ8" s="611"/>
      <c r="EA8" s="611"/>
      <c r="EB8" s="611"/>
      <c r="EC8" s="620"/>
    </row>
    <row r="9" spans="2:143" ht="11.25" customHeight="1" x14ac:dyDescent="0.15">
      <c r="B9" s="607" t="s">
        <v>229</v>
      </c>
      <c r="C9" s="608"/>
      <c r="D9" s="608"/>
      <c r="E9" s="608"/>
      <c r="F9" s="608"/>
      <c r="G9" s="608"/>
      <c r="H9" s="608"/>
      <c r="I9" s="608"/>
      <c r="J9" s="608"/>
      <c r="K9" s="608"/>
      <c r="L9" s="608"/>
      <c r="M9" s="608"/>
      <c r="N9" s="608"/>
      <c r="O9" s="608"/>
      <c r="P9" s="608"/>
      <c r="Q9" s="609"/>
      <c r="R9" s="610">
        <v>1203645</v>
      </c>
      <c r="S9" s="611"/>
      <c r="T9" s="611"/>
      <c r="U9" s="611"/>
      <c r="V9" s="611"/>
      <c r="W9" s="611"/>
      <c r="X9" s="611"/>
      <c r="Y9" s="612"/>
      <c r="Z9" s="613">
        <v>0.6</v>
      </c>
      <c r="AA9" s="613"/>
      <c r="AB9" s="613"/>
      <c r="AC9" s="613"/>
      <c r="AD9" s="614">
        <v>1203645</v>
      </c>
      <c r="AE9" s="614"/>
      <c r="AF9" s="614"/>
      <c r="AG9" s="614"/>
      <c r="AH9" s="614"/>
      <c r="AI9" s="614"/>
      <c r="AJ9" s="614"/>
      <c r="AK9" s="614"/>
      <c r="AL9" s="615">
        <v>1.2</v>
      </c>
      <c r="AM9" s="616"/>
      <c r="AN9" s="616"/>
      <c r="AO9" s="617"/>
      <c r="AP9" s="607" t="s">
        <v>230</v>
      </c>
      <c r="AQ9" s="608"/>
      <c r="AR9" s="608"/>
      <c r="AS9" s="608"/>
      <c r="AT9" s="608"/>
      <c r="AU9" s="608"/>
      <c r="AV9" s="608"/>
      <c r="AW9" s="608"/>
      <c r="AX9" s="608"/>
      <c r="AY9" s="608"/>
      <c r="AZ9" s="608"/>
      <c r="BA9" s="608"/>
      <c r="BB9" s="608"/>
      <c r="BC9" s="608"/>
      <c r="BD9" s="608"/>
      <c r="BE9" s="608"/>
      <c r="BF9" s="609"/>
      <c r="BG9" s="610">
        <v>33099290</v>
      </c>
      <c r="BH9" s="611"/>
      <c r="BI9" s="611"/>
      <c r="BJ9" s="611"/>
      <c r="BK9" s="611"/>
      <c r="BL9" s="611"/>
      <c r="BM9" s="611"/>
      <c r="BN9" s="612"/>
      <c r="BO9" s="613">
        <v>45.3</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15623828</v>
      </c>
      <c r="CS9" s="611"/>
      <c r="CT9" s="611"/>
      <c r="CU9" s="611"/>
      <c r="CV9" s="611"/>
      <c r="CW9" s="611"/>
      <c r="CX9" s="611"/>
      <c r="CY9" s="612"/>
      <c r="CZ9" s="613">
        <v>8.1</v>
      </c>
      <c r="DA9" s="613"/>
      <c r="DB9" s="613"/>
      <c r="DC9" s="613"/>
      <c r="DD9" s="619">
        <v>428558</v>
      </c>
      <c r="DE9" s="611"/>
      <c r="DF9" s="611"/>
      <c r="DG9" s="611"/>
      <c r="DH9" s="611"/>
      <c r="DI9" s="611"/>
      <c r="DJ9" s="611"/>
      <c r="DK9" s="611"/>
      <c r="DL9" s="611"/>
      <c r="DM9" s="611"/>
      <c r="DN9" s="611"/>
      <c r="DO9" s="611"/>
      <c r="DP9" s="612"/>
      <c r="DQ9" s="619">
        <v>13635884</v>
      </c>
      <c r="DR9" s="611"/>
      <c r="DS9" s="611"/>
      <c r="DT9" s="611"/>
      <c r="DU9" s="611"/>
      <c r="DV9" s="611"/>
      <c r="DW9" s="611"/>
      <c r="DX9" s="611"/>
      <c r="DY9" s="611"/>
      <c r="DZ9" s="611"/>
      <c r="EA9" s="611"/>
      <c r="EB9" s="611"/>
      <c r="EC9" s="620"/>
    </row>
    <row r="10" spans="2:143" ht="11.25" customHeight="1" x14ac:dyDescent="0.15">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1083939</v>
      </c>
      <c r="BH10" s="611"/>
      <c r="BI10" s="611"/>
      <c r="BJ10" s="611"/>
      <c r="BK10" s="611"/>
      <c r="BL10" s="611"/>
      <c r="BM10" s="611"/>
      <c r="BN10" s="612"/>
      <c r="BO10" s="613">
        <v>1.5</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101896</v>
      </c>
      <c r="CS10" s="611"/>
      <c r="CT10" s="611"/>
      <c r="CU10" s="611"/>
      <c r="CV10" s="611"/>
      <c r="CW10" s="611"/>
      <c r="CX10" s="611"/>
      <c r="CY10" s="612"/>
      <c r="CZ10" s="613">
        <v>0.1</v>
      </c>
      <c r="DA10" s="613"/>
      <c r="DB10" s="613"/>
      <c r="DC10" s="613"/>
      <c r="DD10" s="619" t="s">
        <v>122</v>
      </c>
      <c r="DE10" s="611"/>
      <c r="DF10" s="611"/>
      <c r="DG10" s="611"/>
      <c r="DH10" s="611"/>
      <c r="DI10" s="611"/>
      <c r="DJ10" s="611"/>
      <c r="DK10" s="611"/>
      <c r="DL10" s="611"/>
      <c r="DM10" s="611"/>
      <c r="DN10" s="611"/>
      <c r="DO10" s="611"/>
      <c r="DP10" s="612"/>
      <c r="DQ10" s="619">
        <v>87837</v>
      </c>
      <c r="DR10" s="611"/>
      <c r="DS10" s="611"/>
      <c r="DT10" s="611"/>
      <c r="DU10" s="611"/>
      <c r="DV10" s="611"/>
      <c r="DW10" s="611"/>
      <c r="DX10" s="611"/>
      <c r="DY10" s="611"/>
      <c r="DZ10" s="611"/>
      <c r="EA10" s="611"/>
      <c r="EB10" s="611"/>
      <c r="EC10" s="620"/>
    </row>
    <row r="11" spans="2:143" ht="11.25" customHeight="1" x14ac:dyDescent="0.15">
      <c r="B11" s="607" t="s">
        <v>235</v>
      </c>
      <c r="C11" s="608"/>
      <c r="D11" s="608"/>
      <c r="E11" s="608"/>
      <c r="F11" s="608"/>
      <c r="G11" s="608"/>
      <c r="H11" s="608"/>
      <c r="I11" s="608"/>
      <c r="J11" s="608"/>
      <c r="K11" s="608"/>
      <c r="L11" s="608"/>
      <c r="M11" s="608"/>
      <c r="N11" s="608"/>
      <c r="O11" s="608"/>
      <c r="P11" s="608"/>
      <c r="Q11" s="609"/>
      <c r="R11" s="610">
        <v>11756680</v>
      </c>
      <c r="S11" s="611"/>
      <c r="T11" s="611"/>
      <c r="U11" s="611"/>
      <c r="V11" s="611"/>
      <c r="W11" s="611"/>
      <c r="X11" s="611"/>
      <c r="Y11" s="612"/>
      <c r="Z11" s="615">
        <v>5.9</v>
      </c>
      <c r="AA11" s="616"/>
      <c r="AB11" s="616"/>
      <c r="AC11" s="622"/>
      <c r="AD11" s="619">
        <v>11756680</v>
      </c>
      <c r="AE11" s="611"/>
      <c r="AF11" s="611"/>
      <c r="AG11" s="611"/>
      <c r="AH11" s="611"/>
      <c r="AI11" s="611"/>
      <c r="AJ11" s="611"/>
      <c r="AK11" s="612"/>
      <c r="AL11" s="615">
        <v>11.6</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2477691</v>
      </c>
      <c r="BH11" s="611"/>
      <c r="BI11" s="611"/>
      <c r="BJ11" s="611"/>
      <c r="BK11" s="611"/>
      <c r="BL11" s="611"/>
      <c r="BM11" s="611"/>
      <c r="BN11" s="612"/>
      <c r="BO11" s="613">
        <v>3.4</v>
      </c>
      <c r="BP11" s="613"/>
      <c r="BQ11" s="613"/>
      <c r="BR11" s="613"/>
      <c r="BS11" s="614">
        <v>662064</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284101</v>
      </c>
      <c r="CS11" s="611"/>
      <c r="CT11" s="611"/>
      <c r="CU11" s="611"/>
      <c r="CV11" s="611"/>
      <c r="CW11" s="611"/>
      <c r="CX11" s="611"/>
      <c r="CY11" s="612"/>
      <c r="CZ11" s="613">
        <v>0.1</v>
      </c>
      <c r="DA11" s="613"/>
      <c r="DB11" s="613"/>
      <c r="DC11" s="613"/>
      <c r="DD11" s="619">
        <v>18090</v>
      </c>
      <c r="DE11" s="611"/>
      <c r="DF11" s="611"/>
      <c r="DG11" s="611"/>
      <c r="DH11" s="611"/>
      <c r="DI11" s="611"/>
      <c r="DJ11" s="611"/>
      <c r="DK11" s="611"/>
      <c r="DL11" s="611"/>
      <c r="DM11" s="611"/>
      <c r="DN11" s="611"/>
      <c r="DO11" s="611"/>
      <c r="DP11" s="612"/>
      <c r="DQ11" s="619">
        <v>171675</v>
      </c>
      <c r="DR11" s="611"/>
      <c r="DS11" s="611"/>
      <c r="DT11" s="611"/>
      <c r="DU11" s="611"/>
      <c r="DV11" s="611"/>
      <c r="DW11" s="611"/>
      <c r="DX11" s="611"/>
      <c r="DY11" s="611"/>
      <c r="DZ11" s="611"/>
      <c r="EA11" s="611"/>
      <c r="EB11" s="611"/>
      <c r="EC11" s="620"/>
    </row>
    <row r="12" spans="2:143" ht="11.25" customHeight="1" x14ac:dyDescent="0.15">
      <c r="B12" s="607" t="s">
        <v>238</v>
      </c>
      <c r="C12" s="608"/>
      <c r="D12" s="608"/>
      <c r="E12" s="608"/>
      <c r="F12" s="608"/>
      <c r="G12" s="608"/>
      <c r="H12" s="608"/>
      <c r="I12" s="608"/>
      <c r="J12" s="608"/>
      <c r="K12" s="608"/>
      <c r="L12" s="608"/>
      <c r="M12" s="608"/>
      <c r="N12" s="608"/>
      <c r="O12" s="608"/>
      <c r="P12" s="608"/>
      <c r="Q12" s="609"/>
      <c r="R12" s="610">
        <v>7557</v>
      </c>
      <c r="S12" s="611"/>
      <c r="T12" s="611"/>
      <c r="U12" s="611"/>
      <c r="V12" s="611"/>
      <c r="W12" s="611"/>
      <c r="X12" s="611"/>
      <c r="Y12" s="612"/>
      <c r="Z12" s="613">
        <v>0</v>
      </c>
      <c r="AA12" s="613"/>
      <c r="AB12" s="613"/>
      <c r="AC12" s="613"/>
      <c r="AD12" s="614">
        <v>7557</v>
      </c>
      <c r="AE12" s="614"/>
      <c r="AF12" s="614"/>
      <c r="AG12" s="614"/>
      <c r="AH12" s="614"/>
      <c r="AI12" s="614"/>
      <c r="AJ12" s="614"/>
      <c r="AK12" s="614"/>
      <c r="AL12" s="615">
        <v>0</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26223934</v>
      </c>
      <c r="BH12" s="611"/>
      <c r="BI12" s="611"/>
      <c r="BJ12" s="611"/>
      <c r="BK12" s="611"/>
      <c r="BL12" s="611"/>
      <c r="BM12" s="611"/>
      <c r="BN12" s="612"/>
      <c r="BO12" s="613">
        <v>35.9</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929589</v>
      </c>
      <c r="CS12" s="611"/>
      <c r="CT12" s="611"/>
      <c r="CU12" s="611"/>
      <c r="CV12" s="611"/>
      <c r="CW12" s="611"/>
      <c r="CX12" s="611"/>
      <c r="CY12" s="612"/>
      <c r="CZ12" s="613">
        <v>0.5</v>
      </c>
      <c r="DA12" s="613"/>
      <c r="DB12" s="613"/>
      <c r="DC12" s="613"/>
      <c r="DD12" s="619">
        <v>10794</v>
      </c>
      <c r="DE12" s="611"/>
      <c r="DF12" s="611"/>
      <c r="DG12" s="611"/>
      <c r="DH12" s="611"/>
      <c r="DI12" s="611"/>
      <c r="DJ12" s="611"/>
      <c r="DK12" s="611"/>
      <c r="DL12" s="611"/>
      <c r="DM12" s="611"/>
      <c r="DN12" s="611"/>
      <c r="DO12" s="611"/>
      <c r="DP12" s="612"/>
      <c r="DQ12" s="619">
        <v>926678</v>
      </c>
      <c r="DR12" s="611"/>
      <c r="DS12" s="611"/>
      <c r="DT12" s="611"/>
      <c r="DU12" s="611"/>
      <c r="DV12" s="611"/>
      <c r="DW12" s="611"/>
      <c r="DX12" s="611"/>
      <c r="DY12" s="611"/>
      <c r="DZ12" s="611"/>
      <c r="EA12" s="611"/>
      <c r="EB12" s="611"/>
      <c r="EC12" s="620"/>
    </row>
    <row r="13" spans="2:143" ht="11.25" customHeight="1" x14ac:dyDescent="0.15">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26154574</v>
      </c>
      <c r="BH13" s="611"/>
      <c r="BI13" s="611"/>
      <c r="BJ13" s="611"/>
      <c r="BK13" s="611"/>
      <c r="BL13" s="611"/>
      <c r="BM13" s="611"/>
      <c r="BN13" s="612"/>
      <c r="BO13" s="613">
        <v>35.799999999999997</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19236812</v>
      </c>
      <c r="CS13" s="611"/>
      <c r="CT13" s="611"/>
      <c r="CU13" s="611"/>
      <c r="CV13" s="611"/>
      <c r="CW13" s="611"/>
      <c r="CX13" s="611"/>
      <c r="CY13" s="612"/>
      <c r="CZ13" s="613">
        <v>10</v>
      </c>
      <c r="DA13" s="613"/>
      <c r="DB13" s="613"/>
      <c r="DC13" s="613"/>
      <c r="DD13" s="619">
        <v>10736498</v>
      </c>
      <c r="DE13" s="611"/>
      <c r="DF13" s="611"/>
      <c r="DG13" s="611"/>
      <c r="DH13" s="611"/>
      <c r="DI13" s="611"/>
      <c r="DJ13" s="611"/>
      <c r="DK13" s="611"/>
      <c r="DL13" s="611"/>
      <c r="DM13" s="611"/>
      <c r="DN13" s="611"/>
      <c r="DO13" s="611"/>
      <c r="DP13" s="612"/>
      <c r="DQ13" s="619">
        <v>9984476</v>
      </c>
      <c r="DR13" s="611"/>
      <c r="DS13" s="611"/>
      <c r="DT13" s="611"/>
      <c r="DU13" s="611"/>
      <c r="DV13" s="611"/>
      <c r="DW13" s="611"/>
      <c r="DX13" s="611"/>
      <c r="DY13" s="611"/>
      <c r="DZ13" s="611"/>
      <c r="EA13" s="611"/>
      <c r="EB13" s="611"/>
      <c r="EC13" s="620"/>
    </row>
    <row r="14" spans="2:143" ht="11.25" customHeight="1" x14ac:dyDescent="0.15">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622678</v>
      </c>
      <c r="BH14" s="611"/>
      <c r="BI14" s="611"/>
      <c r="BJ14" s="611"/>
      <c r="BK14" s="611"/>
      <c r="BL14" s="611"/>
      <c r="BM14" s="611"/>
      <c r="BN14" s="612"/>
      <c r="BO14" s="613">
        <v>0.9</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6447019</v>
      </c>
      <c r="CS14" s="611"/>
      <c r="CT14" s="611"/>
      <c r="CU14" s="611"/>
      <c r="CV14" s="611"/>
      <c r="CW14" s="611"/>
      <c r="CX14" s="611"/>
      <c r="CY14" s="612"/>
      <c r="CZ14" s="613">
        <v>3.3</v>
      </c>
      <c r="DA14" s="613"/>
      <c r="DB14" s="613"/>
      <c r="DC14" s="613"/>
      <c r="DD14" s="619">
        <v>616223</v>
      </c>
      <c r="DE14" s="611"/>
      <c r="DF14" s="611"/>
      <c r="DG14" s="611"/>
      <c r="DH14" s="611"/>
      <c r="DI14" s="611"/>
      <c r="DJ14" s="611"/>
      <c r="DK14" s="611"/>
      <c r="DL14" s="611"/>
      <c r="DM14" s="611"/>
      <c r="DN14" s="611"/>
      <c r="DO14" s="611"/>
      <c r="DP14" s="612"/>
      <c r="DQ14" s="619">
        <v>5582069</v>
      </c>
      <c r="DR14" s="611"/>
      <c r="DS14" s="611"/>
      <c r="DT14" s="611"/>
      <c r="DU14" s="611"/>
      <c r="DV14" s="611"/>
      <c r="DW14" s="611"/>
      <c r="DX14" s="611"/>
      <c r="DY14" s="611"/>
      <c r="DZ14" s="611"/>
      <c r="EA14" s="611"/>
      <c r="EB14" s="611"/>
      <c r="EC14" s="620"/>
    </row>
    <row r="15" spans="2:143" ht="11.25" customHeight="1" x14ac:dyDescent="0.15">
      <c r="B15" s="607" t="s">
        <v>247</v>
      </c>
      <c r="C15" s="608"/>
      <c r="D15" s="608"/>
      <c r="E15" s="608"/>
      <c r="F15" s="608"/>
      <c r="G15" s="608"/>
      <c r="H15" s="608"/>
      <c r="I15" s="608"/>
      <c r="J15" s="608"/>
      <c r="K15" s="608"/>
      <c r="L15" s="608"/>
      <c r="M15" s="608"/>
      <c r="N15" s="608"/>
      <c r="O15" s="608"/>
      <c r="P15" s="608"/>
      <c r="Q15" s="609"/>
      <c r="R15" s="610">
        <v>164622</v>
      </c>
      <c r="S15" s="611"/>
      <c r="T15" s="611"/>
      <c r="U15" s="611"/>
      <c r="V15" s="611"/>
      <c r="W15" s="611"/>
      <c r="X15" s="611"/>
      <c r="Y15" s="612"/>
      <c r="Z15" s="613">
        <v>0.1</v>
      </c>
      <c r="AA15" s="613"/>
      <c r="AB15" s="613"/>
      <c r="AC15" s="613"/>
      <c r="AD15" s="614">
        <v>164622</v>
      </c>
      <c r="AE15" s="614"/>
      <c r="AF15" s="614"/>
      <c r="AG15" s="614"/>
      <c r="AH15" s="614"/>
      <c r="AI15" s="614"/>
      <c r="AJ15" s="614"/>
      <c r="AK15" s="614"/>
      <c r="AL15" s="615">
        <v>0.2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3106666</v>
      </c>
      <c r="BH15" s="611"/>
      <c r="BI15" s="611"/>
      <c r="BJ15" s="611"/>
      <c r="BK15" s="611"/>
      <c r="BL15" s="611"/>
      <c r="BM15" s="611"/>
      <c r="BN15" s="612"/>
      <c r="BO15" s="613">
        <v>4.3</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23050737</v>
      </c>
      <c r="CS15" s="611"/>
      <c r="CT15" s="611"/>
      <c r="CU15" s="611"/>
      <c r="CV15" s="611"/>
      <c r="CW15" s="611"/>
      <c r="CX15" s="611"/>
      <c r="CY15" s="612"/>
      <c r="CZ15" s="613">
        <v>12</v>
      </c>
      <c r="DA15" s="613"/>
      <c r="DB15" s="613"/>
      <c r="DC15" s="613"/>
      <c r="DD15" s="619">
        <v>4471257</v>
      </c>
      <c r="DE15" s="611"/>
      <c r="DF15" s="611"/>
      <c r="DG15" s="611"/>
      <c r="DH15" s="611"/>
      <c r="DI15" s="611"/>
      <c r="DJ15" s="611"/>
      <c r="DK15" s="611"/>
      <c r="DL15" s="611"/>
      <c r="DM15" s="611"/>
      <c r="DN15" s="611"/>
      <c r="DO15" s="611"/>
      <c r="DP15" s="612"/>
      <c r="DQ15" s="619">
        <v>15710921</v>
      </c>
      <c r="DR15" s="611"/>
      <c r="DS15" s="611"/>
      <c r="DT15" s="611"/>
      <c r="DU15" s="611"/>
      <c r="DV15" s="611"/>
      <c r="DW15" s="611"/>
      <c r="DX15" s="611"/>
      <c r="DY15" s="611"/>
      <c r="DZ15" s="611"/>
      <c r="EA15" s="611"/>
      <c r="EB15" s="611"/>
      <c r="EC15" s="620"/>
    </row>
    <row r="16" spans="2:143" ht="11.25" customHeight="1" x14ac:dyDescent="0.15">
      <c r="B16" s="607" t="s">
        <v>250</v>
      </c>
      <c r="C16" s="608"/>
      <c r="D16" s="608"/>
      <c r="E16" s="608"/>
      <c r="F16" s="608"/>
      <c r="G16" s="608"/>
      <c r="H16" s="608"/>
      <c r="I16" s="608"/>
      <c r="J16" s="608"/>
      <c r="K16" s="608"/>
      <c r="L16" s="608"/>
      <c r="M16" s="608"/>
      <c r="N16" s="608"/>
      <c r="O16" s="608"/>
      <c r="P16" s="608"/>
      <c r="Q16" s="609"/>
      <c r="R16" s="610">
        <v>825199</v>
      </c>
      <c r="S16" s="611"/>
      <c r="T16" s="611"/>
      <c r="U16" s="611"/>
      <c r="V16" s="611"/>
      <c r="W16" s="611"/>
      <c r="X16" s="611"/>
      <c r="Y16" s="612"/>
      <c r="Z16" s="613">
        <v>0.4</v>
      </c>
      <c r="AA16" s="613"/>
      <c r="AB16" s="613"/>
      <c r="AC16" s="613"/>
      <c r="AD16" s="614">
        <v>825199</v>
      </c>
      <c r="AE16" s="614"/>
      <c r="AF16" s="614"/>
      <c r="AG16" s="614"/>
      <c r="AH16" s="614"/>
      <c r="AI16" s="614"/>
      <c r="AJ16" s="614"/>
      <c r="AK16" s="614"/>
      <c r="AL16" s="615">
        <v>0.8</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t="s">
        <v>122</v>
      </c>
      <c r="CS16" s="611"/>
      <c r="CT16" s="611"/>
      <c r="CU16" s="611"/>
      <c r="CV16" s="611"/>
      <c r="CW16" s="611"/>
      <c r="CX16" s="611"/>
      <c r="CY16" s="612"/>
      <c r="CZ16" s="613" t="s">
        <v>122</v>
      </c>
      <c r="DA16" s="613"/>
      <c r="DB16" s="613"/>
      <c r="DC16" s="613"/>
      <c r="DD16" s="619" t="s">
        <v>122</v>
      </c>
      <c r="DE16" s="611"/>
      <c r="DF16" s="611"/>
      <c r="DG16" s="611"/>
      <c r="DH16" s="611"/>
      <c r="DI16" s="611"/>
      <c r="DJ16" s="611"/>
      <c r="DK16" s="611"/>
      <c r="DL16" s="611"/>
      <c r="DM16" s="611"/>
      <c r="DN16" s="611"/>
      <c r="DO16" s="611"/>
      <c r="DP16" s="612"/>
      <c r="DQ16" s="619" t="s">
        <v>122</v>
      </c>
      <c r="DR16" s="611"/>
      <c r="DS16" s="611"/>
      <c r="DT16" s="611"/>
      <c r="DU16" s="611"/>
      <c r="DV16" s="611"/>
      <c r="DW16" s="611"/>
      <c r="DX16" s="611"/>
      <c r="DY16" s="611"/>
      <c r="DZ16" s="611"/>
      <c r="EA16" s="611"/>
      <c r="EB16" s="611"/>
      <c r="EC16" s="620"/>
    </row>
    <row r="17" spans="2:133" ht="11.25" customHeight="1" x14ac:dyDescent="0.15">
      <c r="B17" s="607" t="s">
        <v>253</v>
      </c>
      <c r="C17" s="608"/>
      <c r="D17" s="608"/>
      <c r="E17" s="608"/>
      <c r="F17" s="608"/>
      <c r="G17" s="608"/>
      <c r="H17" s="608"/>
      <c r="I17" s="608"/>
      <c r="J17" s="608"/>
      <c r="K17" s="608"/>
      <c r="L17" s="608"/>
      <c r="M17" s="608"/>
      <c r="N17" s="608"/>
      <c r="O17" s="608"/>
      <c r="P17" s="608"/>
      <c r="Q17" s="609"/>
      <c r="R17" s="610">
        <v>2801287</v>
      </c>
      <c r="S17" s="611"/>
      <c r="T17" s="611"/>
      <c r="U17" s="611"/>
      <c r="V17" s="611"/>
      <c r="W17" s="611"/>
      <c r="X17" s="611"/>
      <c r="Y17" s="612"/>
      <c r="Z17" s="613">
        <v>1.4</v>
      </c>
      <c r="AA17" s="613"/>
      <c r="AB17" s="613"/>
      <c r="AC17" s="613"/>
      <c r="AD17" s="614">
        <v>2801287</v>
      </c>
      <c r="AE17" s="614"/>
      <c r="AF17" s="614"/>
      <c r="AG17" s="614"/>
      <c r="AH17" s="614"/>
      <c r="AI17" s="614"/>
      <c r="AJ17" s="614"/>
      <c r="AK17" s="614"/>
      <c r="AL17" s="615">
        <v>2.8</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11371485</v>
      </c>
      <c r="CS17" s="611"/>
      <c r="CT17" s="611"/>
      <c r="CU17" s="611"/>
      <c r="CV17" s="611"/>
      <c r="CW17" s="611"/>
      <c r="CX17" s="611"/>
      <c r="CY17" s="612"/>
      <c r="CZ17" s="613">
        <v>5.9</v>
      </c>
      <c r="DA17" s="613"/>
      <c r="DB17" s="613"/>
      <c r="DC17" s="613"/>
      <c r="DD17" s="619" t="s">
        <v>122</v>
      </c>
      <c r="DE17" s="611"/>
      <c r="DF17" s="611"/>
      <c r="DG17" s="611"/>
      <c r="DH17" s="611"/>
      <c r="DI17" s="611"/>
      <c r="DJ17" s="611"/>
      <c r="DK17" s="611"/>
      <c r="DL17" s="611"/>
      <c r="DM17" s="611"/>
      <c r="DN17" s="611"/>
      <c r="DO17" s="611"/>
      <c r="DP17" s="612"/>
      <c r="DQ17" s="619">
        <v>10986847</v>
      </c>
      <c r="DR17" s="611"/>
      <c r="DS17" s="611"/>
      <c r="DT17" s="611"/>
      <c r="DU17" s="611"/>
      <c r="DV17" s="611"/>
      <c r="DW17" s="611"/>
      <c r="DX17" s="611"/>
      <c r="DY17" s="611"/>
      <c r="DZ17" s="611"/>
      <c r="EA17" s="611"/>
      <c r="EB17" s="611"/>
      <c r="EC17" s="620"/>
    </row>
    <row r="18" spans="2:133" ht="11.25" customHeight="1" x14ac:dyDescent="0.15">
      <c r="B18" s="607" t="s">
        <v>256</v>
      </c>
      <c r="C18" s="608"/>
      <c r="D18" s="608"/>
      <c r="E18" s="608"/>
      <c r="F18" s="608"/>
      <c r="G18" s="608"/>
      <c r="H18" s="608"/>
      <c r="I18" s="608"/>
      <c r="J18" s="608"/>
      <c r="K18" s="608"/>
      <c r="L18" s="608"/>
      <c r="M18" s="608"/>
      <c r="N18" s="608"/>
      <c r="O18" s="608"/>
      <c r="P18" s="608"/>
      <c r="Q18" s="609"/>
      <c r="R18" s="610">
        <v>457068</v>
      </c>
      <c r="S18" s="611"/>
      <c r="T18" s="611"/>
      <c r="U18" s="611"/>
      <c r="V18" s="611"/>
      <c r="W18" s="611"/>
      <c r="X18" s="611"/>
      <c r="Y18" s="612"/>
      <c r="Z18" s="613">
        <v>0.2</v>
      </c>
      <c r="AA18" s="613"/>
      <c r="AB18" s="613"/>
      <c r="AC18" s="613"/>
      <c r="AD18" s="614">
        <v>457068</v>
      </c>
      <c r="AE18" s="614"/>
      <c r="AF18" s="614"/>
      <c r="AG18" s="614"/>
      <c r="AH18" s="614"/>
      <c r="AI18" s="614"/>
      <c r="AJ18" s="614"/>
      <c r="AK18" s="614"/>
      <c r="AL18" s="615">
        <v>0.5</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259</v>
      </c>
      <c r="C19" s="608"/>
      <c r="D19" s="608"/>
      <c r="E19" s="608"/>
      <c r="F19" s="608"/>
      <c r="G19" s="608"/>
      <c r="H19" s="608"/>
      <c r="I19" s="608"/>
      <c r="J19" s="608"/>
      <c r="K19" s="608"/>
      <c r="L19" s="608"/>
      <c r="M19" s="608"/>
      <c r="N19" s="608"/>
      <c r="O19" s="608"/>
      <c r="P19" s="608"/>
      <c r="Q19" s="609"/>
      <c r="R19" s="610">
        <v>2327492</v>
      </c>
      <c r="S19" s="611"/>
      <c r="T19" s="611"/>
      <c r="U19" s="611"/>
      <c r="V19" s="611"/>
      <c r="W19" s="611"/>
      <c r="X19" s="611"/>
      <c r="Y19" s="612"/>
      <c r="Z19" s="613">
        <v>1.2</v>
      </c>
      <c r="AA19" s="613"/>
      <c r="AB19" s="613"/>
      <c r="AC19" s="613"/>
      <c r="AD19" s="614">
        <v>2327492</v>
      </c>
      <c r="AE19" s="614"/>
      <c r="AF19" s="614"/>
      <c r="AG19" s="614"/>
      <c r="AH19" s="614"/>
      <c r="AI19" s="614"/>
      <c r="AJ19" s="614"/>
      <c r="AK19" s="614"/>
      <c r="AL19" s="615">
        <v>2.2999999999999998</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5580783</v>
      </c>
      <c r="BH19" s="611"/>
      <c r="BI19" s="611"/>
      <c r="BJ19" s="611"/>
      <c r="BK19" s="611"/>
      <c r="BL19" s="611"/>
      <c r="BM19" s="611"/>
      <c r="BN19" s="612"/>
      <c r="BO19" s="613">
        <v>7.6</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262</v>
      </c>
      <c r="C20" s="624"/>
      <c r="D20" s="624"/>
      <c r="E20" s="624"/>
      <c r="F20" s="624"/>
      <c r="G20" s="624"/>
      <c r="H20" s="624"/>
      <c r="I20" s="624"/>
      <c r="J20" s="624"/>
      <c r="K20" s="624"/>
      <c r="L20" s="624"/>
      <c r="M20" s="624"/>
      <c r="N20" s="624"/>
      <c r="O20" s="624"/>
      <c r="P20" s="624"/>
      <c r="Q20" s="625"/>
      <c r="R20" s="610">
        <v>16727</v>
      </c>
      <c r="S20" s="611"/>
      <c r="T20" s="611"/>
      <c r="U20" s="611"/>
      <c r="V20" s="611"/>
      <c r="W20" s="611"/>
      <c r="X20" s="611"/>
      <c r="Y20" s="612"/>
      <c r="Z20" s="613">
        <v>0</v>
      </c>
      <c r="AA20" s="613"/>
      <c r="AB20" s="613"/>
      <c r="AC20" s="613"/>
      <c r="AD20" s="614">
        <v>16727</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5580783</v>
      </c>
      <c r="BH20" s="611"/>
      <c r="BI20" s="611"/>
      <c r="BJ20" s="611"/>
      <c r="BK20" s="611"/>
      <c r="BL20" s="611"/>
      <c r="BM20" s="611"/>
      <c r="BN20" s="612"/>
      <c r="BO20" s="613">
        <v>7.6</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192763852</v>
      </c>
      <c r="CS20" s="611"/>
      <c r="CT20" s="611"/>
      <c r="CU20" s="611"/>
      <c r="CV20" s="611"/>
      <c r="CW20" s="611"/>
      <c r="CX20" s="611"/>
      <c r="CY20" s="612"/>
      <c r="CZ20" s="613">
        <v>100</v>
      </c>
      <c r="DA20" s="613"/>
      <c r="DB20" s="613"/>
      <c r="DC20" s="613"/>
      <c r="DD20" s="619">
        <v>16686460</v>
      </c>
      <c r="DE20" s="611"/>
      <c r="DF20" s="611"/>
      <c r="DG20" s="611"/>
      <c r="DH20" s="611"/>
      <c r="DI20" s="611"/>
      <c r="DJ20" s="611"/>
      <c r="DK20" s="611"/>
      <c r="DL20" s="611"/>
      <c r="DM20" s="611"/>
      <c r="DN20" s="611"/>
      <c r="DO20" s="611"/>
      <c r="DP20" s="612"/>
      <c r="DQ20" s="619">
        <v>118276432</v>
      </c>
      <c r="DR20" s="611"/>
      <c r="DS20" s="611"/>
      <c r="DT20" s="611"/>
      <c r="DU20" s="611"/>
      <c r="DV20" s="611"/>
      <c r="DW20" s="611"/>
      <c r="DX20" s="611"/>
      <c r="DY20" s="611"/>
      <c r="DZ20" s="611"/>
      <c r="EA20" s="611"/>
      <c r="EB20" s="611"/>
      <c r="EC20" s="620"/>
    </row>
    <row r="21" spans="2:133" ht="11.25" customHeight="1" x14ac:dyDescent="0.15">
      <c r="B21" s="607" t="s">
        <v>265</v>
      </c>
      <c r="C21" s="608"/>
      <c r="D21" s="608"/>
      <c r="E21" s="608"/>
      <c r="F21" s="608"/>
      <c r="G21" s="608"/>
      <c r="H21" s="608"/>
      <c r="I21" s="608"/>
      <c r="J21" s="608"/>
      <c r="K21" s="608"/>
      <c r="L21" s="608"/>
      <c r="M21" s="608"/>
      <c r="N21" s="608"/>
      <c r="O21" s="608"/>
      <c r="P21" s="608"/>
      <c r="Q21" s="609"/>
      <c r="R21" s="610">
        <v>14118890</v>
      </c>
      <c r="S21" s="611"/>
      <c r="T21" s="611"/>
      <c r="U21" s="611"/>
      <c r="V21" s="611"/>
      <c r="W21" s="611"/>
      <c r="X21" s="611"/>
      <c r="Y21" s="612"/>
      <c r="Z21" s="613">
        <v>7.1</v>
      </c>
      <c r="AA21" s="613"/>
      <c r="AB21" s="613"/>
      <c r="AC21" s="613"/>
      <c r="AD21" s="614">
        <v>13535047</v>
      </c>
      <c r="AE21" s="614"/>
      <c r="AF21" s="614"/>
      <c r="AG21" s="614"/>
      <c r="AH21" s="614"/>
      <c r="AI21" s="614"/>
      <c r="AJ21" s="614"/>
      <c r="AK21" s="614"/>
      <c r="AL21" s="615">
        <v>13.4</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267</v>
      </c>
      <c r="C22" s="608"/>
      <c r="D22" s="608"/>
      <c r="E22" s="608"/>
      <c r="F22" s="608"/>
      <c r="G22" s="608"/>
      <c r="H22" s="608"/>
      <c r="I22" s="608"/>
      <c r="J22" s="608"/>
      <c r="K22" s="608"/>
      <c r="L22" s="608"/>
      <c r="M22" s="608"/>
      <c r="N22" s="608"/>
      <c r="O22" s="608"/>
      <c r="P22" s="608"/>
      <c r="Q22" s="609"/>
      <c r="R22" s="610">
        <v>13535047</v>
      </c>
      <c r="S22" s="611"/>
      <c r="T22" s="611"/>
      <c r="U22" s="611"/>
      <c r="V22" s="611"/>
      <c r="W22" s="611"/>
      <c r="X22" s="611"/>
      <c r="Y22" s="612"/>
      <c r="Z22" s="613">
        <v>6.8</v>
      </c>
      <c r="AA22" s="613"/>
      <c r="AB22" s="613"/>
      <c r="AC22" s="613"/>
      <c r="AD22" s="614">
        <v>13535047</v>
      </c>
      <c r="AE22" s="614"/>
      <c r="AF22" s="614"/>
      <c r="AG22" s="614"/>
      <c r="AH22" s="614"/>
      <c r="AI22" s="614"/>
      <c r="AJ22" s="614"/>
      <c r="AK22" s="614"/>
      <c r="AL22" s="615">
        <v>13.4</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v>1106912</v>
      </c>
      <c r="BH22" s="611"/>
      <c r="BI22" s="611"/>
      <c r="BJ22" s="611"/>
      <c r="BK22" s="611"/>
      <c r="BL22" s="611"/>
      <c r="BM22" s="611"/>
      <c r="BN22" s="612"/>
      <c r="BO22" s="613">
        <v>1.5</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270</v>
      </c>
      <c r="C23" s="608"/>
      <c r="D23" s="608"/>
      <c r="E23" s="608"/>
      <c r="F23" s="608"/>
      <c r="G23" s="608"/>
      <c r="H23" s="608"/>
      <c r="I23" s="608"/>
      <c r="J23" s="608"/>
      <c r="K23" s="608"/>
      <c r="L23" s="608"/>
      <c r="M23" s="608"/>
      <c r="N23" s="608"/>
      <c r="O23" s="608"/>
      <c r="P23" s="608"/>
      <c r="Q23" s="609"/>
      <c r="R23" s="610">
        <v>581349</v>
      </c>
      <c r="S23" s="611"/>
      <c r="T23" s="611"/>
      <c r="U23" s="611"/>
      <c r="V23" s="611"/>
      <c r="W23" s="611"/>
      <c r="X23" s="611"/>
      <c r="Y23" s="612"/>
      <c r="Z23" s="613">
        <v>0.3</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v>4473871</v>
      </c>
      <c r="BH23" s="611"/>
      <c r="BI23" s="611"/>
      <c r="BJ23" s="611"/>
      <c r="BK23" s="611"/>
      <c r="BL23" s="611"/>
      <c r="BM23" s="611"/>
      <c r="BN23" s="612"/>
      <c r="BO23" s="613">
        <v>6.1</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15">
      <c r="B24" s="607" t="s">
        <v>277</v>
      </c>
      <c r="C24" s="608"/>
      <c r="D24" s="608"/>
      <c r="E24" s="608"/>
      <c r="F24" s="608"/>
      <c r="G24" s="608"/>
      <c r="H24" s="608"/>
      <c r="I24" s="608"/>
      <c r="J24" s="608"/>
      <c r="K24" s="608"/>
      <c r="L24" s="608"/>
      <c r="M24" s="608"/>
      <c r="N24" s="608"/>
      <c r="O24" s="608"/>
      <c r="P24" s="608"/>
      <c r="Q24" s="609"/>
      <c r="R24" s="610">
        <v>2494</v>
      </c>
      <c r="S24" s="611"/>
      <c r="T24" s="611"/>
      <c r="U24" s="611"/>
      <c r="V24" s="611"/>
      <c r="W24" s="611"/>
      <c r="X24" s="611"/>
      <c r="Y24" s="612"/>
      <c r="Z24" s="613">
        <v>0</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110507593</v>
      </c>
      <c r="CS24" s="600"/>
      <c r="CT24" s="600"/>
      <c r="CU24" s="600"/>
      <c r="CV24" s="600"/>
      <c r="CW24" s="600"/>
      <c r="CX24" s="600"/>
      <c r="CY24" s="601"/>
      <c r="CZ24" s="604">
        <v>57.3</v>
      </c>
      <c r="DA24" s="605"/>
      <c r="DB24" s="605"/>
      <c r="DC24" s="621"/>
      <c r="DD24" s="645">
        <v>62089257</v>
      </c>
      <c r="DE24" s="600"/>
      <c r="DF24" s="600"/>
      <c r="DG24" s="600"/>
      <c r="DH24" s="600"/>
      <c r="DI24" s="600"/>
      <c r="DJ24" s="600"/>
      <c r="DK24" s="601"/>
      <c r="DL24" s="645">
        <v>55547620</v>
      </c>
      <c r="DM24" s="600"/>
      <c r="DN24" s="600"/>
      <c r="DO24" s="600"/>
      <c r="DP24" s="600"/>
      <c r="DQ24" s="600"/>
      <c r="DR24" s="600"/>
      <c r="DS24" s="600"/>
      <c r="DT24" s="600"/>
      <c r="DU24" s="600"/>
      <c r="DV24" s="601"/>
      <c r="DW24" s="604">
        <v>54.7</v>
      </c>
      <c r="DX24" s="605"/>
      <c r="DY24" s="605"/>
      <c r="DZ24" s="605"/>
      <c r="EA24" s="605"/>
      <c r="EB24" s="605"/>
      <c r="EC24" s="606"/>
    </row>
    <row r="25" spans="2:133" ht="11.25" customHeight="1" x14ac:dyDescent="0.15">
      <c r="B25" s="607" t="s">
        <v>280</v>
      </c>
      <c r="C25" s="608"/>
      <c r="D25" s="608"/>
      <c r="E25" s="608"/>
      <c r="F25" s="608"/>
      <c r="G25" s="608"/>
      <c r="H25" s="608"/>
      <c r="I25" s="608"/>
      <c r="J25" s="608"/>
      <c r="K25" s="608"/>
      <c r="L25" s="608"/>
      <c r="M25" s="608"/>
      <c r="N25" s="608"/>
      <c r="O25" s="608"/>
      <c r="P25" s="608"/>
      <c r="Q25" s="609"/>
      <c r="R25" s="610">
        <v>105596685</v>
      </c>
      <c r="S25" s="611"/>
      <c r="T25" s="611"/>
      <c r="U25" s="611"/>
      <c r="V25" s="611"/>
      <c r="W25" s="611"/>
      <c r="X25" s="611"/>
      <c r="Y25" s="612"/>
      <c r="Z25" s="613">
        <v>52.8</v>
      </c>
      <c r="AA25" s="613"/>
      <c r="AB25" s="613"/>
      <c r="AC25" s="613"/>
      <c r="AD25" s="614">
        <v>100538971</v>
      </c>
      <c r="AE25" s="614"/>
      <c r="AF25" s="614"/>
      <c r="AG25" s="614"/>
      <c r="AH25" s="614"/>
      <c r="AI25" s="614"/>
      <c r="AJ25" s="614"/>
      <c r="AK25" s="614"/>
      <c r="AL25" s="615">
        <v>99.4</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30848236</v>
      </c>
      <c r="CS25" s="642"/>
      <c r="CT25" s="642"/>
      <c r="CU25" s="642"/>
      <c r="CV25" s="642"/>
      <c r="CW25" s="642"/>
      <c r="CX25" s="642"/>
      <c r="CY25" s="643"/>
      <c r="CZ25" s="615">
        <v>16</v>
      </c>
      <c r="DA25" s="640"/>
      <c r="DB25" s="640"/>
      <c r="DC25" s="644"/>
      <c r="DD25" s="619">
        <v>28624015</v>
      </c>
      <c r="DE25" s="642"/>
      <c r="DF25" s="642"/>
      <c r="DG25" s="642"/>
      <c r="DH25" s="642"/>
      <c r="DI25" s="642"/>
      <c r="DJ25" s="642"/>
      <c r="DK25" s="643"/>
      <c r="DL25" s="619">
        <v>27979732</v>
      </c>
      <c r="DM25" s="642"/>
      <c r="DN25" s="642"/>
      <c r="DO25" s="642"/>
      <c r="DP25" s="642"/>
      <c r="DQ25" s="642"/>
      <c r="DR25" s="642"/>
      <c r="DS25" s="642"/>
      <c r="DT25" s="642"/>
      <c r="DU25" s="642"/>
      <c r="DV25" s="643"/>
      <c r="DW25" s="615">
        <v>27.6</v>
      </c>
      <c r="DX25" s="640"/>
      <c r="DY25" s="640"/>
      <c r="DZ25" s="640"/>
      <c r="EA25" s="640"/>
      <c r="EB25" s="640"/>
      <c r="EC25" s="641"/>
    </row>
    <row r="26" spans="2:133" ht="11.25" customHeight="1" x14ac:dyDescent="0.15">
      <c r="B26" s="607" t="s">
        <v>283</v>
      </c>
      <c r="C26" s="608"/>
      <c r="D26" s="608"/>
      <c r="E26" s="608"/>
      <c r="F26" s="608"/>
      <c r="G26" s="608"/>
      <c r="H26" s="608"/>
      <c r="I26" s="608"/>
      <c r="J26" s="608"/>
      <c r="K26" s="608"/>
      <c r="L26" s="608"/>
      <c r="M26" s="608"/>
      <c r="N26" s="608"/>
      <c r="O26" s="608"/>
      <c r="P26" s="608"/>
      <c r="Q26" s="609"/>
      <c r="R26" s="610">
        <v>42074</v>
      </c>
      <c r="S26" s="611"/>
      <c r="T26" s="611"/>
      <c r="U26" s="611"/>
      <c r="V26" s="611"/>
      <c r="W26" s="611"/>
      <c r="X26" s="611"/>
      <c r="Y26" s="612"/>
      <c r="Z26" s="613">
        <v>0</v>
      </c>
      <c r="AA26" s="613"/>
      <c r="AB26" s="613"/>
      <c r="AC26" s="613"/>
      <c r="AD26" s="614">
        <v>42074</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20033087</v>
      </c>
      <c r="CS26" s="611"/>
      <c r="CT26" s="611"/>
      <c r="CU26" s="611"/>
      <c r="CV26" s="611"/>
      <c r="CW26" s="611"/>
      <c r="CX26" s="611"/>
      <c r="CY26" s="612"/>
      <c r="CZ26" s="615">
        <v>10.4</v>
      </c>
      <c r="DA26" s="640"/>
      <c r="DB26" s="640"/>
      <c r="DC26" s="644"/>
      <c r="DD26" s="619">
        <v>18293072</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15">
      <c r="B27" s="607" t="s">
        <v>286</v>
      </c>
      <c r="C27" s="608"/>
      <c r="D27" s="608"/>
      <c r="E27" s="608"/>
      <c r="F27" s="608"/>
      <c r="G27" s="608"/>
      <c r="H27" s="608"/>
      <c r="I27" s="608"/>
      <c r="J27" s="608"/>
      <c r="K27" s="608"/>
      <c r="L27" s="608"/>
      <c r="M27" s="608"/>
      <c r="N27" s="608"/>
      <c r="O27" s="608"/>
      <c r="P27" s="608"/>
      <c r="Q27" s="609"/>
      <c r="R27" s="610">
        <v>851891</v>
      </c>
      <c r="S27" s="611"/>
      <c r="T27" s="611"/>
      <c r="U27" s="611"/>
      <c r="V27" s="611"/>
      <c r="W27" s="611"/>
      <c r="X27" s="611"/>
      <c r="Y27" s="612"/>
      <c r="Z27" s="613">
        <v>0.4</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73014790</v>
      </c>
      <c r="BH27" s="611"/>
      <c r="BI27" s="611"/>
      <c r="BJ27" s="611"/>
      <c r="BK27" s="611"/>
      <c r="BL27" s="611"/>
      <c r="BM27" s="611"/>
      <c r="BN27" s="612"/>
      <c r="BO27" s="613">
        <v>100</v>
      </c>
      <c r="BP27" s="613"/>
      <c r="BQ27" s="613"/>
      <c r="BR27" s="613"/>
      <c r="BS27" s="614">
        <v>662064</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68287872</v>
      </c>
      <c r="CS27" s="642"/>
      <c r="CT27" s="642"/>
      <c r="CU27" s="642"/>
      <c r="CV27" s="642"/>
      <c r="CW27" s="642"/>
      <c r="CX27" s="642"/>
      <c r="CY27" s="643"/>
      <c r="CZ27" s="615">
        <v>35.4</v>
      </c>
      <c r="DA27" s="640"/>
      <c r="DB27" s="640"/>
      <c r="DC27" s="644"/>
      <c r="DD27" s="619">
        <v>22478395</v>
      </c>
      <c r="DE27" s="642"/>
      <c r="DF27" s="642"/>
      <c r="DG27" s="642"/>
      <c r="DH27" s="642"/>
      <c r="DI27" s="642"/>
      <c r="DJ27" s="642"/>
      <c r="DK27" s="643"/>
      <c r="DL27" s="619">
        <v>16584720</v>
      </c>
      <c r="DM27" s="642"/>
      <c r="DN27" s="642"/>
      <c r="DO27" s="642"/>
      <c r="DP27" s="642"/>
      <c r="DQ27" s="642"/>
      <c r="DR27" s="642"/>
      <c r="DS27" s="642"/>
      <c r="DT27" s="642"/>
      <c r="DU27" s="642"/>
      <c r="DV27" s="643"/>
      <c r="DW27" s="615">
        <v>16.3</v>
      </c>
      <c r="DX27" s="640"/>
      <c r="DY27" s="640"/>
      <c r="DZ27" s="640"/>
      <c r="EA27" s="640"/>
      <c r="EB27" s="640"/>
      <c r="EC27" s="641"/>
    </row>
    <row r="28" spans="2:133" ht="11.25" customHeight="1" x14ac:dyDescent="0.15">
      <c r="B28" s="607" t="s">
        <v>289</v>
      </c>
      <c r="C28" s="608"/>
      <c r="D28" s="608"/>
      <c r="E28" s="608"/>
      <c r="F28" s="608"/>
      <c r="G28" s="608"/>
      <c r="H28" s="608"/>
      <c r="I28" s="608"/>
      <c r="J28" s="608"/>
      <c r="K28" s="608"/>
      <c r="L28" s="608"/>
      <c r="M28" s="608"/>
      <c r="N28" s="608"/>
      <c r="O28" s="608"/>
      <c r="P28" s="608"/>
      <c r="Q28" s="609"/>
      <c r="R28" s="610">
        <v>2256023</v>
      </c>
      <c r="S28" s="611"/>
      <c r="T28" s="611"/>
      <c r="U28" s="611"/>
      <c r="V28" s="611"/>
      <c r="W28" s="611"/>
      <c r="X28" s="611"/>
      <c r="Y28" s="612"/>
      <c r="Z28" s="613">
        <v>1.1000000000000001</v>
      </c>
      <c r="AA28" s="613"/>
      <c r="AB28" s="613"/>
      <c r="AC28" s="613"/>
      <c r="AD28" s="614">
        <v>528334</v>
      </c>
      <c r="AE28" s="614"/>
      <c r="AF28" s="614"/>
      <c r="AG28" s="614"/>
      <c r="AH28" s="614"/>
      <c r="AI28" s="614"/>
      <c r="AJ28" s="614"/>
      <c r="AK28" s="614"/>
      <c r="AL28" s="615">
        <v>0.5</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11371485</v>
      </c>
      <c r="CS28" s="611"/>
      <c r="CT28" s="611"/>
      <c r="CU28" s="611"/>
      <c r="CV28" s="611"/>
      <c r="CW28" s="611"/>
      <c r="CX28" s="611"/>
      <c r="CY28" s="612"/>
      <c r="CZ28" s="615">
        <v>5.9</v>
      </c>
      <c r="DA28" s="640"/>
      <c r="DB28" s="640"/>
      <c r="DC28" s="644"/>
      <c r="DD28" s="619">
        <v>10986847</v>
      </c>
      <c r="DE28" s="611"/>
      <c r="DF28" s="611"/>
      <c r="DG28" s="611"/>
      <c r="DH28" s="611"/>
      <c r="DI28" s="611"/>
      <c r="DJ28" s="611"/>
      <c r="DK28" s="612"/>
      <c r="DL28" s="619">
        <v>10983168</v>
      </c>
      <c r="DM28" s="611"/>
      <c r="DN28" s="611"/>
      <c r="DO28" s="611"/>
      <c r="DP28" s="611"/>
      <c r="DQ28" s="611"/>
      <c r="DR28" s="611"/>
      <c r="DS28" s="611"/>
      <c r="DT28" s="611"/>
      <c r="DU28" s="611"/>
      <c r="DV28" s="612"/>
      <c r="DW28" s="615">
        <v>10.8</v>
      </c>
      <c r="DX28" s="640"/>
      <c r="DY28" s="640"/>
      <c r="DZ28" s="640"/>
      <c r="EA28" s="640"/>
      <c r="EB28" s="640"/>
      <c r="EC28" s="641"/>
    </row>
    <row r="29" spans="2:133" ht="11.25" customHeight="1" x14ac:dyDescent="0.15">
      <c r="B29" s="607" t="s">
        <v>291</v>
      </c>
      <c r="C29" s="608"/>
      <c r="D29" s="608"/>
      <c r="E29" s="608"/>
      <c r="F29" s="608"/>
      <c r="G29" s="608"/>
      <c r="H29" s="608"/>
      <c r="I29" s="608"/>
      <c r="J29" s="608"/>
      <c r="K29" s="608"/>
      <c r="L29" s="608"/>
      <c r="M29" s="608"/>
      <c r="N29" s="608"/>
      <c r="O29" s="608"/>
      <c r="P29" s="608"/>
      <c r="Q29" s="609"/>
      <c r="R29" s="610">
        <v>959131</v>
      </c>
      <c r="S29" s="611"/>
      <c r="T29" s="611"/>
      <c r="U29" s="611"/>
      <c r="V29" s="611"/>
      <c r="W29" s="611"/>
      <c r="X29" s="611"/>
      <c r="Y29" s="612"/>
      <c r="Z29" s="613">
        <v>0.5</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11371485</v>
      </c>
      <c r="CS29" s="642"/>
      <c r="CT29" s="642"/>
      <c r="CU29" s="642"/>
      <c r="CV29" s="642"/>
      <c r="CW29" s="642"/>
      <c r="CX29" s="642"/>
      <c r="CY29" s="643"/>
      <c r="CZ29" s="615">
        <v>5.9</v>
      </c>
      <c r="DA29" s="640"/>
      <c r="DB29" s="640"/>
      <c r="DC29" s="644"/>
      <c r="DD29" s="619">
        <v>10986847</v>
      </c>
      <c r="DE29" s="642"/>
      <c r="DF29" s="642"/>
      <c r="DG29" s="642"/>
      <c r="DH29" s="642"/>
      <c r="DI29" s="642"/>
      <c r="DJ29" s="642"/>
      <c r="DK29" s="643"/>
      <c r="DL29" s="619">
        <v>10983168</v>
      </c>
      <c r="DM29" s="642"/>
      <c r="DN29" s="642"/>
      <c r="DO29" s="642"/>
      <c r="DP29" s="642"/>
      <c r="DQ29" s="642"/>
      <c r="DR29" s="642"/>
      <c r="DS29" s="642"/>
      <c r="DT29" s="642"/>
      <c r="DU29" s="642"/>
      <c r="DV29" s="643"/>
      <c r="DW29" s="615">
        <v>10.8</v>
      </c>
      <c r="DX29" s="640"/>
      <c r="DY29" s="640"/>
      <c r="DZ29" s="640"/>
      <c r="EA29" s="640"/>
      <c r="EB29" s="640"/>
      <c r="EC29" s="641"/>
    </row>
    <row r="30" spans="2:133" ht="11.25" customHeight="1" x14ac:dyDescent="0.15">
      <c r="B30" s="607" t="s">
        <v>293</v>
      </c>
      <c r="C30" s="608"/>
      <c r="D30" s="608"/>
      <c r="E30" s="608"/>
      <c r="F30" s="608"/>
      <c r="G30" s="608"/>
      <c r="H30" s="608"/>
      <c r="I30" s="608"/>
      <c r="J30" s="608"/>
      <c r="K30" s="608"/>
      <c r="L30" s="608"/>
      <c r="M30" s="608"/>
      <c r="N30" s="608"/>
      <c r="O30" s="608"/>
      <c r="P30" s="608"/>
      <c r="Q30" s="609"/>
      <c r="R30" s="610">
        <v>47024691</v>
      </c>
      <c r="S30" s="611"/>
      <c r="T30" s="611"/>
      <c r="U30" s="611"/>
      <c r="V30" s="611"/>
      <c r="W30" s="611"/>
      <c r="X30" s="611"/>
      <c r="Y30" s="612"/>
      <c r="Z30" s="613">
        <v>23.5</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11077702</v>
      </c>
      <c r="CS30" s="611"/>
      <c r="CT30" s="611"/>
      <c r="CU30" s="611"/>
      <c r="CV30" s="611"/>
      <c r="CW30" s="611"/>
      <c r="CX30" s="611"/>
      <c r="CY30" s="612"/>
      <c r="CZ30" s="615">
        <v>5.7</v>
      </c>
      <c r="DA30" s="640"/>
      <c r="DB30" s="640"/>
      <c r="DC30" s="644"/>
      <c r="DD30" s="619">
        <v>10693064</v>
      </c>
      <c r="DE30" s="611"/>
      <c r="DF30" s="611"/>
      <c r="DG30" s="611"/>
      <c r="DH30" s="611"/>
      <c r="DI30" s="611"/>
      <c r="DJ30" s="611"/>
      <c r="DK30" s="612"/>
      <c r="DL30" s="619">
        <v>10690274</v>
      </c>
      <c r="DM30" s="611"/>
      <c r="DN30" s="611"/>
      <c r="DO30" s="611"/>
      <c r="DP30" s="611"/>
      <c r="DQ30" s="611"/>
      <c r="DR30" s="611"/>
      <c r="DS30" s="611"/>
      <c r="DT30" s="611"/>
      <c r="DU30" s="611"/>
      <c r="DV30" s="612"/>
      <c r="DW30" s="615">
        <v>10.5</v>
      </c>
      <c r="DX30" s="640"/>
      <c r="DY30" s="640"/>
      <c r="DZ30" s="640"/>
      <c r="EA30" s="640"/>
      <c r="EB30" s="640"/>
      <c r="EC30" s="641"/>
    </row>
    <row r="31" spans="2:133" ht="11.25" customHeight="1" x14ac:dyDescent="0.15">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6" t="s">
        <v>298</v>
      </c>
      <c r="AQ31" s="657"/>
      <c r="AR31" s="657"/>
      <c r="AS31" s="657"/>
      <c r="AT31" s="662" t="s">
        <v>299</v>
      </c>
      <c r="AU31" s="200"/>
      <c r="AV31" s="200"/>
      <c r="AW31" s="200"/>
      <c r="AX31" s="596" t="s">
        <v>177</v>
      </c>
      <c r="AY31" s="597"/>
      <c r="AZ31" s="597"/>
      <c r="BA31" s="597"/>
      <c r="BB31" s="597"/>
      <c r="BC31" s="597"/>
      <c r="BD31" s="597"/>
      <c r="BE31" s="597"/>
      <c r="BF31" s="598"/>
      <c r="BG31" s="666">
        <v>99.2</v>
      </c>
      <c r="BH31" s="654"/>
      <c r="BI31" s="654"/>
      <c r="BJ31" s="654"/>
      <c r="BK31" s="654"/>
      <c r="BL31" s="654"/>
      <c r="BM31" s="605">
        <v>98</v>
      </c>
      <c r="BN31" s="654"/>
      <c r="BO31" s="654"/>
      <c r="BP31" s="654"/>
      <c r="BQ31" s="655"/>
      <c r="BR31" s="666">
        <v>99.1</v>
      </c>
      <c r="BS31" s="654"/>
      <c r="BT31" s="654"/>
      <c r="BU31" s="654"/>
      <c r="BV31" s="654"/>
      <c r="BW31" s="654"/>
      <c r="BX31" s="605">
        <v>97.9</v>
      </c>
      <c r="BY31" s="654"/>
      <c r="BZ31" s="654"/>
      <c r="CA31" s="654"/>
      <c r="CB31" s="655"/>
      <c r="CD31" s="648"/>
      <c r="CE31" s="649"/>
      <c r="CF31" s="607" t="s">
        <v>300</v>
      </c>
      <c r="CG31" s="608"/>
      <c r="CH31" s="608"/>
      <c r="CI31" s="608"/>
      <c r="CJ31" s="608"/>
      <c r="CK31" s="608"/>
      <c r="CL31" s="608"/>
      <c r="CM31" s="608"/>
      <c r="CN31" s="608"/>
      <c r="CO31" s="608"/>
      <c r="CP31" s="608"/>
      <c r="CQ31" s="609"/>
      <c r="CR31" s="610">
        <v>293783</v>
      </c>
      <c r="CS31" s="642"/>
      <c r="CT31" s="642"/>
      <c r="CU31" s="642"/>
      <c r="CV31" s="642"/>
      <c r="CW31" s="642"/>
      <c r="CX31" s="642"/>
      <c r="CY31" s="643"/>
      <c r="CZ31" s="615">
        <v>0.2</v>
      </c>
      <c r="DA31" s="640"/>
      <c r="DB31" s="640"/>
      <c r="DC31" s="644"/>
      <c r="DD31" s="619">
        <v>293783</v>
      </c>
      <c r="DE31" s="642"/>
      <c r="DF31" s="642"/>
      <c r="DG31" s="642"/>
      <c r="DH31" s="642"/>
      <c r="DI31" s="642"/>
      <c r="DJ31" s="642"/>
      <c r="DK31" s="643"/>
      <c r="DL31" s="619">
        <v>292894</v>
      </c>
      <c r="DM31" s="642"/>
      <c r="DN31" s="642"/>
      <c r="DO31" s="642"/>
      <c r="DP31" s="642"/>
      <c r="DQ31" s="642"/>
      <c r="DR31" s="642"/>
      <c r="DS31" s="642"/>
      <c r="DT31" s="642"/>
      <c r="DU31" s="642"/>
      <c r="DV31" s="643"/>
      <c r="DW31" s="615">
        <v>0.3</v>
      </c>
      <c r="DX31" s="640"/>
      <c r="DY31" s="640"/>
      <c r="DZ31" s="640"/>
      <c r="EA31" s="640"/>
      <c r="EB31" s="640"/>
      <c r="EC31" s="641"/>
    </row>
    <row r="32" spans="2:133" ht="11.25" customHeight="1" x14ac:dyDescent="0.15">
      <c r="B32" s="607" t="s">
        <v>301</v>
      </c>
      <c r="C32" s="608"/>
      <c r="D32" s="608"/>
      <c r="E32" s="608"/>
      <c r="F32" s="608"/>
      <c r="G32" s="608"/>
      <c r="H32" s="608"/>
      <c r="I32" s="608"/>
      <c r="J32" s="608"/>
      <c r="K32" s="608"/>
      <c r="L32" s="608"/>
      <c r="M32" s="608"/>
      <c r="N32" s="608"/>
      <c r="O32" s="608"/>
      <c r="P32" s="608"/>
      <c r="Q32" s="609"/>
      <c r="R32" s="610">
        <v>14673592</v>
      </c>
      <c r="S32" s="611"/>
      <c r="T32" s="611"/>
      <c r="U32" s="611"/>
      <c r="V32" s="611"/>
      <c r="W32" s="611"/>
      <c r="X32" s="611"/>
      <c r="Y32" s="612"/>
      <c r="Z32" s="613">
        <v>7.3</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196" t="s">
        <v>302</v>
      </c>
      <c r="AX32" s="607" t="s">
        <v>303</v>
      </c>
      <c r="AY32" s="608"/>
      <c r="AZ32" s="608"/>
      <c r="BA32" s="608"/>
      <c r="BB32" s="608"/>
      <c r="BC32" s="608"/>
      <c r="BD32" s="608"/>
      <c r="BE32" s="608"/>
      <c r="BF32" s="609"/>
      <c r="BG32" s="667">
        <v>99</v>
      </c>
      <c r="BH32" s="642"/>
      <c r="BI32" s="642"/>
      <c r="BJ32" s="642"/>
      <c r="BK32" s="642"/>
      <c r="BL32" s="642"/>
      <c r="BM32" s="616">
        <v>97.6</v>
      </c>
      <c r="BN32" s="642"/>
      <c r="BO32" s="642"/>
      <c r="BP32" s="642"/>
      <c r="BQ32" s="665"/>
      <c r="BR32" s="667">
        <v>98.8</v>
      </c>
      <c r="BS32" s="642"/>
      <c r="BT32" s="642"/>
      <c r="BU32" s="642"/>
      <c r="BV32" s="642"/>
      <c r="BW32" s="642"/>
      <c r="BX32" s="616">
        <v>97.5</v>
      </c>
      <c r="BY32" s="642"/>
      <c r="BZ32" s="642"/>
      <c r="CA32" s="642"/>
      <c r="CB32" s="665"/>
      <c r="CD32" s="650"/>
      <c r="CE32" s="651"/>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0"/>
      <c r="DB32" s="640"/>
      <c r="DC32" s="644"/>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0"/>
      <c r="DY32" s="640"/>
      <c r="DZ32" s="640"/>
      <c r="EA32" s="640"/>
      <c r="EB32" s="640"/>
      <c r="EC32" s="641"/>
    </row>
    <row r="33" spans="2:133" ht="11.25" customHeight="1" x14ac:dyDescent="0.15">
      <c r="B33" s="607" t="s">
        <v>305</v>
      </c>
      <c r="C33" s="608"/>
      <c r="D33" s="608"/>
      <c r="E33" s="608"/>
      <c r="F33" s="608"/>
      <c r="G33" s="608"/>
      <c r="H33" s="608"/>
      <c r="I33" s="608"/>
      <c r="J33" s="608"/>
      <c r="K33" s="608"/>
      <c r="L33" s="608"/>
      <c r="M33" s="608"/>
      <c r="N33" s="608"/>
      <c r="O33" s="608"/>
      <c r="P33" s="608"/>
      <c r="Q33" s="609"/>
      <c r="R33" s="610">
        <v>167221</v>
      </c>
      <c r="S33" s="611"/>
      <c r="T33" s="611"/>
      <c r="U33" s="611"/>
      <c r="V33" s="611"/>
      <c r="W33" s="611"/>
      <c r="X33" s="611"/>
      <c r="Y33" s="612"/>
      <c r="Z33" s="613">
        <v>0.1</v>
      </c>
      <c r="AA33" s="613"/>
      <c r="AB33" s="613"/>
      <c r="AC33" s="613"/>
      <c r="AD33" s="614" t="s">
        <v>122</v>
      </c>
      <c r="AE33" s="614"/>
      <c r="AF33" s="614"/>
      <c r="AG33" s="614"/>
      <c r="AH33" s="614"/>
      <c r="AI33" s="614"/>
      <c r="AJ33" s="614"/>
      <c r="AK33" s="614"/>
      <c r="AL33" s="615" t="s">
        <v>122</v>
      </c>
      <c r="AM33" s="616"/>
      <c r="AN33" s="616"/>
      <c r="AO33" s="617"/>
      <c r="AP33" s="660"/>
      <c r="AQ33" s="661"/>
      <c r="AR33" s="661"/>
      <c r="AS33" s="661"/>
      <c r="AT33" s="664"/>
      <c r="AU33" s="201"/>
      <c r="AV33" s="201"/>
      <c r="AW33" s="201"/>
      <c r="AX33" s="631" t="s">
        <v>306</v>
      </c>
      <c r="AY33" s="632"/>
      <c r="AZ33" s="632"/>
      <c r="BA33" s="632"/>
      <c r="BB33" s="632"/>
      <c r="BC33" s="632"/>
      <c r="BD33" s="632"/>
      <c r="BE33" s="632"/>
      <c r="BF33" s="633"/>
      <c r="BG33" s="668">
        <v>99.5</v>
      </c>
      <c r="BH33" s="669"/>
      <c r="BI33" s="669"/>
      <c r="BJ33" s="669"/>
      <c r="BK33" s="669"/>
      <c r="BL33" s="669"/>
      <c r="BM33" s="670">
        <v>98.3</v>
      </c>
      <c r="BN33" s="669"/>
      <c r="BO33" s="669"/>
      <c r="BP33" s="669"/>
      <c r="BQ33" s="671"/>
      <c r="BR33" s="668">
        <v>99.4</v>
      </c>
      <c r="BS33" s="669"/>
      <c r="BT33" s="669"/>
      <c r="BU33" s="669"/>
      <c r="BV33" s="669"/>
      <c r="BW33" s="669"/>
      <c r="BX33" s="670">
        <v>98.2</v>
      </c>
      <c r="BY33" s="669"/>
      <c r="BZ33" s="669"/>
      <c r="CA33" s="669"/>
      <c r="CB33" s="671"/>
      <c r="CD33" s="607" t="s">
        <v>307</v>
      </c>
      <c r="CE33" s="608"/>
      <c r="CF33" s="608"/>
      <c r="CG33" s="608"/>
      <c r="CH33" s="608"/>
      <c r="CI33" s="608"/>
      <c r="CJ33" s="608"/>
      <c r="CK33" s="608"/>
      <c r="CL33" s="608"/>
      <c r="CM33" s="608"/>
      <c r="CN33" s="608"/>
      <c r="CO33" s="608"/>
      <c r="CP33" s="608"/>
      <c r="CQ33" s="609"/>
      <c r="CR33" s="610">
        <v>65569799</v>
      </c>
      <c r="CS33" s="642"/>
      <c r="CT33" s="642"/>
      <c r="CU33" s="642"/>
      <c r="CV33" s="642"/>
      <c r="CW33" s="642"/>
      <c r="CX33" s="642"/>
      <c r="CY33" s="643"/>
      <c r="CZ33" s="615">
        <v>34</v>
      </c>
      <c r="DA33" s="640"/>
      <c r="DB33" s="640"/>
      <c r="DC33" s="644"/>
      <c r="DD33" s="619">
        <v>52201395</v>
      </c>
      <c r="DE33" s="642"/>
      <c r="DF33" s="642"/>
      <c r="DG33" s="642"/>
      <c r="DH33" s="642"/>
      <c r="DI33" s="642"/>
      <c r="DJ33" s="642"/>
      <c r="DK33" s="643"/>
      <c r="DL33" s="619">
        <v>42170900</v>
      </c>
      <c r="DM33" s="642"/>
      <c r="DN33" s="642"/>
      <c r="DO33" s="642"/>
      <c r="DP33" s="642"/>
      <c r="DQ33" s="642"/>
      <c r="DR33" s="642"/>
      <c r="DS33" s="642"/>
      <c r="DT33" s="642"/>
      <c r="DU33" s="642"/>
      <c r="DV33" s="643"/>
      <c r="DW33" s="615">
        <v>41.5</v>
      </c>
      <c r="DX33" s="640"/>
      <c r="DY33" s="640"/>
      <c r="DZ33" s="640"/>
      <c r="EA33" s="640"/>
      <c r="EB33" s="640"/>
      <c r="EC33" s="641"/>
    </row>
    <row r="34" spans="2:133" ht="11.25" customHeight="1" x14ac:dyDescent="0.15">
      <c r="B34" s="607" t="s">
        <v>308</v>
      </c>
      <c r="C34" s="608"/>
      <c r="D34" s="608"/>
      <c r="E34" s="608"/>
      <c r="F34" s="608"/>
      <c r="G34" s="608"/>
      <c r="H34" s="608"/>
      <c r="I34" s="608"/>
      <c r="J34" s="608"/>
      <c r="K34" s="608"/>
      <c r="L34" s="608"/>
      <c r="M34" s="608"/>
      <c r="N34" s="608"/>
      <c r="O34" s="608"/>
      <c r="P34" s="608"/>
      <c r="Q34" s="609"/>
      <c r="R34" s="610">
        <v>148421</v>
      </c>
      <c r="S34" s="611"/>
      <c r="T34" s="611"/>
      <c r="U34" s="611"/>
      <c r="V34" s="611"/>
      <c r="W34" s="611"/>
      <c r="X34" s="611"/>
      <c r="Y34" s="612"/>
      <c r="Z34" s="613">
        <v>0.1</v>
      </c>
      <c r="AA34" s="613"/>
      <c r="AB34" s="613"/>
      <c r="AC34" s="613"/>
      <c r="AD34" s="614" t="s">
        <v>122</v>
      </c>
      <c r="AE34" s="614"/>
      <c r="AF34" s="614"/>
      <c r="AG34" s="614"/>
      <c r="AH34" s="614"/>
      <c r="AI34" s="614"/>
      <c r="AJ34" s="614"/>
      <c r="AK34" s="614"/>
      <c r="AL34" s="615" t="s">
        <v>122</v>
      </c>
      <c r="AM34" s="616"/>
      <c r="AN34" s="616"/>
      <c r="AO34" s="617"/>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7" t="s">
        <v>309</v>
      </c>
      <c r="CE34" s="608"/>
      <c r="CF34" s="608"/>
      <c r="CG34" s="608"/>
      <c r="CH34" s="608"/>
      <c r="CI34" s="608"/>
      <c r="CJ34" s="608"/>
      <c r="CK34" s="608"/>
      <c r="CL34" s="608"/>
      <c r="CM34" s="608"/>
      <c r="CN34" s="608"/>
      <c r="CO34" s="608"/>
      <c r="CP34" s="608"/>
      <c r="CQ34" s="609"/>
      <c r="CR34" s="610">
        <v>32364193</v>
      </c>
      <c r="CS34" s="611"/>
      <c r="CT34" s="611"/>
      <c r="CU34" s="611"/>
      <c r="CV34" s="611"/>
      <c r="CW34" s="611"/>
      <c r="CX34" s="611"/>
      <c r="CY34" s="612"/>
      <c r="CZ34" s="615">
        <v>16.8</v>
      </c>
      <c r="DA34" s="640"/>
      <c r="DB34" s="640"/>
      <c r="DC34" s="644"/>
      <c r="DD34" s="619">
        <v>23364147</v>
      </c>
      <c r="DE34" s="611"/>
      <c r="DF34" s="611"/>
      <c r="DG34" s="611"/>
      <c r="DH34" s="611"/>
      <c r="DI34" s="611"/>
      <c r="DJ34" s="611"/>
      <c r="DK34" s="612"/>
      <c r="DL34" s="619">
        <v>20198492</v>
      </c>
      <c r="DM34" s="611"/>
      <c r="DN34" s="611"/>
      <c r="DO34" s="611"/>
      <c r="DP34" s="611"/>
      <c r="DQ34" s="611"/>
      <c r="DR34" s="611"/>
      <c r="DS34" s="611"/>
      <c r="DT34" s="611"/>
      <c r="DU34" s="611"/>
      <c r="DV34" s="612"/>
      <c r="DW34" s="615">
        <v>19.899999999999999</v>
      </c>
      <c r="DX34" s="640"/>
      <c r="DY34" s="640"/>
      <c r="DZ34" s="640"/>
      <c r="EA34" s="640"/>
      <c r="EB34" s="640"/>
      <c r="EC34" s="641"/>
    </row>
    <row r="35" spans="2:133" ht="11.25" customHeight="1" x14ac:dyDescent="0.15">
      <c r="B35" s="607" t="s">
        <v>310</v>
      </c>
      <c r="C35" s="608"/>
      <c r="D35" s="608"/>
      <c r="E35" s="608"/>
      <c r="F35" s="608"/>
      <c r="G35" s="608"/>
      <c r="H35" s="608"/>
      <c r="I35" s="608"/>
      <c r="J35" s="608"/>
      <c r="K35" s="608"/>
      <c r="L35" s="608"/>
      <c r="M35" s="608"/>
      <c r="N35" s="608"/>
      <c r="O35" s="608"/>
      <c r="P35" s="608"/>
      <c r="Q35" s="609"/>
      <c r="R35" s="610">
        <v>5012856</v>
      </c>
      <c r="S35" s="611"/>
      <c r="T35" s="611"/>
      <c r="U35" s="611"/>
      <c r="V35" s="611"/>
      <c r="W35" s="611"/>
      <c r="X35" s="611"/>
      <c r="Y35" s="612"/>
      <c r="Z35" s="613">
        <v>2.5</v>
      </c>
      <c r="AA35" s="613"/>
      <c r="AB35" s="613"/>
      <c r="AC35" s="613"/>
      <c r="AD35" s="614" t="s">
        <v>122</v>
      </c>
      <c r="AE35" s="614"/>
      <c r="AF35" s="614"/>
      <c r="AG35" s="614"/>
      <c r="AH35" s="614"/>
      <c r="AI35" s="614"/>
      <c r="AJ35" s="614"/>
      <c r="AK35" s="614"/>
      <c r="AL35" s="615" t="s">
        <v>122</v>
      </c>
      <c r="AM35" s="616"/>
      <c r="AN35" s="616"/>
      <c r="AO35" s="617"/>
      <c r="AP35" s="204"/>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2057514</v>
      </c>
      <c r="CS35" s="642"/>
      <c r="CT35" s="642"/>
      <c r="CU35" s="642"/>
      <c r="CV35" s="642"/>
      <c r="CW35" s="642"/>
      <c r="CX35" s="642"/>
      <c r="CY35" s="643"/>
      <c r="CZ35" s="615">
        <v>1.1000000000000001</v>
      </c>
      <c r="DA35" s="640"/>
      <c r="DB35" s="640"/>
      <c r="DC35" s="644"/>
      <c r="DD35" s="619">
        <v>1982805</v>
      </c>
      <c r="DE35" s="642"/>
      <c r="DF35" s="642"/>
      <c r="DG35" s="642"/>
      <c r="DH35" s="642"/>
      <c r="DI35" s="642"/>
      <c r="DJ35" s="642"/>
      <c r="DK35" s="643"/>
      <c r="DL35" s="619">
        <v>1982805</v>
      </c>
      <c r="DM35" s="642"/>
      <c r="DN35" s="642"/>
      <c r="DO35" s="642"/>
      <c r="DP35" s="642"/>
      <c r="DQ35" s="642"/>
      <c r="DR35" s="642"/>
      <c r="DS35" s="642"/>
      <c r="DT35" s="642"/>
      <c r="DU35" s="642"/>
      <c r="DV35" s="643"/>
      <c r="DW35" s="615">
        <v>2</v>
      </c>
      <c r="DX35" s="640"/>
      <c r="DY35" s="640"/>
      <c r="DZ35" s="640"/>
      <c r="EA35" s="640"/>
      <c r="EB35" s="640"/>
      <c r="EC35" s="641"/>
    </row>
    <row r="36" spans="2:133" ht="11.25" customHeight="1" x14ac:dyDescent="0.15">
      <c r="B36" s="607" t="s">
        <v>314</v>
      </c>
      <c r="C36" s="608"/>
      <c r="D36" s="608"/>
      <c r="E36" s="608"/>
      <c r="F36" s="608"/>
      <c r="G36" s="608"/>
      <c r="H36" s="608"/>
      <c r="I36" s="608"/>
      <c r="J36" s="608"/>
      <c r="K36" s="608"/>
      <c r="L36" s="608"/>
      <c r="M36" s="608"/>
      <c r="N36" s="608"/>
      <c r="O36" s="608"/>
      <c r="P36" s="608"/>
      <c r="Q36" s="609"/>
      <c r="R36" s="610">
        <v>7762826</v>
      </c>
      <c r="S36" s="611"/>
      <c r="T36" s="611"/>
      <c r="U36" s="611"/>
      <c r="V36" s="611"/>
      <c r="W36" s="611"/>
      <c r="X36" s="611"/>
      <c r="Y36" s="612"/>
      <c r="Z36" s="613">
        <v>3.9</v>
      </c>
      <c r="AA36" s="613"/>
      <c r="AB36" s="613"/>
      <c r="AC36" s="613"/>
      <c r="AD36" s="614" t="s">
        <v>122</v>
      </c>
      <c r="AE36" s="614"/>
      <c r="AF36" s="614"/>
      <c r="AG36" s="614"/>
      <c r="AH36" s="614"/>
      <c r="AI36" s="614"/>
      <c r="AJ36" s="614"/>
      <c r="AK36" s="614"/>
      <c r="AL36" s="615" t="s">
        <v>122</v>
      </c>
      <c r="AM36" s="616"/>
      <c r="AN36" s="616"/>
      <c r="AO36" s="617"/>
      <c r="AP36" s="204"/>
      <c r="AQ36" s="676" t="s">
        <v>315</v>
      </c>
      <c r="AR36" s="677"/>
      <c r="AS36" s="677"/>
      <c r="AT36" s="677"/>
      <c r="AU36" s="677"/>
      <c r="AV36" s="677"/>
      <c r="AW36" s="677"/>
      <c r="AX36" s="677"/>
      <c r="AY36" s="678"/>
      <c r="AZ36" s="599">
        <v>23217693</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1030591</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11410910</v>
      </c>
      <c r="CS36" s="611"/>
      <c r="CT36" s="611"/>
      <c r="CU36" s="611"/>
      <c r="CV36" s="611"/>
      <c r="CW36" s="611"/>
      <c r="CX36" s="611"/>
      <c r="CY36" s="612"/>
      <c r="CZ36" s="615">
        <v>5.9</v>
      </c>
      <c r="DA36" s="640"/>
      <c r="DB36" s="640"/>
      <c r="DC36" s="644"/>
      <c r="DD36" s="619">
        <v>10171274</v>
      </c>
      <c r="DE36" s="611"/>
      <c r="DF36" s="611"/>
      <c r="DG36" s="611"/>
      <c r="DH36" s="611"/>
      <c r="DI36" s="611"/>
      <c r="DJ36" s="611"/>
      <c r="DK36" s="612"/>
      <c r="DL36" s="619">
        <v>7493999</v>
      </c>
      <c r="DM36" s="611"/>
      <c r="DN36" s="611"/>
      <c r="DO36" s="611"/>
      <c r="DP36" s="611"/>
      <c r="DQ36" s="611"/>
      <c r="DR36" s="611"/>
      <c r="DS36" s="611"/>
      <c r="DT36" s="611"/>
      <c r="DU36" s="611"/>
      <c r="DV36" s="612"/>
      <c r="DW36" s="615">
        <v>7.4</v>
      </c>
      <c r="DX36" s="640"/>
      <c r="DY36" s="640"/>
      <c r="DZ36" s="640"/>
      <c r="EA36" s="640"/>
      <c r="EB36" s="640"/>
      <c r="EC36" s="641"/>
    </row>
    <row r="37" spans="2:133" ht="11.25" customHeight="1" x14ac:dyDescent="0.15">
      <c r="B37" s="607" t="s">
        <v>318</v>
      </c>
      <c r="C37" s="608"/>
      <c r="D37" s="608"/>
      <c r="E37" s="608"/>
      <c r="F37" s="608"/>
      <c r="G37" s="608"/>
      <c r="H37" s="608"/>
      <c r="I37" s="608"/>
      <c r="J37" s="608"/>
      <c r="K37" s="608"/>
      <c r="L37" s="608"/>
      <c r="M37" s="608"/>
      <c r="N37" s="608"/>
      <c r="O37" s="608"/>
      <c r="P37" s="608"/>
      <c r="Q37" s="609"/>
      <c r="R37" s="610">
        <v>5220721</v>
      </c>
      <c r="S37" s="611"/>
      <c r="T37" s="611"/>
      <c r="U37" s="611"/>
      <c r="V37" s="611"/>
      <c r="W37" s="611"/>
      <c r="X37" s="611"/>
      <c r="Y37" s="612"/>
      <c r="Z37" s="613">
        <v>2.6</v>
      </c>
      <c r="AA37" s="613"/>
      <c r="AB37" s="613"/>
      <c r="AC37" s="613"/>
      <c r="AD37" s="614">
        <v>4520</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2850000</v>
      </c>
      <c r="BA37" s="611"/>
      <c r="BB37" s="611"/>
      <c r="BC37" s="611"/>
      <c r="BD37" s="642"/>
      <c r="BE37" s="642"/>
      <c r="BF37" s="665"/>
      <c r="BG37" s="607" t="s">
        <v>320</v>
      </c>
      <c r="BH37" s="608"/>
      <c r="BI37" s="608"/>
      <c r="BJ37" s="608"/>
      <c r="BK37" s="608"/>
      <c r="BL37" s="608"/>
      <c r="BM37" s="608"/>
      <c r="BN37" s="608"/>
      <c r="BO37" s="608"/>
      <c r="BP37" s="608"/>
      <c r="BQ37" s="608"/>
      <c r="BR37" s="608"/>
      <c r="BS37" s="608"/>
      <c r="BT37" s="608"/>
      <c r="BU37" s="609"/>
      <c r="BV37" s="610">
        <v>-379627</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38242</v>
      </c>
      <c r="CS37" s="642"/>
      <c r="CT37" s="642"/>
      <c r="CU37" s="642"/>
      <c r="CV37" s="642"/>
      <c r="CW37" s="642"/>
      <c r="CX37" s="642"/>
      <c r="CY37" s="643"/>
      <c r="CZ37" s="615">
        <v>0</v>
      </c>
      <c r="DA37" s="640"/>
      <c r="DB37" s="640"/>
      <c r="DC37" s="644"/>
      <c r="DD37" s="619">
        <v>37646</v>
      </c>
      <c r="DE37" s="642"/>
      <c r="DF37" s="642"/>
      <c r="DG37" s="642"/>
      <c r="DH37" s="642"/>
      <c r="DI37" s="642"/>
      <c r="DJ37" s="642"/>
      <c r="DK37" s="643"/>
      <c r="DL37" s="619">
        <v>35584</v>
      </c>
      <c r="DM37" s="642"/>
      <c r="DN37" s="642"/>
      <c r="DO37" s="642"/>
      <c r="DP37" s="642"/>
      <c r="DQ37" s="642"/>
      <c r="DR37" s="642"/>
      <c r="DS37" s="642"/>
      <c r="DT37" s="642"/>
      <c r="DU37" s="642"/>
      <c r="DV37" s="643"/>
      <c r="DW37" s="615">
        <v>0</v>
      </c>
      <c r="DX37" s="640"/>
      <c r="DY37" s="640"/>
      <c r="DZ37" s="640"/>
      <c r="EA37" s="640"/>
      <c r="EB37" s="640"/>
      <c r="EC37" s="641"/>
    </row>
    <row r="38" spans="2:133" ht="11.25" customHeight="1" x14ac:dyDescent="0.15">
      <c r="B38" s="607" t="s">
        <v>322</v>
      </c>
      <c r="C38" s="608"/>
      <c r="D38" s="608"/>
      <c r="E38" s="608"/>
      <c r="F38" s="608"/>
      <c r="G38" s="608"/>
      <c r="H38" s="608"/>
      <c r="I38" s="608"/>
      <c r="J38" s="608"/>
      <c r="K38" s="608"/>
      <c r="L38" s="608"/>
      <c r="M38" s="608"/>
      <c r="N38" s="608"/>
      <c r="O38" s="608"/>
      <c r="P38" s="608"/>
      <c r="Q38" s="609"/>
      <c r="R38" s="610">
        <v>10453600</v>
      </c>
      <c r="S38" s="611"/>
      <c r="T38" s="611"/>
      <c r="U38" s="611"/>
      <c r="V38" s="611"/>
      <c r="W38" s="611"/>
      <c r="X38" s="611"/>
      <c r="Y38" s="612"/>
      <c r="Z38" s="613">
        <v>5.2</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2565920</v>
      </c>
      <c r="BA38" s="611"/>
      <c r="BB38" s="611"/>
      <c r="BC38" s="611"/>
      <c r="BD38" s="642"/>
      <c r="BE38" s="642"/>
      <c r="BF38" s="665"/>
      <c r="BG38" s="607" t="s">
        <v>324</v>
      </c>
      <c r="BH38" s="608"/>
      <c r="BI38" s="608"/>
      <c r="BJ38" s="608"/>
      <c r="BK38" s="608"/>
      <c r="BL38" s="608"/>
      <c r="BM38" s="608"/>
      <c r="BN38" s="608"/>
      <c r="BO38" s="608"/>
      <c r="BP38" s="608"/>
      <c r="BQ38" s="608"/>
      <c r="BR38" s="608"/>
      <c r="BS38" s="608"/>
      <c r="BT38" s="608"/>
      <c r="BU38" s="609"/>
      <c r="BV38" s="610">
        <v>64044</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17778976</v>
      </c>
      <c r="CS38" s="611"/>
      <c r="CT38" s="611"/>
      <c r="CU38" s="611"/>
      <c r="CV38" s="611"/>
      <c r="CW38" s="611"/>
      <c r="CX38" s="611"/>
      <c r="CY38" s="612"/>
      <c r="CZ38" s="615">
        <v>9.1999999999999993</v>
      </c>
      <c r="DA38" s="640"/>
      <c r="DB38" s="640"/>
      <c r="DC38" s="644"/>
      <c r="DD38" s="619">
        <v>14899112</v>
      </c>
      <c r="DE38" s="611"/>
      <c r="DF38" s="611"/>
      <c r="DG38" s="611"/>
      <c r="DH38" s="611"/>
      <c r="DI38" s="611"/>
      <c r="DJ38" s="611"/>
      <c r="DK38" s="612"/>
      <c r="DL38" s="619">
        <v>12495604</v>
      </c>
      <c r="DM38" s="611"/>
      <c r="DN38" s="611"/>
      <c r="DO38" s="611"/>
      <c r="DP38" s="611"/>
      <c r="DQ38" s="611"/>
      <c r="DR38" s="611"/>
      <c r="DS38" s="611"/>
      <c r="DT38" s="611"/>
      <c r="DU38" s="611"/>
      <c r="DV38" s="612"/>
      <c r="DW38" s="615">
        <v>12.3</v>
      </c>
      <c r="DX38" s="640"/>
      <c r="DY38" s="640"/>
      <c r="DZ38" s="640"/>
      <c r="EA38" s="640"/>
      <c r="EB38" s="640"/>
      <c r="EC38" s="641"/>
    </row>
    <row r="39" spans="2:133" ht="11.25" customHeight="1" x14ac:dyDescent="0.15">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425257</v>
      </c>
      <c r="BA39" s="611"/>
      <c r="BB39" s="611"/>
      <c r="BC39" s="611"/>
      <c r="BD39" s="642"/>
      <c r="BE39" s="642"/>
      <c r="BF39" s="665"/>
      <c r="BG39" s="607" t="s">
        <v>328</v>
      </c>
      <c r="BH39" s="608"/>
      <c r="BI39" s="608"/>
      <c r="BJ39" s="608"/>
      <c r="BK39" s="608"/>
      <c r="BL39" s="608"/>
      <c r="BM39" s="608"/>
      <c r="BN39" s="608"/>
      <c r="BO39" s="608"/>
      <c r="BP39" s="608"/>
      <c r="BQ39" s="608"/>
      <c r="BR39" s="608"/>
      <c r="BS39" s="608"/>
      <c r="BT39" s="608"/>
      <c r="BU39" s="609"/>
      <c r="BV39" s="610">
        <v>87939</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704775</v>
      </c>
      <c r="CS39" s="642"/>
      <c r="CT39" s="642"/>
      <c r="CU39" s="642"/>
      <c r="CV39" s="642"/>
      <c r="CW39" s="642"/>
      <c r="CX39" s="642"/>
      <c r="CY39" s="643"/>
      <c r="CZ39" s="615">
        <v>0.4</v>
      </c>
      <c r="DA39" s="640"/>
      <c r="DB39" s="640"/>
      <c r="DC39" s="644"/>
      <c r="DD39" s="619">
        <v>645274</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x14ac:dyDescent="0.15">
      <c r="B40" s="607" t="s">
        <v>330</v>
      </c>
      <c r="C40" s="608"/>
      <c r="D40" s="608"/>
      <c r="E40" s="608"/>
      <c r="F40" s="608"/>
      <c r="G40" s="608"/>
      <c r="H40" s="608"/>
      <c r="I40" s="608"/>
      <c r="J40" s="608"/>
      <c r="K40" s="608"/>
      <c r="L40" s="608"/>
      <c r="M40" s="608"/>
      <c r="N40" s="608"/>
      <c r="O40" s="608"/>
      <c r="P40" s="608"/>
      <c r="Q40" s="609"/>
      <c r="R40" s="610">
        <v>430000</v>
      </c>
      <c r="S40" s="611"/>
      <c r="T40" s="611"/>
      <c r="U40" s="611"/>
      <c r="V40" s="611"/>
      <c r="W40" s="611"/>
      <c r="X40" s="611"/>
      <c r="Y40" s="612"/>
      <c r="Z40" s="613">
        <v>0.2</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v>53375</v>
      </c>
      <c r="BA40" s="611"/>
      <c r="BB40" s="611"/>
      <c r="BC40" s="611"/>
      <c r="BD40" s="642"/>
      <c r="BE40" s="642"/>
      <c r="BF40" s="665"/>
      <c r="BG40" s="658" t="s">
        <v>332</v>
      </c>
      <c r="BH40" s="659"/>
      <c r="BI40" s="659"/>
      <c r="BJ40" s="659"/>
      <c r="BK40" s="659"/>
      <c r="BL40" s="205"/>
      <c r="BM40" s="608" t="s">
        <v>333</v>
      </c>
      <c r="BN40" s="608"/>
      <c r="BO40" s="608"/>
      <c r="BP40" s="608"/>
      <c r="BQ40" s="608"/>
      <c r="BR40" s="608"/>
      <c r="BS40" s="608"/>
      <c r="BT40" s="608"/>
      <c r="BU40" s="609"/>
      <c r="BV40" s="610">
        <v>108</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1253431</v>
      </c>
      <c r="CS40" s="611"/>
      <c r="CT40" s="611"/>
      <c r="CU40" s="611"/>
      <c r="CV40" s="611"/>
      <c r="CW40" s="611"/>
      <c r="CX40" s="611"/>
      <c r="CY40" s="612"/>
      <c r="CZ40" s="615">
        <v>0.7</v>
      </c>
      <c r="DA40" s="640"/>
      <c r="DB40" s="640"/>
      <c r="DC40" s="644"/>
      <c r="DD40" s="619">
        <v>1138783</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0"/>
      <c r="DY40" s="640"/>
      <c r="DZ40" s="640"/>
      <c r="EA40" s="640"/>
      <c r="EB40" s="640"/>
      <c r="EC40" s="641"/>
    </row>
    <row r="41" spans="2:133" ht="11.25" customHeight="1" x14ac:dyDescent="0.15">
      <c r="B41" s="631" t="s">
        <v>335</v>
      </c>
      <c r="C41" s="632"/>
      <c r="D41" s="632"/>
      <c r="E41" s="632"/>
      <c r="F41" s="632"/>
      <c r="G41" s="632"/>
      <c r="H41" s="632"/>
      <c r="I41" s="632"/>
      <c r="J41" s="632"/>
      <c r="K41" s="632"/>
      <c r="L41" s="632"/>
      <c r="M41" s="632"/>
      <c r="N41" s="632"/>
      <c r="O41" s="632"/>
      <c r="P41" s="632"/>
      <c r="Q41" s="633"/>
      <c r="R41" s="682">
        <v>200169732</v>
      </c>
      <c r="S41" s="683"/>
      <c r="T41" s="683"/>
      <c r="U41" s="683"/>
      <c r="V41" s="683"/>
      <c r="W41" s="683"/>
      <c r="X41" s="683"/>
      <c r="Y41" s="687"/>
      <c r="Z41" s="688">
        <v>100</v>
      </c>
      <c r="AA41" s="688"/>
      <c r="AB41" s="688"/>
      <c r="AC41" s="688"/>
      <c r="AD41" s="689">
        <v>101113899</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4579156</v>
      </c>
      <c r="BA41" s="611"/>
      <c r="BB41" s="611"/>
      <c r="BC41" s="611"/>
      <c r="BD41" s="642"/>
      <c r="BE41" s="642"/>
      <c r="BF41" s="665"/>
      <c r="BG41" s="658"/>
      <c r="BH41" s="659"/>
      <c r="BI41" s="659"/>
      <c r="BJ41" s="659"/>
      <c r="BK41" s="659"/>
      <c r="BL41" s="205"/>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339</v>
      </c>
      <c r="AR42" s="680"/>
      <c r="AS42" s="680"/>
      <c r="AT42" s="680"/>
      <c r="AU42" s="680"/>
      <c r="AV42" s="680"/>
      <c r="AW42" s="680"/>
      <c r="AX42" s="680"/>
      <c r="AY42" s="681"/>
      <c r="AZ42" s="682">
        <v>12743985</v>
      </c>
      <c r="BA42" s="683"/>
      <c r="BB42" s="683"/>
      <c r="BC42" s="683"/>
      <c r="BD42" s="669"/>
      <c r="BE42" s="669"/>
      <c r="BF42" s="671"/>
      <c r="BG42" s="660"/>
      <c r="BH42" s="661"/>
      <c r="BI42" s="661"/>
      <c r="BJ42" s="661"/>
      <c r="BK42" s="661"/>
      <c r="BL42" s="206"/>
      <c r="BM42" s="632" t="s">
        <v>340</v>
      </c>
      <c r="BN42" s="632"/>
      <c r="BO42" s="632"/>
      <c r="BP42" s="632"/>
      <c r="BQ42" s="632"/>
      <c r="BR42" s="632"/>
      <c r="BS42" s="632"/>
      <c r="BT42" s="632"/>
      <c r="BU42" s="633"/>
      <c r="BV42" s="682">
        <v>309</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16686460</v>
      </c>
      <c r="CS42" s="642"/>
      <c r="CT42" s="642"/>
      <c r="CU42" s="642"/>
      <c r="CV42" s="642"/>
      <c r="CW42" s="642"/>
      <c r="CX42" s="642"/>
      <c r="CY42" s="643"/>
      <c r="CZ42" s="615">
        <v>8.6999999999999993</v>
      </c>
      <c r="DA42" s="640"/>
      <c r="DB42" s="640"/>
      <c r="DC42" s="644"/>
      <c r="DD42" s="619">
        <v>3985780</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196" t="s">
        <v>342</v>
      </c>
      <c r="CD43" s="607" t="s">
        <v>343</v>
      </c>
      <c r="CE43" s="608"/>
      <c r="CF43" s="608"/>
      <c r="CG43" s="608"/>
      <c r="CH43" s="608"/>
      <c r="CI43" s="608"/>
      <c r="CJ43" s="608"/>
      <c r="CK43" s="608"/>
      <c r="CL43" s="608"/>
      <c r="CM43" s="608"/>
      <c r="CN43" s="608"/>
      <c r="CO43" s="608"/>
      <c r="CP43" s="608"/>
      <c r="CQ43" s="609"/>
      <c r="CR43" s="610">
        <v>712992</v>
      </c>
      <c r="CS43" s="642"/>
      <c r="CT43" s="642"/>
      <c r="CU43" s="642"/>
      <c r="CV43" s="642"/>
      <c r="CW43" s="642"/>
      <c r="CX43" s="642"/>
      <c r="CY43" s="643"/>
      <c r="CZ43" s="615">
        <v>0.4</v>
      </c>
      <c r="DA43" s="640"/>
      <c r="DB43" s="640"/>
      <c r="DC43" s="644"/>
      <c r="DD43" s="619">
        <v>712992</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16686460</v>
      </c>
      <c r="CS44" s="611"/>
      <c r="CT44" s="611"/>
      <c r="CU44" s="611"/>
      <c r="CV44" s="611"/>
      <c r="CW44" s="611"/>
      <c r="CX44" s="611"/>
      <c r="CY44" s="612"/>
      <c r="CZ44" s="615">
        <v>8.6999999999999993</v>
      </c>
      <c r="DA44" s="616"/>
      <c r="DB44" s="616"/>
      <c r="DC44" s="622"/>
      <c r="DD44" s="619">
        <v>3985780</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3801985</v>
      </c>
      <c r="CS45" s="642"/>
      <c r="CT45" s="642"/>
      <c r="CU45" s="642"/>
      <c r="CV45" s="642"/>
      <c r="CW45" s="642"/>
      <c r="CX45" s="642"/>
      <c r="CY45" s="643"/>
      <c r="CZ45" s="615">
        <v>2</v>
      </c>
      <c r="DA45" s="640"/>
      <c r="DB45" s="640"/>
      <c r="DC45" s="644"/>
      <c r="DD45" s="619">
        <v>210183</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07"/>
      <c r="CD46" s="648"/>
      <c r="CE46" s="649"/>
      <c r="CF46" s="607" t="s">
        <v>348</v>
      </c>
      <c r="CG46" s="608"/>
      <c r="CH46" s="608"/>
      <c r="CI46" s="608"/>
      <c r="CJ46" s="608"/>
      <c r="CK46" s="608"/>
      <c r="CL46" s="608"/>
      <c r="CM46" s="608"/>
      <c r="CN46" s="608"/>
      <c r="CO46" s="608"/>
      <c r="CP46" s="608"/>
      <c r="CQ46" s="609"/>
      <c r="CR46" s="610">
        <v>12870398</v>
      </c>
      <c r="CS46" s="611"/>
      <c r="CT46" s="611"/>
      <c r="CU46" s="611"/>
      <c r="CV46" s="611"/>
      <c r="CW46" s="611"/>
      <c r="CX46" s="611"/>
      <c r="CY46" s="612"/>
      <c r="CZ46" s="615">
        <v>6.7</v>
      </c>
      <c r="DA46" s="616"/>
      <c r="DB46" s="616"/>
      <c r="DC46" s="622"/>
      <c r="DD46" s="619">
        <v>3772802</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07"/>
      <c r="CD47" s="648"/>
      <c r="CE47" s="649"/>
      <c r="CF47" s="607" t="s">
        <v>349</v>
      </c>
      <c r="CG47" s="608"/>
      <c r="CH47" s="608"/>
      <c r="CI47" s="608"/>
      <c r="CJ47" s="608"/>
      <c r="CK47" s="608"/>
      <c r="CL47" s="608"/>
      <c r="CM47" s="608"/>
      <c r="CN47" s="608"/>
      <c r="CO47" s="608"/>
      <c r="CP47" s="608"/>
      <c r="CQ47" s="609"/>
      <c r="CR47" s="610" t="s">
        <v>122</v>
      </c>
      <c r="CS47" s="642"/>
      <c r="CT47" s="642"/>
      <c r="CU47" s="642"/>
      <c r="CV47" s="642"/>
      <c r="CW47" s="642"/>
      <c r="CX47" s="642"/>
      <c r="CY47" s="643"/>
      <c r="CZ47" s="615" t="s">
        <v>122</v>
      </c>
      <c r="DA47" s="640"/>
      <c r="DB47" s="640"/>
      <c r="DC47" s="644"/>
      <c r="DD47" s="619" t="s">
        <v>122</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07"/>
      <c r="CD48" s="650"/>
      <c r="CE48" s="651"/>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07"/>
      <c r="CD49" s="631" t="s">
        <v>351</v>
      </c>
      <c r="CE49" s="632"/>
      <c r="CF49" s="632"/>
      <c r="CG49" s="632"/>
      <c r="CH49" s="632"/>
      <c r="CI49" s="632"/>
      <c r="CJ49" s="632"/>
      <c r="CK49" s="632"/>
      <c r="CL49" s="632"/>
      <c r="CM49" s="632"/>
      <c r="CN49" s="632"/>
      <c r="CO49" s="632"/>
      <c r="CP49" s="632"/>
      <c r="CQ49" s="633"/>
      <c r="CR49" s="682">
        <v>192763852</v>
      </c>
      <c r="CS49" s="669"/>
      <c r="CT49" s="669"/>
      <c r="CU49" s="669"/>
      <c r="CV49" s="669"/>
      <c r="CW49" s="669"/>
      <c r="CX49" s="669"/>
      <c r="CY49" s="698"/>
      <c r="CZ49" s="690">
        <v>100</v>
      </c>
      <c r="DA49" s="699"/>
      <c r="DB49" s="699"/>
      <c r="DC49" s="700"/>
      <c r="DD49" s="701">
        <v>118276432</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NAzgg7mRK6US7bFqf8N4jA3C7R97RzIASZbMn8yBdLU1oXiJ9FH7G/4V80aPiFtuAJRf8kcD5N7nLUOeAOkFcw==" saltValue="MhDDSIcLxW4PL7pmICQWe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x14ac:dyDescent="0.15"/>
  <cols>
    <col min="1" max="130" width="2.8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6"/>
    </row>
    <row r="5" spans="1:131" s="217" customFormat="1" ht="26.25" customHeight="1" x14ac:dyDescent="0.15">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6"/>
    </row>
    <row r="6" spans="1:131" s="217"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6"/>
    </row>
    <row r="7" spans="1:131" s="217" customFormat="1" ht="26.25" customHeight="1" thickTop="1" x14ac:dyDescent="0.15">
      <c r="A7" s="218">
        <v>1</v>
      </c>
      <c r="B7" s="736" t="s">
        <v>374</v>
      </c>
      <c r="C7" s="737"/>
      <c r="D7" s="737"/>
      <c r="E7" s="737"/>
      <c r="F7" s="737"/>
      <c r="G7" s="737"/>
      <c r="H7" s="737"/>
      <c r="I7" s="737"/>
      <c r="J7" s="737"/>
      <c r="K7" s="737"/>
      <c r="L7" s="737"/>
      <c r="M7" s="737"/>
      <c r="N7" s="737"/>
      <c r="O7" s="737"/>
      <c r="P7" s="738"/>
      <c r="Q7" s="739">
        <v>202522</v>
      </c>
      <c r="R7" s="740"/>
      <c r="S7" s="740"/>
      <c r="T7" s="740"/>
      <c r="U7" s="740"/>
      <c r="V7" s="740">
        <v>195191</v>
      </c>
      <c r="W7" s="740"/>
      <c r="X7" s="740"/>
      <c r="Y7" s="740"/>
      <c r="Z7" s="740"/>
      <c r="AA7" s="740">
        <v>7330</v>
      </c>
      <c r="AB7" s="740"/>
      <c r="AC7" s="740"/>
      <c r="AD7" s="740"/>
      <c r="AE7" s="741"/>
      <c r="AF7" s="742">
        <v>6463</v>
      </c>
      <c r="AG7" s="743"/>
      <c r="AH7" s="743"/>
      <c r="AI7" s="743"/>
      <c r="AJ7" s="744"/>
      <c r="AK7" s="745">
        <v>1186</v>
      </c>
      <c r="AL7" s="746"/>
      <c r="AM7" s="746"/>
      <c r="AN7" s="746"/>
      <c r="AO7" s="746"/>
      <c r="AP7" s="746">
        <v>122609</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8">
        <v>1</v>
      </c>
      <c r="BR7" s="219"/>
      <c r="BS7" s="733" t="s">
        <v>567</v>
      </c>
      <c r="BT7" s="734"/>
      <c r="BU7" s="734"/>
      <c r="BV7" s="734"/>
      <c r="BW7" s="734"/>
      <c r="BX7" s="734"/>
      <c r="BY7" s="734"/>
      <c r="BZ7" s="734"/>
      <c r="CA7" s="734"/>
      <c r="CB7" s="734"/>
      <c r="CC7" s="734"/>
      <c r="CD7" s="734"/>
      <c r="CE7" s="734"/>
      <c r="CF7" s="734"/>
      <c r="CG7" s="749"/>
      <c r="CH7" s="730">
        <v>12</v>
      </c>
      <c r="CI7" s="731"/>
      <c r="CJ7" s="731"/>
      <c r="CK7" s="731"/>
      <c r="CL7" s="732"/>
      <c r="CM7" s="730">
        <v>545</v>
      </c>
      <c r="CN7" s="731"/>
      <c r="CO7" s="731"/>
      <c r="CP7" s="731"/>
      <c r="CQ7" s="732"/>
      <c r="CR7" s="730">
        <v>500</v>
      </c>
      <c r="CS7" s="731"/>
      <c r="CT7" s="731"/>
      <c r="CU7" s="731"/>
      <c r="CV7" s="732"/>
      <c r="CW7" s="730">
        <v>30</v>
      </c>
      <c r="CX7" s="731"/>
      <c r="CY7" s="731"/>
      <c r="CZ7" s="731"/>
      <c r="DA7" s="732"/>
      <c r="DB7" s="730" t="s">
        <v>570</v>
      </c>
      <c r="DC7" s="731"/>
      <c r="DD7" s="731"/>
      <c r="DE7" s="731"/>
      <c r="DF7" s="732"/>
      <c r="DG7" s="730" t="s">
        <v>570</v>
      </c>
      <c r="DH7" s="731"/>
      <c r="DI7" s="731"/>
      <c r="DJ7" s="731"/>
      <c r="DK7" s="732"/>
      <c r="DL7" s="730" t="s">
        <v>570</v>
      </c>
      <c r="DM7" s="731"/>
      <c r="DN7" s="731"/>
      <c r="DO7" s="731"/>
      <c r="DP7" s="732"/>
      <c r="DQ7" s="730" t="s">
        <v>570</v>
      </c>
      <c r="DR7" s="731"/>
      <c r="DS7" s="731"/>
      <c r="DT7" s="731"/>
      <c r="DU7" s="732"/>
      <c r="DV7" s="733"/>
      <c r="DW7" s="734"/>
      <c r="DX7" s="734"/>
      <c r="DY7" s="734"/>
      <c r="DZ7" s="735"/>
      <c r="EA7" s="216"/>
    </row>
    <row r="8" spans="1:131" s="217" customFormat="1" ht="26.25" customHeight="1" x14ac:dyDescent="0.15">
      <c r="A8" s="220">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0">
        <v>2</v>
      </c>
      <c r="BR8" s="221"/>
      <c r="BS8" s="760" t="s">
        <v>568</v>
      </c>
      <c r="BT8" s="761"/>
      <c r="BU8" s="761"/>
      <c r="BV8" s="761"/>
      <c r="BW8" s="761"/>
      <c r="BX8" s="761"/>
      <c r="BY8" s="761"/>
      <c r="BZ8" s="761"/>
      <c r="CA8" s="761"/>
      <c r="CB8" s="761"/>
      <c r="CC8" s="761"/>
      <c r="CD8" s="761"/>
      <c r="CE8" s="761"/>
      <c r="CF8" s="761"/>
      <c r="CG8" s="762"/>
      <c r="CH8" s="763">
        <v>3</v>
      </c>
      <c r="CI8" s="764"/>
      <c r="CJ8" s="764"/>
      <c r="CK8" s="764"/>
      <c r="CL8" s="765"/>
      <c r="CM8" s="763">
        <v>522</v>
      </c>
      <c r="CN8" s="764"/>
      <c r="CO8" s="764"/>
      <c r="CP8" s="764"/>
      <c r="CQ8" s="765"/>
      <c r="CR8" s="763">
        <v>401</v>
      </c>
      <c r="CS8" s="764"/>
      <c r="CT8" s="764"/>
      <c r="CU8" s="764"/>
      <c r="CV8" s="765"/>
      <c r="CW8" s="763">
        <v>41</v>
      </c>
      <c r="CX8" s="764"/>
      <c r="CY8" s="764"/>
      <c r="CZ8" s="764"/>
      <c r="DA8" s="765"/>
      <c r="DB8" s="763" t="s">
        <v>570</v>
      </c>
      <c r="DC8" s="764"/>
      <c r="DD8" s="764"/>
      <c r="DE8" s="764"/>
      <c r="DF8" s="765"/>
      <c r="DG8" s="763" t="s">
        <v>570</v>
      </c>
      <c r="DH8" s="764"/>
      <c r="DI8" s="764"/>
      <c r="DJ8" s="764"/>
      <c r="DK8" s="765"/>
      <c r="DL8" s="763" t="s">
        <v>570</v>
      </c>
      <c r="DM8" s="764"/>
      <c r="DN8" s="764"/>
      <c r="DO8" s="764"/>
      <c r="DP8" s="765"/>
      <c r="DQ8" s="763" t="s">
        <v>570</v>
      </c>
      <c r="DR8" s="764"/>
      <c r="DS8" s="764"/>
      <c r="DT8" s="764"/>
      <c r="DU8" s="765"/>
      <c r="DV8" s="760"/>
      <c r="DW8" s="761"/>
      <c r="DX8" s="761"/>
      <c r="DY8" s="761"/>
      <c r="DZ8" s="766"/>
      <c r="EA8" s="216"/>
    </row>
    <row r="9" spans="1:131" s="217" customFormat="1" ht="26.25" customHeight="1" x14ac:dyDescent="0.15">
      <c r="A9" s="220">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0">
        <v>3</v>
      </c>
      <c r="BR9" s="221"/>
      <c r="BS9" s="760" t="s">
        <v>569</v>
      </c>
      <c r="BT9" s="761"/>
      <c r="BU9" s="761"/>
      <c r="BV9" s="761"/>
      <c r="BW9" s="761"/>
      <c r="BX9" s="761"/>
      <c r="BY9" s="761"/>
      <c r="BZ9" s="761"/>
      <c r="CA9" s="761"/>
      <c r="CB9" s="761"/>
      <c r="CC9" s="761"/>
      <c r="CD9" s="761"/>
      <c r="CE9" s="761"/>
      <c r="CF9" s="761"/>
      <c r="CG9" s="762"/>
      <c r="CH9" s="763">
        <v>0</v>
      </c>
      <c r="CI9" s="764"/>
      <c r="CJ9" s="764"/>
      <c r="CK9" s="764"/>
      <c r="CL9" s="765"/>
      <c r="CM9" s="763">
        <v>306</v>
      </c>
      <c r="CN9" s="764"/>
      <c r="CO9" s="764"/>
      <c r="CP9" s="764"/>
      <c r="CQ9" s="765"/>
      <c r="CR9" s="763">
        <v>300</v>
      </c>
      <c r="CS9" s="764"/>
      <c r="CT9" s="764"/>
      <c r="CU9" s="764"/>
      <c r="CV9" s="765"/>
      <c r="CW9" s="763">
        <v>50</v>
      </c>
      <c r="CX9" s="764"/>
      <c r="CY9" s="764"/>
      <c r="CZ9" s="764"/>
      <c r="DA9" s="765"/>
      <c r="DB9" s="763" t="s">
        <v>570</v>
      </c>
      <c r="DC9" s="764"/>
      <c r="DD9" s="764"/>
      <c r="DE9" s="764"/>
      <c r="DF9" s="765"/>
      <c r="DG9" s="763" t="s">
        <v>570</v>
      </c>
      <c r="DH9" s="764"/>
      <c r="DI9" s="764"/>
      <c r="DJ9" s="764"/>
      <c r="DK9" s="765"/>
      <c r="DL9" s="763" t="s">
        <v>570</v>
      </c>
      <c r="DM9" s="764"/>
      <c r="DN9" s="764"/>
      <c r="DO9" s="764"/>
      <c r="DP9" s="765"/>
      <c r="DQ9" s="763" t="s">
        <v>570</v>
      </c>
      <c r="DR9" s="764"/>
      <c r="DS9" s="764"/>
      <c r="DT9" s="764"/>
      <c r="DU9" s="765"/>
      <c r="DV9" s="760"/>
      <c r="DW9" s="761"/>
      <c r="DX9" s="761"/>
      <c r="DY9" s="761"/>
      <c r="DZ9" s="766"/>
      <c r="EA9" s="216"/>
    </row>
    <row r="10" spans="1:131" s="217" customFormat="1" ht="26.25" customHeight="1" x14ac:dyDescent="0.15">
      <c r="A10" s="220">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0">
        <v>4</v>
      </c>
      <c r="BR10" s="221"/>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6"/>
    </row>
    <row r="11" spans="1:131" s="217" customFormat="1" ht="26.25" customHeight="1" x14ac:dyDescent="0.15">
      <c r="A11" s="220">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0">
        <v>5</v>
      </c>
      <c r="BR11" s="221"/>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6"/>
    </row>
    <row r="12" spans="1:131" s="217" customFormat="1" ht="26.25" customHeight="1" x14ac:dyDescent="0.15">
      <c r="A12" s="220">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0">
        <v>6</v>
      </c>
      <c r="BR12" s="221"/>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6"/>
    </row>
    <row r="13" spans="1:131" s="217" customFormat="1" ht="26.25" customHeight="1" x14ac:dyDescent="0.15">
      <c r="A13" s="220">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0">
        <v>7</v>
      </c>
      <c r="BR13" s="221"/>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6"/>
    </row>
    <row r="14" spans="1:131" s="217" customFormat="1" ht="26.25" customHeight="1" x14ac:dyDescent="0.15">
      <c r="A14" s="220">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0">
        <v>8</v>
      </c>
      <c r="BR14" s="221"/>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6"/>
    </row>
    <row r="15" spans="1:131" s="217" customFormat="1" ht="26.25" customHeight="1" x14ac:dyDescent="0.15">
      <c r="A15" s="220">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0">
        <v>9</v>
      </c>
      <c r="BR15" s="221"/>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6"/>
    </row>
    <row r="16" spans="1:131" s="217" customFormat="1" ht="26.25" customHeight="1" x14ac:dyDescent="0.15">
      <c r="A16" s="220">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0">
        <v>10</v>
      </c>
      <c r="BR16" s="221"/>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6"/>
    </row>
    <row r="17" spans="1:131" s="217" customFormat="1" ht="26.25" customHeight="1" x14ac:dyDescent="0.15">
      <c r="A17" s="220">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0">
        <v>11</v>
      </c>
      <c r="BR17" s="221"/>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6"/>
    </row>
    <row r="18" spans="1:131" s="217" customFormat="1" ht="26.25" customHeight="1" x14ac:dyDescent="0.15">
      <c r="A18" s="220">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0">
        <v>12</v>
      </c>
      <c r="BR18" s="221"/>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6"/>
    </row>
    <row r="19" spans="1:131" s="217" customFormat="1" ht="26.25" customHeight="1" x14ac:dyDescent="0.15">
      <c r="A19" s="220">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0">
        <v>13</v>
      </c>
      <c r="BR19" s="221"/>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6"/>
    </row>
    <row r="20" spans="1:131" s="217" customFormat="1" ht="26.25" customHeight="1" x14ac:dyDescent="0.15">
      <c r="A20" s="220">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0">
        <v>14</v>
      </c>
      <c r="BR20" s="221"/>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6"/>
    </row>
    <row r="21" spans="1:131" s="217" customFormat="1" ht="26.25" customHeight="1" thickBot="1" x14ac:dyDescent="0.2">
      <c r="A21" s="220">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0">
        <v>15</v>
      </c>
      <c r="BR21" s="221"/>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6"/>
    </row>
    <row r="22" spans="1:131" s="217" customFormat="1" ht="26.25" customHeight="1" x14ac:dyDescent="0.15">
      <c r="A22" s="220">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375</v>
      </c>
      <c r="BA22" s="793"/>
      <c r="BB22" s="793"/>
      <c r="BC22" s="793"/>
      <c r="BD22" s="794"/>
      <c r="BE22" s="215"/>
      <c r="BF22" s="215"/>
      <c r="BG22" s="215"/>
      <c r="BH22" s="215"/>
      <c r="BI22" s="215"/>
      <c r="BJ22" s="215"/>
      <c r="BK22" s="215"/>
      <c r="BL22" s="215"/>
      <c r="BM22" s="215"/>
      <c r="BN22" s="215"/>
      <c r="BO22" s="215"/>
      <c r="BP22" s="215"/>
      <c r="BQ22" s="220">
        <v>16</v>
      </c>
      <c r="BR22" s="221"/>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6"/>
    </row>
    <row r="23" spans="1:131" s="217" customFormat="1" ht="26.25" customHeight="1" thickBot="1" x14ac:dyDescent="0.2">
      <c r="A23" s="222" t="s">
        <v>376</v>
      </c>
      <c r="B23" s="776" t="s">
        <v>377</v>
      </c>
      <c r="C23" s="777"/>
      <c r="D23" s="777"/>
      <c r="E23" s="777"/>
      <c r="F23" s="777"/>
      <c r="G23" s="777"/>
      <c r="H23" s="777"/>
      <c r="I23" s="777"/>
      <c r="J23" s="777"/>
      <c r="K23" s="777"/>
      <c r="L23" s="777"/>
      <c r="M23" s="777"/>
      <c r="N23" s="777"/>
      <c r="O23" s="777"/>
      <c r="P23" s="778"/>
      <c r="Q23" s="779">
        <v>202522</v>
      </c>
      <c r="R23" s="780"/>
      <c r="S23" s="780"/>
      <c r="T23" s="780"/>
      <c r="U23" s="780"/>
      <c r="V23" s="780">
        <v>195191</v>
      </c>
      <c r="W23" s="780"/>
      <c r="X23" s="780"/>
      <c r="Y23" s="780"/>
      <c r="Z23" s="780"/>
      <c r="AA23" s="780">
        <v>7330</v>
      </c>
      <c r="AB23" s="780"/>
      <c r="AC23" s="780"/>
      <c r="AD23" s="780"/>
      <c r="AE23" s="781"/>
      <c r="AF23" s="782">
        <v>6463</v>
      </c>
      <c r="AG23" s="780"/>
      <c r="AH23" s="780"/>
      <c r="AI23" s="780"/>
      <c r="AJ23" s="783"/>
      <c r="AK23" s="784"/>
      <c r="AL23" s="785"/>
      <c r="AM23" s="785"/>
      <c r="AN23" s="785"/>
      <c r="AO23" s="785"/>
      <c r="AP23" s="780">
        <v>122609</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0">
        <v>17</v>
      </c>
      <c r="BR23" s="221"/>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6"/>
    </row>
    <row r="24" spans="1:131" s="217" customFormat="1" ht="26.25" customHeight="1" x14ac:dyDescent="0.15">
      <c r="A24" s="795" t="s">
        <v>378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0">
        <v>18</v>
      </c>
      <c r="BR24" s="221"/>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6"/>
    </row>
    <row r="25" spans="1:131" ht="26.25" customHeight="1" thickBot="1" x14ac:dyDescent="0.2">
      <c r="A25" s="712" t="s">
        <v>379</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3"/>
      <c r="BP25" s="223"/>
      <c r="BQ25" s="220">
        <v>19</v>
      </c>
      <c r="BR25" s="221"/>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357</v>
      </c>
      <c r="B26" s="715"/>
      <c r="C26" s="715"/>
      <c r="D26" s="715"/>
      <c r="E26" s="715"/>
      <c r="F26" s="715"/>
      <c r="G26" s="715"/>
      <c r="H26" s="715"/>
      <c r="I26" s="715"/>
      <c r="J26" s="715"/>
      <c r="K26" s="715"/>
      <c r="L26" s="715"/>
      <c r="M26" s="715"/>
      <c r="N26" s="715"/>
      <c r="O26" s="715"/>
      <c r="P26" s="716"/>
      <c r="Q26" s="720" t="s">
        <v>380</v>
      </c>
      <c r="R26" s="721"/>
      <c r="S26" s="721"/>
      <c r="T26" s="721"/>
      <c r="U26" s="722"/>
      <c r="V26" s="720" t="s">
        <v>381</v>
      </c>
      <c r="W26" s="721"/>
      <c r="X26" s="721"/>
      <c r="Y26" s="721"/>
      <c r="Z26" s="722"/>
      <c r="AA26" s="720" t="s">
        <v>382</v>
      </c>
      <c r="AB26" s="721"/>
      <c r="AC26" s="721"/>
      <c r="AD26" s="721"/>
      <c r="AE26" s="721"/>
      <c r="AF26" s="801" t="s">
        <v>383</v>
      </c>
      <c r="AG26" s="802"/>
      <c r="AH26" s="802"/>
      <c r="AI26" s="802"/>
      <c r="AJ26" s="803"/>
      <c r="AK26" s="721" t="s">
        <v>384</v>
      </c>
      <c r="AL26" s="721"/>
      <c r="AM26" s="721"/>
      <c r="AN26" s="721"/>
      <c r="AO26" s="722"/>
      <c r="AP26" s="720" t="s">
        <v>385</v>
      </c>
      <c r="AQ26" s="721"/>
      <c r="AR26" s="721"/>
      <c r="AS26" s="721"/>
      <c r="AT26" s="722"/>
      <c r="AU26" s="720" t="s">
        <v>386</v>
      </c>
      <c r="AV26" s="721"/>
      <c r="AW26" s="721"/>
      <c r="AX26" s="721"/>
      <c r="AY26" s="722"/>
      <c r="AZ26" s="720" t="s">
        <v>387</v>
      </c>
      <c r="BA26" s="721"/>
      <c r="BB26" s="721"/>
      <c r="BC26" s="721"/>
      <c r="BD26" s="722"/>
      <c r="BE26" s="720" t="s">
        <v>364</v>
      </c>
      <c r="BF26" s="721"/>
      <c r="BG26" s="721"/>
      <c r="BH26" s="721"/>
      <c r="BI26" s="727"/>
      <c r="BJ26" s="214"/>
      <c r="BK26" s="214"/>
      <c r="BL26" s="214"/>
      <c r="BM26" s="214"/>
      <c r="BN26" s="214"/>
      <c r="BO26" s="223"/>
      <c r="BP26" s="223"/>
      <c r="BQ26" s="220">
        <v>20</v>
      </c>
      <c r="BR26" s="221"/>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3"/>
      <c r="BP27" s="223"/>
      <c r="BQ27" s="220">
        <v>21</v>
      </c>
      <c r="BR27" s="221"/>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4">
        <v>1</v>
      </c>
      <c r="B28" s="736" t="s">
        <v>388</v>
      </c>
      <c r="C28" s="737"/>
      <c r="D28" s="737"/>
      <c r="E28" s="737"/>
      <c r="F28" s="737"/>
      <c r="G28" s="737"/>
      <c r="H28" s="737"/>
      <c r="I28" s="737"/>
      <c r="J28" s="737"/>
      <c r="K28" s="737"/>
      <c r="L28" s="737"/>
      <c r="M28" s="737"/>
      <c r="N28" s="737"/>
      <c r="O28" s="737"/>
      <c r="P28" s="738"/>
      <c r="Q28" s="809">
        <v>44438</v>
      </c>
      <c r="R28" s="810"/>
      <c r="S28" s="810"/>
      <c r="T28" s="810"/>
      <c r="U28" s="810"/>
      <c r="V28" s="810">
        <v>43408</v>
      </c>
      <c r="W28" s="810"/>
      <c r="X28" s="810"/>
      <c r="Y28" s="810"/>
      <c r="Z28" s="810"/>
      <c r="AA28" s="810">
        <v>1030</v>
      </c>
      <c r="AB28" s="810"/>
      <c r="AC28" s="810"/>
      <c r="AD28" s="810"/>
      <c r="AE28" s="811"/>
      <c r="AF28" s="812">
        <v>1030</v>
      </c>
      <c r="AG28" s="810"/>
      <c r="AH28" s="810"/>
      <c r="AI28" s="810"/>
      <c r="AJ28" s="813"/>
      <c r="AK28" s="814">
        <v>4579</v>
      </c>
      <c r="AL28" s="815"/>
      <c r="AM28" s="815"/>
      <c r="AN28" s="815"/>
      <c r="AO28" s="815"/>
      <c r="AP28" s="815" t="s">
        <v>493</v>
      </c>
      <c r="AQ28" s="815"/>
      <c r="AR28" s="815"/>
      <c r="AS28" s="815"/>
      <c r="AT28" s="815"/>
      <c r="AU28" s="815" t="s">
        <v>493</v>
      </c>
      <c r="AV28" s="815"/>
      <c r="AW28" s="815"/>
      <c r="AX28" s="815"/>
      <c r="AY28" s="815"/>
      <c r="AZ28" s="816"/>
      <c r="BA28" s="816"/>
      <c r="BB28" s="816"/>
      <c r="BC28" s="816"/>
      <c r="BD28" s="816"/>
      <c r="BE28" s="807"/>
      <c r="BF28" s="807"/>
      <c r="BG28" s="807"/>
      <c r="BH28" s="807"/>
      <c r="BI28" s="808"/>
      <c r="BJ28" s="214"/>
      <c r="BK28" s="214"/>
      <c r="BL28" s="214"/>
      <c r="BM28" s="214"/>
      <c r="BN28" s="214"/>
      <c r="BO28" s="223"/>
      <c r="BP28" s="223"/>
      <c r="BQ28" s="220">
        <v>22</v>
      </c>
      <c r="BR28" s="221"/>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4">
        <v>2</v>
      </c>
      <c r="B29" s="767" t="s">
        <v>389</v>
      </c>
      <c r="C29" s="768"/>
      <c r="D29" s="768"/>
      <c r="E29" s="768"/>
      <c r="F29" s="768"/>
      <c r="G29" s="768"/>
      <c r="H29" s="768"/>
      <c r="I29" s="768"/>
      <c r="J29" s="768"/>
      <c r="K29" s="768"/>
      <c r="L29" s="768"/>
      <c r="M29" s="768"/>
      <c r="N29" s="768"/>
      <c r="O29" s="768"/>
      <c r="P29" s="769"/>
      <c r="Q29" s="770">
        <v>43516</v>
      </c>
      <c r="R29" s="771"/>
      <c r="S29" s="771"/>
      <c r="T29" s="771"/>
      <c r="U29" s="771"/>
      <c r="V29" s="771">
        <v>42846</v>
      </c>
      <c r="W29" s="771"/>
      <c r="X29" s="771"/>
      <c r="Y29" s="771"/>
      <c r="Z29" s="771"/>
      <c r="AA29" s="771">
        <v>670</v>
      </c>
      <c r="AB29" s="771"/>
      <c r="AC29" s="771"/>
      <c r="AD29" s="771"/>
      <c r="AE29" s="772"/>
      <c r="AF29" s="773">
        <v>670</v>
      </c>
      <c r="AG29" s="774"/>
      <c r="AH29" s="774"/>
      <c r="AI29" s="774"/>
      <c r="AJ29" s="775"/>
      <c r="AK29" s="821">
        <v>6773</v>
      </c>
      <c r="AL29" s="817"/>
      <c r="AM29" s="817"/>
      <c r="AN29" s="817"/>
      <c r="AO29" s="817"/>
      <c r="AP29" s="817" t="s">
        <v>493</v>
      </c>
      <c r="AQ29" s="817"/>
      <c r="AR29" s="817"/>
      <c r="AS29" s="817"/>
      <c r="AT29" s="817"/>
      <c r="AU29" s="817" t="s">
        <v>493</v>
      </c>
      <c r="AV29" s="817"/>
      <c r="AW29" s="817"/>
      <c r="AX29" s="817"/>
      <c r="AY29" s="817"/>
      <c r="AZ29" s="818"/>
      <c r="BA29" s="818"/>
      <c r="BB29" s="818"/>
      <c r="BC29" s="818"/>
      <c r="BD29" s="818"/>
      <c r="BE29" s="819"/>
      <c r="BF29" s="819"/>
      <c r="BG29" s="819"/>
      <c r="BH29" s="819"/>
      <c r="BI29" s="820"/>
      <c r="BJ29" s="214"/>
      <c r="BK29" s="214"/>
      <c r="BL29" s="214"/>
      <c r="BM29" s="214"/>
      <c r="BN29" s="214"/>
      <c r="BO29" s="223"/>
      <c r="BP29" s="223"/>
      <c r="BQ29" s="220">
        <v>23</v>
      </c>
      <c r="BR29" s="221"/>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4">
        <v>3</v>
      </c>
      <c r="B30" s="767" t="s">
        <v>390</v>
      </c>
      <c r="C30" s="768"/>
      <c r="D30" s="768"/>
      <c r="E30" s="768"/>
      <c r="F30" s="768"/>
      <c r="G30" s="768"/>
      <c r="H30" s="768"/>
      <c r="I30" s="768"/>
      <c r="J30" s="768"/>
      <c r="K30" s="768"/>
      <c r="L30" s="768"/>
      <c r="M30" s="768"/>
      <c r="N30" s="768"/>
      <c r="O30" s="768"/>
      <c r="P30" s="769"/>
      <c r="Q30" s="770">
        <v>8006</v>
      </c>
      <c r="R30" s="771"/>
      <c r="S30" s="771"/>
      <c r="T30" s="771"/>
      <c r="U30" s="771"/>
      <c r="V30" s="771">
        <v>7853</v>
      </c>
      <c r="W30" s="771"/>
      <c r="X30" s="771"/>
      <c r="Y30" s="771"/>
      <c r="Z30" s="771"/>
      <c r="AA30" s="771">
        <v>153</v>
      </c>
      <c r="AB30" s="771"/>
      <c r="AC30" s="771"/>
      <c r="AD30" s="771"/>
      <c r="AE30" s="772"/>
      <c r="AF30" s="773">
        <v>153</v>
      </c>
      <c r="AG30" s="774"/>
      <c r="AH30" s="774"/>
      <c r="AI30" s="774"/>
      <c r="AJ30" s="775"/>
      <c r="AK30" s="821">
        <v>1218</v>
      </c>
      <c r="AL30" s="817"/>
      <c r="AM30" s="817"/>
      <c r="AN30" s="817"/>
      <c r="AO30" s="817"/>
      <c r="AP30" s="817" t="s">
        <v>493</v>
      </c>
      <c r="AQ30" s="817"/>
      <c r="AR30" s="817"/>
      <c r="AS30" s="817"/>
      <c r="AT30" s="817"/>
      <c r="AU30" s="817" t="s">
        <v>493</v>
      </c>
      <c r="AV30" s="817"/>
      <c r="AW30" s="817"/>
      <c r="AX30" s="817"/>
      <c r="AY30" s="817"/>
      <c r="AZ30" s="818"/>
      <c r="BA30" s="818"/>
      <c r="BB30" s="818"/>
      <c r="BC30" s="818"/>
      <c r="BD30" s="818"/>
      <c r="BE30" s="819"/>
      <c r="BF30" s="819"/>
      <c r="BG30" s="819"/>
      <c r="BH30" s="819"/>
      <c r="BI30" s="820"/>
      <c r="BJ30" s="214"/>
      <c r="BK30" s="214"/>
      <c r="BL30" s="214"/>
      <c r="BM30" s="214"/>
      <c r="BN30" s="214"/>
      <c r="BO30" s="223"/>
      <c r="BP30" s="223"/>
      <c r="BQ30" s="220">
        <v>24</v>
      </c>
      <c r="BR30" s="221"/>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4">
        <v>4</v>
      </c>
      <c r="B31" s="767" t="s">
        <v>391</v>
      </c>
      <c r="C31" s="768"/>
      <c r="D31" s="768"/>
      <c r="E31" s="768"/>
      <c r="F31" s="768"/>
      <c r="G31" s="768"/>
      <c r="H31" s="768"/>
      <c r="I31" s="768"/>
      <c r="J31" s="768"/>
      <c r="K31" s="768"/>
      <c r="L31" s="768"/>
      <c r="M31" s="768"/>
      <c r="N31" s="768"/>
      <c r="O31" s="768"/>
      <c r="P31" s="769"/>
      <c r="Q31" s="770">
        <v>181</v>
      </c>
      <c r="R31" s="771"/>
      <c r="S31" s="771"/>
      <c r="T31" s="771"/>
      <c r="U31" s="771"/>
      <c r="V31" s="771">
        <v>101</v>
      </c>
      <c r="W31" s="771"/>
      <c r="X31" s="771"/>
      <c r="Y31" s="771"/>
      <c r="Z31" s="771"/>
      <c r="AA31" s="771">
        <v>80</v>
      </c>
      <c r="AB31" s="771"/>
      <c r="AC31" s="771"/>
      <c r="AD31" s="771"/>
      <c r="AE31" s="772"/>
      <c r="AF31" s="773">
        <v>80</v>
      </c>
      <c r="AG31" s="774"/>
      <c r="AH31" s="774"/>
      <c r="AI31" s="774"/>
      <c r="AJ31" s="775"/>
      <c r="AK31" s="821" t="s">
        <v>493</v>
      </c>
      <c r="AL31" s="817"/>
      <c r="AM31" s="817"/>
      <c r="AN31" s="817"/>
      <c r="AO31" s="817"/>
      <c r="AP31" s="817" t="s">
        <v>493</v>
      </c>
      <c r="AQ31" s="817"/>
      <c r="AR31" s="817"/>
      <c r="AS31" s="817"/>
      <c r="AT31" s="817"/>
      <c r="AU31" s="817" t="s">
        <v>493</v>
      </c>
      <c r="AV31" s="817"/>
      <c r="AW31" s="817"/>
      <c r="AX31" s="817"/>
      <c r="AY31" s="817"/>
      <c r="AZ31" s="818"/>
      <c r="BA31" s="818"/>
      <c r="BB31" s="818"/>
      <c r="BC31" s="818"/>
      <c r="BD31" s="818"/>
      <c r="BE31" s="819"/>
      <c r="BF31" s="819"/>
      <c r="BG31" s="819"/>
      <c r="BH31" s="819"/>
      <c r="BI31" s="820"/>
      <c r="BJ31" s="214"/>
      <c r="BK31" s="214"/>
      <c r="BL31" s="214"/>
      <c r="BM31" s="214"/>
      <c r="BN31" s="214"/>
      <c r="BO31" s="223"/>
      <c r="BP31" s="223"/>
      <c r="BQ31" s="220">
        <v>25</v>
      </c>
      <c r="BR31" s="221"/>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4">
        <v>5</v>
      </c>
      <c r="B32" s="767" t="s">
        <v>392</v>
      </c>
      <c r="C32" s="768"/>
      <c r="D32" s="768"/>
      <c r="E32" s="768"/>
      <c r="F32" s="768"/>
      <c r="G32" s="768"/>
      <c r="H32" s="768"/>
      <c r="I32" s="768"/>
      <c r="J32" s="768"/>
      <c r="K32" s="768"/>
      <c r="L32" s="768"/>
      <c r="M32" s="768"/>
      <c r="N32" s="768"/>
      <c r="O32" s="768"/>
      <c r="P32" s="769"/>
      <c r="Q32" s="770">
        <v>40199</v>
      </c>
      <c r="R32" s="771"/>
      <c r="S32" s="771"/>
      <c r="T32" s="771"/>
      <c r="U32" s="771"/>
      <c r="V32" s="771">
        <v>38287</v>
      </c>
      <c r="W32" s="771"/>
      <c r="X32" s="771"/>
      <c r="Y32" s="771"/>
      <c r="Z32" s="771"/>
      <c r="AA32" s="771">
        <v>1912</v>
      </c>
      <c r="AB32" s="771"/>
      <c r="AC32" s="771"/>
      <c r="AD32" s="771"/>
      <c r="AE32" s="772"/>
      <c r="AF32" s="773">
        <v>1912</v>
      </c>
      <c r="AG32" s="774"/>
      <c r="AH32" s="774"/>
      <c r="AI32" s="774"/>
      <c r="AJ32" s="775"/>
      <c r="AK32" s="821" t="s">
        <v>493</v>
      </c>
      <c r="AL32" s="817"/>
      <c r="AM32" s="817"/>
      <c r="AN32" s="817"/>
      <c r="AO32" s="817"/>
      <c r="AP32" s="817" t="s">
        <v>493</v>
      </c>
      <c r="AQ32" s="817"/>
      <c r="AR32" s="817"/>
      <c r="AS32" s="817"/>
      <c r="AT32" s="817"/>
      <c r="AU32" s="817" t="s">
        <v>493</v>
      </c>
      <c r="AV32" s="817"/>
      <c r="AW32" s="817"/>
      <c r="AX32" s="817"/>
      <c r="AY32" s="817"/>
      <c r="AZ32" s="818"/>
      <c r="BA32" s="818"/>
      <c r="BB32" s="818"/>
      <c r="BC32" s="818"/>
      <c r="BD32" s="818"/>
      <c r="BE32" s="819"/>
      <c r="BF32" s="819"/>
      <c r="BG32" s="819"/>
      <c r="BH32" s="819"/>
      <c r="BI32" s="820"/>
      <c r="BJ32" s="214"/>
      <c r="BK32" s="214"/>
      <c r="BL32" s="214"/>
      <c r="BM32" s="214"/>
      <c r="BN32" s="214"/>
      <c r="BO32" s="223"/>
      <c r="BP32" s="223"/>
      <c r="BQ32" s="220">
        <v>26</v>
      </c>
      <c r="BR32" s="221"/>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1" customHeight="1" x14ac:dyDescent="0.15">
      <c r="A33" s="224">
        <v>6</v>
      </c>
      <c r="B33" s="767" t="s">
        <v>393</v>
      </c>
      <c r="C33" s="768"/>
      <c r="D33" s="768"/>
      <c r="E33" s="768"/>
      <c r="F33" s="768"/>
      <c r="G33" s="768"/>
      <c r="H33" s="768"/>
      <c r="I33" s="768"/>
      <c r="J33" s="768"/>
      <c r="K33" s="768"/>
      <c r="L33" s="768"/>
      <c r="M33" s="768"/>
      <c r="N33" s="768"/>
      <c r="O33" s="768"/>
      <c r="P33" s="769"/>
      <c r="Q33" s="770">
        <v>1560</v>
      </c>
      <c r="R33" s="771"/>
      <c r="S33" s="771"/>
      <c r="T33" s="771"/>
      <c r="U33" s="771"/>
      <c r="V33" s="771">
        <v>1539</v>
      </c>
      <c r="W33" s="771"/>
      <c r="X33" s="771"/>
      <c r="Y33" s="771"/>
      <c r="Z33" s="771"/>
      <c r="AA33" s="771">
        <v>21</v>
      </c>
      <c r="AB33" s="771"/>
      <c r="AC33" s="771"/>
      <c r="AD33" s="771"/>
      <c r="AE33" s="772"/>
      <c r="AF33" s="773">
        <v>1202</v>
      </c>
      <c r="AG33" s="774"/>
      <c r="AH33" s="774"/>
      <c r="AI33" s="774"/>
      <c r="AJ33" s="775"/>
      <c r="AK33" s="821">
        <v>23</v>
      </c>
      <c r="AL33" s="817"/>
      <c r="AM33" s="817"/>
      <c r="AN33" s="817"/>
      <c r="AO33" s="817"/>
      <c r="AP33" s="817">
        <v>2110</v>
      </c>
      <c r="AQ33" s="817"/>
      <c r="AR33" s="817"/>
      <c r="AS33" s="817"/>
      <c r="AT33" s="817"/>
      <c r="AU33" s="817">
        <v>120</v>
      </c>
      <c r="AV33" s="817"/>
      <c r="AW33" s="817"/>
      <c r="AX33" s="817"/>
      <c r="AY33" s="817"/>
      <c r="AZ33" s="818" t="s">
        <v>493</v>
      </c>
      <c r="BA33" s="818"/>
      <c r="BB33" s="818"/>
      <c r="BC33" s="818"/>
      <c r="BD33" s="818"/>
      <c r="BE33" s="819" t="s">
        <v>394</v>
      </c>
      <c r="BF33" s="819"/>
      <c r="BG33" s="819"/>
      <c r="BH33" s="819"/>
      <c r="BI33" s="820"/>
      <c r="BJ33" s="214"/>
      <c r="BK33" s="214"/>
      <c r="BL33" s="214"/>
      <c r="BM33" s="214"/>
      <c r="BN33" s="214"/>
      <c r="BO33" s="223"/>
      <c r="BP33" s="223"/>
      <c r="BQ33" s="220">
        <v>27</v>
      </c>
      <c r="BR33" s="221"/>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4">
        <v>7</v>
      </c>
      <c r="B34" s="767" t="s">
        <v>395</v>
      </c>
      <c r="C34" s="768"/>
      <c r="D34" s="768"/>
      <c r="E34" s="768"/>
      <c r="F34" s="768"/>
      <c r="G34" s="768"/>
      <c r="H34" s="768"/>
      <c r="I34" s="768"/>
      <c r="J34" s="768"/>
      <c r="K34" s="768"/>
      <c r="L34" s="768"/>
      <c r="M34" s="768"/>
      <c r="N34" s="768"/>
      <c r="O34" s="768"/>
      <c r="P34" s="769"/>
      <c r="Q34" s="770">
        <v>21864</v>
      </c>
      <c r="R34" s="771"/>
      <c r="S34" s="771"/>
      <c r="T34" s="771"/>
      <c r="U34" s="771"/>
      <c r="V34" s="771">
        <v>28736</v>
      </c>
      <c r="W34" s="771"/>
      <c r="X34" s="771"/>
      <c r="Y34" s="771"/>
      <c r="Z34" s="771"/>
      <c r="AA34" s="771">
        <v>-6872</v>
      </c>
      <c r="AB34" s="771"/>
      <c r="AC34" s="771"/>
      <c r="AD34" s="771"/>
      <c r="AE34" s="772"/>
      <c r="AF34" s="773">
        <v>5617</v>
      </c>
      <c r="AG34" s="774"/>
      <c r="AH34" s="774"/>
      <c r="AI34" s="774"/>
      <c r="AJ34" s="775"/>
      <c r="AK34" s="821">
        <v>2566</v>
      </c>
      <c r="AL34" s="817"/>
      <c r="AM34" s="817"/>
      <c r="AN34" s="817"/>
      <c r="AO34" s="817"/>
      <c r="AP34" s="817">
        <v>19025</v>
      </c>
      <c r="AQ34" s="817"/>
      <c r="AR34" s="817"/>
      <c r="AS34" s="817"/>
      <c r="AT34" s="817"/>
      <c r="AU34" s="817">
        <v>9484</v>
      </c>
      <c r="AV34" s="817"/>
      <c r="AW34" s="817"/>
      <c r="AX34" s="817"/>
      <c r="AY34" s="817"/>
      <c r="AZ34" s="818" t="s">
        <v>493</v>
      </c>
      <c r="BA34" s="818"/>
      <c r="BB34" s="818"/>
      <c r="BC34" s="818"/>
      <c r="BD34" s="818"/>
      <c r="BE34" s="819" t="s">
        <v>394</v>
      </c>
      <c r="BF34" s="819"/>
      <c r="BG34" s="819"/>
      <c r="BH34" s="819"/>
      <c r="BI34" s="820"/>
      <c r="BJ34" s="214"/>
      <c r="BK34" s="214"/>
      <c r="BL34" s="214"/>
      <c r="BM34" s="214"/>
      <c r="BN34" s="214"/>
      <c r="BO34" s="223"/>
      <c r="BP34" s="223"/>
      <c r="BQ34" s="220">
        <v>28</v>
      </c>
      <c r="BR34" s="221"/>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4">
        <v>8</v>
      </c>
      <c r="B35" s="767" t="s">
        <v>396</v>
      </c>
      <c r="C35" s="768"/>
      <c r="D35" s="768"/>
      <c r="E35" s="768"/>
      <c r="F35" s="768"/>
      <c r="G35" s="768"/>
      <c r="H35" s="768"/>
      <c r="I35" s="768"/>
      <c r="J35" s="768"/>
      <c r="K35" s="768"/>
      <c r="L35" s="768"/>
      <c r="M35" s="768"/>
      <c r="N35" s="768"/>
      <c r="O35" s="768"/>
      <c r="P35" s="769"/>
      <c r="Q35" s="770">
        <v>11578</v>
      </c>
      <c r="R35" s="771"/>
      <c r="S35" s="771"/>
      <c r="T35" s="771"/>
      <c r="U35" s="771"/>
      <c r="V35" s="771">
        <v>11127</v>
      </c>
      <c r="W35" s="771"/>
      <c r="X35" s="771"/>
      <c r="Y35" s="771"/>
      <c r="Z35" s="771"/>
      <c r="AA35" s="771">
        <v>451</v>
      </c>
      <c r="AB35" s="771"/>
      <c r="AC35" s="771"/>
      <c r="AD35" s="771"/>
      <c r="AE35" s="772"/>
      <c r="AF35" s="773">
        <v>2956</v>
      </c>
      <c r="AG35" s="774"/>
      <c r="AH35" s="774"/>
      <c r="AI35" s="774"/>
      <c r="AJ35" s="775"/>
      <c r="AK35" s="821">
        <v>2850</v>
      </c>
      <c r="AL35" s="817"/>
      <c r="AM35" s="817"/>
      <c r="AN35" s="817"/>
      <c r="AO35" s="817"/>
      <c r="AP35" s="817">
        <v>43368</v>
      </c>
      <c r="AQ35" s="817"/>
      <c r="AR35" s="817"/>
      <c r="AS35" s="817"/>
      <c r="AT35" s="817"/>
      <c r="AU35" s="817">
        <v>26801</v>
      </c>
      <c r="AV35" s="817"/>
      <c r="AW35" s="817"/>
      <c r="AX35" s="817"/>
      <c r="AY35" s="817"/>
      <c r="AZ35" s="818" t="s">
        <v>493</v>
      </c>
      <c r="BA35" s="818"/>
      <c r="BB35" s="818"/>
      <c r="BC35" s="818"/>
      <c r="BD35" s="818"/>
      <c r="BE35" s="819" t="s">
        <v>394</v>
      </c>
      <c r="BF35" s="819"/>
      <c r="BG35" s="819"/>
      <c r="BH35" s="819"/>
      <c r="BI35" s="820"/>
      <c r="BJ35" s="214"/>
      <c r="BK35" s="214"/>
      <c r="BL35" s="214"/>
      <c r="BM35" s="214"/>
      <c r="BN35" s="214"/>
      <c r="BO35" s="223"/>
      <c r="BP35" s="223"/>
      <c r="BQ35" s="220">
        <v>29</v>
      </c>
      <c r="BR35" s="221"/>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4">
        <v>9</v>
      </c>
      <c r="B36" s="767" t="s">
        <v>397</v>
      </c>
      <c r="C36" s="768"/>
      <c r="D36" s="768"/>
      <c r="E36" s="768"/>
      <c r="F36" s="768"/>
      <c r="G36" s="768"/>
      <c r="H36" s="768"/>
      <c r="I36" s="768"/>
      <c r="J36" s="768"/>
      <c r="K36" s="768"/>
      <c r="L36" s="768"/>
      <c r="M36" s="768"/>
      <c r="N36" s="768"/>
      <c r="O36" s="768"/>
      <c r="P36" s="769"/>
      <c r="Q36" s="770">
        <v>101</v>
      </c>
      <c r="R36" s="771"/>
      <c r="S36" s="771"/>
      <c r="T36" s="771"/>
      <c r="U36" s="771"/>
      <c r="V36" s="771">
        <v>96</v>
      </c>
      <c r="W36" s="771"/>
      <c r="X36" s="771"/>
      <c r="Y36" s="771"/>
      <c r="Z36" s="771"/>
      <c r="AA36" s="771">
        <v>5</v>
      </c>
      <c r="AB36" s="771"/>
      <c r="AC36" s="771"/>
      <c r="AD36" s="771"/>
      <c r="AE36" s="772"/>
      <c r="AF36" s="773">
        <v>5</v>
      </c>
      <c r="AG36" s="774"/>
      <c r="AH36" s="774"/>
      <c r="AI36" s="774"/>
      <c r="AJ36" s="775"/>
      <c r="AK36" s="821">
        <v>53</v>
      </c>
      <c r="AL36" s="817"/>
      <c r="AM36" s="817"/>
      <c r="AN36" s="817"/>
      <c r="AO36" s="817"/>
      <c r="AP36" s="817" t="s">
        <v>493</v>
      </c>
      <c r="AQ36" s="817"/>
      <c r="AR36" s="817"/>
      <c r="AS36" s="817"/>
      <c r="AT36" s="817"/>
      <c r="AU36" s="817" t="s">
        <v>493</v>
      </c>
      <c r="AV36" s="817"/>
      <c r="AW36" s="817"/>
      <c r="AX36" s="817"/>
      <c r="AY36" s="817"/>
      <c r="AZ36" s="818" t="s">
        <v>493</v>
      </c>
      <c r="BA36" s="818"/>
      <c r="BB36" s="818"/>
      <c r="BC36" s="818"/>
      <c r="BD36" s="818"/>
      <c r="BE36" s="819" t="s">
        <v>398</v>
      </c>
      <c r="BF36" s="819"/>
      <c r="BG36" s="819"/>
      <c r="BH36" s="819"/>
      <c r="BI36" s="820"/>
      <c r="BJ36" s="214"/>
      <c r="BK36" s="214"/>
      <c r="BL36" s="214"/>
      <c r="BM36" s="214"/>
      <c r="BN36" s="214"/>
      <c r="BO36" s="223"/>
      <c r="BP36" s="223"/>
      <c r="BQ36" s="220">
        <v>30</v>
      </c>
      <c r="BR36" s="221"/>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4">
        <v>10</v>
      </c>
      <c r="B37" s="767" t="s">
        <v>399</v>
      </c>
      <c r="C37" s="768"/>
      <c r="D37" s="768"/>
      <c r="E37" s="768"/>
      <c r="F37" s="768"/>
      <c r="G37" s="768"/>
      <c r="H37" s="768"/>
      <c r="I37" s="768"/>
      <c r="J37" s="768"/>
      <c r="K37" s="768"/>
      <c r="L37" s="768"/>
      <c r="M37" s="768"/>
      <c r="N37" s="768"/>
      <c r="O37" s="768"/>
      <c r="P37" s="769"/>
      <c r="Q37" s="770">
        <v>1161</v>
      </c>
      <c r="R37" s="771"/>
      <c r="S37" s="771"/>
      <c r="T37" s="771"/>
      <c r="U37" s="771"/>
      <c r="V37" s="771">
        <v>855</v>
      </c>
      <c r="W37" s="771"/>
      <c r="X37" s="771"/>
      <c r="Y37" s="771"/>
      <c r="Z37" s="771"/>
      <c r="AA37" s="771">
        <v>306</v>
      </c>
      <c r="AB37" s="771"/>
      <c r="AC37" s="771"/>
      <c r="AD37" s="771"/>
      <c r="AE37" s="772"/>
      <c r="AF37" s="773">
        <v>1</v>
      </c>
      <c r="AG37" s="774"/>
      <c r="AH37" s="774"/>
      <c r="AI37" s="774"/>
      <c r="AJ37" s="775"/>
      <c r="AK37" s="821">
        <v>450</v>
      </c>
      <c r="AL37" s="817"/>
      <c r="AM37" s="817"/>
      <c r="AN37" s="817"/>
      <c r="AO37" s="817"/>
      <c r="AP37" s="817">
        <v>1174</v>
      </c>
      <c r="AQ37" s="817"/>
      <c r="AR37" s="817"/>
      <c r="AS37" s="817"/>
      <c r="AT37" s="817"/>
      <c r="AU37" s="817">
        <v>1174</v>
      </c>
      <c r="AV37" s="817"/>
      <c r="AW37" s="817"/>
      <c r="AX37" s="817"/>
      <c r="AY37" s="817"/>
      <c r="AZ37" s="818" t="s">
        <v>493</v>
      </c>
      <c r="BA37" s="818"/>
      <c r="BB37" s="818"/>
      <c r="BC37" s="818"/>
      <c r="BD37" s="818"/>
      <c r="BE37" s="819" t="s">
        <v>398</v>
      </c>
      <c r="BF37" s="819"/>
      <c r="BG37" s="819"/>
      <c r="BH37" s="819"/>
      <c r="BI37" s="820"/>
      <c r="BJ37" s="214"/>
      <c r="BK37" s="214"/>
      <c r="BL37" s="214"/>
      <c r="BM37" s="214"/>
      <c r="BN37" s="214"/>
      <c r="BO37" s="223"/>
      <c r="BP37" s="223"/>
      <c r="BQ37" s="220">
        <v>31</v>
      </c>
      <c r="BR37" s="221"/>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4">
        <v>11</v>
      </c>
      <c r="B38" s="767" t="s">
        <v>400</v>
      </c>
      <c r="C38" s="768"/>
      <c r="D38" s="768"/>
      <c r="E38" s="768"/>
      <c r="F38" s="768"/>
      <c r="G38" s="768"/>
      <c r="H38" s="768"/>
      <c r="I38" s="768"/>
      <c r="J38" s="768"/>
      <c r="K38" s="768"/>
      <c r="L38" s="768"/>
      <c r="M38" s="768"/>
      <c r="N38" s="768"/>
      <c r="O38" s="768"/>
      <c r="P38" s="769"/>
      <c r="Q38" s="770">
        <v>92</v>
      </c>
      <c r="R38" s="771"/>
      <c r="S38" s="771"/>
      <c r="T38" s="771"/>
      <c r="U38" s="771"/>
      <c r="V38" s="771">
        <v>91</v>
      </c>
      <c r="W38" s="771"/>
      <c r="X38" s="771"/>
      <c r="Y38" s="771"/>
      <c r="Z38" s="771"/>
      <c r="AA38" s="771">
        <v>1</v>
      </c>
      <c r="AB38" s="771"/>
      <c r="AC38" s="771"/>
      <c r="AD38" s="771"/>
      <c r="AE38" s="772"/>
      <c r="AF38" s="773">
        <v>1</v>
      </c>
      <c r="AG38" s="774"/>
      <c r="AH38" s="774"/>
      <c r="AI38" s="774"/>
      <c r="AJ38" s="775"/>
      <c r="AK38" s="821">
        <v>54</v>
      </c>
      <c r="AL38" s="817"/>
      <c r="AM38" s="817"/>
      <c r="AN38" s="817"/>
      <c r="AO38" s="817"/>
      <c r="AP38" s="817">
        <v>301</v>
      </c>
      <c r="AQ38" s="817"/>
      <c r="AR38" s="817"/>
      <c r="AS38" s="817"/>
      <c r="AT38" s="817"/>
      <c r="AU38" s="817">
        <v>301</v>
      </c>
      <c r="AV38" s="817"/>
      <c r="AW38" s="817"/>
      <c r="AX38" s="817"/>
      <c r="AY38" s="817"/>
      <c r="AZ38" s="818" t="s">
        <v>493</v>
      </c>
      <c r="BA38" s="818"/>
      <c r="BB38" s="818"/>
      <c r="BC38" s="818"/>
      <c r="BD38" s="818"/>
      <c r="BE38" s="819" t="s">
        <v>398</v>
      </c>
      <c r="BF38" s="819"/>
      <c r="BG38" s="819"/>
      <c r="BH38" s="819"/>
      <c r="BI38" s="820"/>
      <c r="BJ38" s="214"/>
      <c r="BK38" s="214"/>
      <c r="BL38" s="214"/>
      <c r="BM38" s="214"/>
      <c r="BN38" s="214"/>
      <c r="BO38" s="223"/>
      <c r="BP38" s="223"/>
      <c r="BQ38" s="220">
        <v>32</v>
      </c>
      <c r="BR38" s="221"/>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4">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3"/>
      <c r="BP39" s="223"/>
      <c r="BQ39" s="220">
        <v>33</v>
      </c>
      <c r="BR39" s="221"/>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0">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3"/>
      <c r="BP40" s="223"/>
      <c r="BQ40" s="220">
        <v>34</v>
      </c>
      <c r="BR40" s="221"/>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0">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3"/>
      <c r="BP41" s="223"/>
      <c r="BQ41" s="220">
        <v>35</v>
      </c>
      <c r="BR41" s="221"/>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0">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3"/>
      <c r="BP42" s="223"/>
      <c r="BQ42" s="220">
        <v>36</v>
      </c>
      <c r="BR42" s="221"/>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0">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3"/>
      <c r="BP43" s="223"/>
      <c r="BQ43" s="220">
        <v>37</v>
      </c>
      <c r="BR43" s="221"/>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0">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3"/>
      <c r="BP44" s="223"/>
      <c r="BQ44" s="220">
        <v>38</v>
      </c>
      <c r="BR44" s="221"/>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0">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3"/>
      <c r="BP45" s="223"/>
      <c r="BQ45" s="220">
        <v>39</v>
      </c>
      <c r="BR45" s="221"/>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0">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3"/>
      <c r="BP46" s="223"/>
      <c r="BQ46" s="220">
        <v>40</v>
      </c>
      <c r="BR46" s="221"/>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0">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3"/>
      <c r="BP47" s="223"/>
      <c r="BQ47" s="220">
        <v>41</v>
      </c>
      <c r="BR47" s="221"/>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0">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3"/>
      <c r="BP48" s="223"/>
      <c r="BQ48" s="220">
        <v>42</v>
      </c>
      <c r="BR48" s="221"/>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0">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3"/>
      <c r="BP49" s="223"/>
      <c r="BQ49" s="220">
        <v>43</v>
      </c>
      <c r="BR49" s="221"/>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0">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3"/>
      <c r="BP50" s="223"/>
      <c r="BQ50" s="220">
        <v>44</v>
      </c>
      <c r="BR50" s="221"/>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0">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3"/>
      <c r="BP51" s="223"/>
      <c r="BQ51" s="220">
        <v>45</v>
      </c>
      <c r="BR51" s="221"/>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0">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3"/>
      <c r="BP52" s="223"/>
      <c r="BQ52" s="220">
        <v>46</v>
      </c>
      <c r="BR52" s="221"/>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0">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3"/>
      <c r="BP53" s="223"/>
      <c r="BQ53" s="220">
        <v>47</v>
      </c>
      <c r="BR53" s="221"/>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0">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3"/>
      <c r="BP54" s="223"/>
      <c r="BQ54" s="220">
        <v>48</v>
      </c>
      <c r="BR54" s="221"/>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0">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3"/>
      <c r="BP55" s="223"/>
      <c r="BQ55" s="220">
        <v>49</v>
      </c>
      <c r="BR55" s="221"/>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0">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3"/>
      <c r="BP56" s="223"/>
      <c r="BQ56" s="220">
        <v>50</v>
      </c>
      <c r="BR56" s="221"/>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0">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3"/>
      <c r="BP57" s="223"/>
      <c r="BQ57" s="220">
        <v>51</v>
      </c>
      <c r="BR57" s="221"/>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0">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3"/>
      <c r="BP58" s="223"/>
      <c r="BQ58" s="220">
        <v>52</v>
      </c>
      <c r="BR58" s="221"/>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0">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3"/>
      <c r="BP59" s="223"/>
      <c r="BQ59" s="220">
        <v>53</v>
      </c>
      <c r="BR59" s="221"/>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0">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3"/>
      <c r="BP60" s="223"/>
      <c r="BQ60" s="220">
        <v>54</v>
      </c>
      <c r="BR60" s="221"/>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0">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3"/>
      <c r="BP61" s="223"/>
      <c r="BQ61" s="220">
        <v>55</v>
      </c>
      <c r="BR61" s="221"/>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0">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401</v>
      </c>
      <c r="BK62" s="793"/>
      <c r="BL62" s="793"/>
      <c r="BM62" s="793"/>
      <c r="BN62" s="794"/>
      <c r="BO62" s="223"/>
      <c r="BP62" s="223"/>
      <c r="BQ62" s="220">
        <v>56</v>
      </c>
      <c r="BR62" s="221"/>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2" t="s">
        <v>376</v>
      </c>
      <c r="B63" s="776" t="s">
        <v>402</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13627</v>
      </c>
      <c r="AG63" s="831"/>
      <c r="AH63" s="831"/>
      <c r="AI63" s="831"/>
      <c r="AJ63" s="832"/>
      <c r="AK63" s="833"/>
      <c r="AL63" s="828"/>
      <c r="AM63" s="828"/>
      <c r="AN63" s="828"/>
      <c r="AO63" s="828"/>
      <c r="AP63" s="831">
        <v>65978</v>
      </c>
      <c r="AQ63" s="831"/>
      <c r="AR63" s="831"/>
      <c r="AS63" s="831"/>
      <c r="AT63" s="831"/>
      <c r="AU63" s="831">
        <v>37880</v>
      </c>
      <c r="AV63" s="831"/>
      <c r="AW63" s="831"/>
      <c r="AX63" s="831"/>
      <c r="AY63" s="831"/>
      <c r="AZ63" s="835"/>
      <c r="BA63" s="835"/>
      <c r="BB63" s="835"/>
      <c r="BC63" s="835"/>
      <c r="BD63" s="835"/>
      <c r="BE63" s="836"/>
      <c r="BF63" s="836"/>
      <c r="BG63" s="836"/>
      <c r="BH63" s="836"/>
      <c r="BI63" s="837"/>
      <c r="BJ63" s="838" t="s">
        <v>122</v>
      </c>
      <c r="BK63" s="839"/>
      <c r="BL63" s="839"/>
      <c r="BM63" s="839"/>
      <c r="BN63" s="840"/>
      <c r="BO63" s="223"/>
      <c r="BP63" s="223"/>
      <c r="BQ63" s="220">
        <v>57</v>
      </c>
      <c r="BR63" s="221"/>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403</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404</v>
      </c>
      <c r="B66" s="715"/>
      <c r="C66" s="715"/>
      <c r="D66" s="715"/>
      <c r="E66" s="715"/>
      <c r="F66" s="715"/>
      <c r="G66" s="715"/>
      <c r="H66" s="715"/>
      <c r="I66" s="715"/>
      <c r="J66" s="715"/>
      <c r="K66" s="715"/>
      <c r="L66" s="715"/>
      <c r="M66" s="715"/>
      <c r="N66" s="715"/>
      <c r="O66" s="715"/>
      <c r="P66" s="716"/>
      <c r="Q66" s="720" t="s">
        <v>380</v>
      </c>
      <c r="R66" s="721"/>
      <c r="S66" s="721"/>
      <c r="T66" s="721"/>
      <c r="U66" s="722"/>
      <c r="V66" s="720" t="s">
        <v>381</v>
      </c>
      <c r="W66" s="721"/>
      <c r="X66" s="721"/>
      <c r="Y66" s="721"/>
      <c r="Z66" s="722"/>
      <c r="AA66" s="720" t="s">
        <v>382</v>
      </c>
      <c r="AB66" s="721"/>
      <c r="AC66" s="721"/>
      <c r="AD66" s="721"/>
      <c r="AE66" s="722"/>
      <c r="AF66" s="841" t="s">
        <v>383</v>
      </c>
      <c r="AG66" s="802"/>
      <c r="AH66" s="802"/>
      <c r="AI66" s="802"/>
      <c r="AJ66" s="842"/>
      <c r="AK66" s="720" t="s">
        <v>384</v>
      </c>
      <c r="AL66" s="715"/>
      <c r="AM66" s="715"/>
      <c r="AN66" s="715"/>
      <c r="AO66" s="716"/>
      <c r="AP66" s="720" t="s">
        <v>385</v>
      </c>
      <c r="AQ66" s="721"/>
      <c r="AR66" s="721"/>
      <c r="AS66" s="721"/>
      <c r="AT66" s="722"/>
      <c r="AU66" s="720" t="s">
        <v>405</v>
      </c>
      <c r="AV66" s="721"/>
      <c r="AW66" s="721"/>
      <c r="AX66" s="721"/>
      <c r="AY66" s="722"/>
      <c r="AZ66" s="720" t="s">
        <v>364</v>
      </c>
      <c r="BA66" s="721"/>
      <c r="BB66" s="721"/>
      <c r="BC66" s="721"/>
      <c r="BD66" s="727"/>
      <c r="BE66" s="223"/>
      <c r="BF66" s="223"/>
      <c r="BG66" s="223"/>
      <c r="BH66" s="223"/>
      <c r="BI66" s="223"/>
      <c r="BJ66" s="223"/>
      <c r="BK66" s="223"/>
      <c r="BL66" s="223"/>
      <c r="BM66" s="223"/>
      <c r="BN66" s="223"/>
      <c r="BO66" s="223"/>
      <c r="BP66" s="223"/>
      <c r="BQ66" s="220">
        <v>60</v>
      </c>
      <c r="BR66" s="225"/>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3"/>
      <c r="BF67" s="223"/>
      <c r="BG67" s="223"/>
      <c r="BH67" s="223"/>
      <c r="BI67" s="223"/>
      <c r="BJ67" s="223"/>
      <c r="BK67" s="223"/>
      <c r="BL67" s="223"/>
      <c r="BM67" s="223"/>
      <c r="BN67" s="223"/>
      <c r="BO67" s="223"/>
      <c r="BP67" s="223"/>
      <c r="BQ67" s="220">
        <v>61</v>
      </c>
      <c r="BR67" s="225"/>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15">
      <c r="A68" s="218">
        <v>1</v>
      </c>
      <c r="B68" s="856" t="s">
        <v>560</v>
      </c>
      <c r="C68" s="857"/>
      <c r="D68" s="857"/>
      <c r="E68" s="857"/>
      <c r="F68" s="857"/>
      <c r="G68" s="857"/>
      <c r="H68" s="857"/>
      <c r="I68" s="857"/>
      <c r="J68" s="857"/>
      <c r="K68" s="857"/>
      <c r="L68" s="857"/>
      <c r="M68" s="857"/>
      <c r="N68" s="857"/>
      <c r="O68" s="857"/>
      <c r="P68" s="858"/>
      <c r="Q68" s="859">
        <v>22955</v>
      </c>
      <c r="R68" s="853"/>
      <c r="S68" s="853"/>
      <c r="T68" s="853"/>
      <c r="U68" s="853"/>
      <c r="V68" s="853">
        <v>21287</v>
      </c>
      <c r="W68" s="853"/>
      <c r="X68" s="853"/>
      <c r="Y68" s="853"/>
      <c r="Z68" s="853"/>
      <c r="AA68" s="853">
        <v>1669</v>
      </c>
      <c r="AB68" s="853"/>
      <c r="AC68" s="853"/>
      <c r="AD68" s="853"/>
      <c r="AE68" s="853"/>
      <c r="AF68" s="853">
        <v>1669</v>
      </c>
      <c r="AG68" s="853"/>
      <c r="AH68" s="853"/>
      <c r="AI68" s="853"/>
      <c r="AJ68" s="853"/>
      <c r="AK68" s="853">
        <v>162</v>
      </c>
      <c r="AL68" s="853"/>
      <c r="AM68" s="853"/>
      <c r="AN68" s="853"/>
      <c r="AO68" s="853"/>
      <c r="AP68" s="853" t="s">
        <v>493</v>
      </c>
      <c r="AQ68" s="853"/>
      <c r="AR68" s="853"/>
      <c r="AS68" s="853"/>
      <c r="AT68" s="853"/>
      <c r="AU68" s="853" t="s">
        <v>493</v>
      </c>
      <c r="AV68" s="853"/>
      <c r="AW68" s="853"/>
      <c r="AX68" s="853"/>
      <c r="AY68" s="853"/>
      <c r="AZ68" s="854"/>
      <c r="BA68" s="854"/>
      <c r="BB68" s="854"/>
      <c r="BC68" s="854"/>
      <c r="BD68" s="855"/>
      <c r="BE68" s="223"/>
      <c r="BF68" s="223"/>
      <c r="BG68" s="223"/>
      <c r="BH68" s="223"/>
      <c r="BI68" s="223"/>
      <c r="BJ68" s="223"/>
      <c r="BK68" s="223"/>
      <c r="BL68" s="223"/>
      <c r="BM68" s="223"/>
      <c r="BN68" s="223"/>
      <c r="BO68" s="223"/>
      <c r="BP68" s="223"/>
      <c r="BQ68" s="220">
        <v>62</v>
      </c>
      <c r="BR68" s="225"/>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15">
      <c r="A69" s="220">
        <v>2</v>
      </c>
      <c r="B69" s="860" t="s">
        <v>561</v>
      </c>
      <c r="C69" s="861"/>
      <c r="D69" s="861"/>
      <c r="E69" s="861"/>
      <c r="F69" s="861"/>
      <c r="G69" s="861"/>
      <c r="H69" s="861"/>
      <c r="I69" s="861"/>
      <c r="J69" s="861"/>
      <c r="K69" s="861"/>
      <c r="L69" s="861"/>
      <c r="M69" s="861"/>
      <c r="N69" s="861"/>
      <c r="O69" s="861"/>
      <c r="P69" s="862"/>
      <c r="Q69" s="863">
        <v>167</v>
      </c>
      <c r="R69" s="817"/>
      <c r="S69" s="817"/>
      <c r="T69" s="817"/>
      <c r="U69" s="817"/>
      <c r="V69" s="817">
        <v>117</v>
      </c>
      <c r="W69" s="817"/>
      <c r="X69" s="817"/>
      <c r="Y69" s="817"/>
      <c r="Z69" s="817"/>
      <c r="AA69" s="817">
        <v>50</v>
      </c>
      <c r="AB69" s="817"/>
      <c r="AC69" s="817"/>
      <c r="AD69" s="817"/>
      <c r="AE69" s="817"/>
      <c r="AF69" s="817">
        <v>50</v>
      </c>
      <c r="AG69" s="817"/>
      <c r="AH69" s="817"/>
      <c r="AI69" s="817"/>
      <c r="AJ69" s="817"/>
      <c r="AK69" s="817" t="s">
        <v>493</v>
      </c>
      <c r="AL69" s="817"/>
      <c r="AM69" s="817"/>
      <c r="AN69" s="817"/>
      <c r="AO69" s="817"/>
      <c r="AP69" s="817" t="s">
        <v>493</v>
      </c>
      <c r="AQ69" s="817"/>
      <c r="AR69" s="817"/>
      <c r="AS69" s="817"/>
      <c r="AT69" s="817"/>
      <c r="AU69" s="817" t="s">
        <v>493</v>
      </c>
      <c r="AV69" s="817"/>
      <c r="AW69" s="817"/>
      <c r="AX69" s="817"/>
      <c r="AY69" s="817"/>
      <c r="AZ69" s="819"/>
      <c r="BA69" s="819"/>
      <c r="BB69" s="819"/>
      <c r="BC69" s="819"/>
      <c r="BD69" s="820"/>
      <c r="BE69" s="223"/>
      <c r="BF69" s="223"/>
      <c r="BG69" s="223"/>
      <c r="BH69" s="223"/>
      <c r="BI69" s="223"/>
      <c r="BJ69" s="223"/>
      <c r="BK69" s="223"/>
      <c r="BL69" s="223"/>
      <c r="BM69" s="223"/>
      <c r="BN69" s="223"/>
      <c r="BO69" s="223"/>
      <c r="BP69" s="223"/>
      <c r="BQ69" s="220">
        <v>63</v>
      </c>
      <c r="BR69" s="225"/>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15">
      <c r="A70" s="220">
        <v>3</v>
      </c>
      <c r="B70" s="860" t="s">
        <v>562</v>
      </c>
      <c r="C70" s="861"/>
      <c r="D70" s="861"/>
      <c r="E70" s="861"/>
      <c r="F70" s="861"/>
      <c r="G70" s="861"/>
      <c r="H70" s="861"/>
      <c r="I70" s="861"/>
      <c r="J70" s="861"/>
      <c r="K70" s="861"/>
      <c r="L70" s="861"/>
      <c r="M70" s="861"/>
      <c r="N70" s="861"/>
      <c r="O70" s="861"/>
      <c r="P70" s="862"/>
      <c r="Q70" s="863">
        <v>104</v>
      </c>
      <c r="R70" s="817"/>
      <c r="S70" s="817"/>
      <c r="T70" s="817"/>
      <c r="U70" s="817"/>
      <c r="V70" s="817">
        <v>98</v>
      </c>
      <c r="W70" s="817"/>
      <c r="X70" s="817"/>
      <c r="Y70" s="817"/>
      <c r="Z70" s="817"/>
      <c r="AA70" s="817">
        <v>6</v>
      </c>
      <c r="AB70" s="817"/>
      <c r="AC70" s="817"/>
      <c r="AD70" s="817"/>
      <c r="AE70" s="817"/>
      <c r="AF70" s="817">
        <v>6</v>
      </c>
      <c r="AG70" s="817"/>
      <c r="AH70" s="817"/>
      <c r="AI70" s="817"/>
      <c r="AJ70" s="817"/>
      <c r="AK70" s="817">
        <v>2</v>
      </c>
      <c r="AL70" s="817"/>
      <c r="AM70" s="817"/>
      <c r="AN70" s="817"/>
      <c r="AO70" s="817"/>
      <c r="AP70" s="817" t="s">
        <v>493</v>
      </c>
      <c r="AQ70" s="817"/>
      <c r="AR70" s="817"/>
      <c r="AS70" s="817"/>
      <c r="AT70" s="817"/>
      <c r="AU70" s="817" t="s">
        <v>493</v>
      </c>
      <c r="AV70" s="817"/>
      <c r="AW70" s="817"/>
      <c r="AX70" s="817"/>
      <c r="AY70" s="817"/>
      <c r="AZ70" s="819"/>
      <c r="BA70" s="819"/>
      <c r="BB70" s="819"/>
      <c r="BC70" s="819"/>
      <c r="BD70" s="820"/>
      <c r="BE70" s="223"/>
      <c r="BF70" s="223"/>
      <c r="BG70" s="223"/>
      <c r="BH70" s="223"/>
      <c r="BI70" s="223"/>
      <c r="BJ70" s="223"/>
      <c r="BK70" s="223"/>
      <c r="BL70" s="223"/>
      <c r="BM70" s="223"/>
      <c r="BN70" s="223"/>
      <c r="BO70" s="223"/>
      <c r="BP70" s="223"/>
      <c r="BQ70" s="220">
        <v>64</v>
      </c>
      <c r="BR70" s="225"/>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15">
      <c r="A71" s="220">
        <v>4</v>
      </c>
      <c r="B71" s="860" t="s">
        <v>563</v>
      </c>
      <c r="C71" s="861"/>
      <c r="D71" s="861"/>
      <c r="E71" s="861"/>
      <c r="F71" s="861"/>
      <c r="G71" s="861"/>
      <c r="H71" s="861"/>
      <c r="I71" s="861"/>
      <c r="J71" s="861"/>
      <c r="K71" s="861"/>
      <c r="L71" s="861"/>
      <c r="M71" s="861"/>
      <c r="N71" s="861"/>
      <c r="O71" s="861"/>
      <c r="P71" s="862"/>
      <c r="Q71" s="863">
        <v>92</v>
      </c>
      <c r="R71" s="817"/>
      <c r="S71" s="817"/>
      <c r="T71" s="817"/>
      <c r="U71" s="817"/>
      <c r="V71" s="817">
        <v>56</v>
      </c>
      <c r="W71" s="817"/>
      <c r="X71" s="817"/>
      <c r="Y71" s="817"/>
      <c r="Z71" s="817"/>
      <c r="AA71" s="817">
        <v>36</v>
      </c>
      <c r="AB71" s="817"/>
      <c r="AC71" s="817"/>
      <c r="AD71" s="817"/>
      <c r="AE71" s="817"/>
      <c r="AF71" s="817">
        <v>36</v>
      </c>
      <c r="AG71" s="817"/>
      <c r="AH71" s="817"/>
      <c r="AI71" s="817"/>
      <c r="AJ71" s="817"/>
      <c r="AK71" s="817" t="s">
        <v>493</v>
      </c>
      <c r="AL71" s="817"/>
      <c r="AM71" s="817"/>
      <c r="AN71" s="817"/>
      <c r="AO71" s="817"/>
      <c r="AP71" s="817" t="s">
        <v>493</v>
      </c>
      <c r="AQ71" s="817"/>
      <c r="AR71" s="817"/>
      <c r="AS71" s="817"/>
      <c r="AT71" s="817"/>
      <c r="AU71" s="817" t="s">
        <v>493</v>
      </c>
      <c r="AV71" s="817"/>
      <c r="AW71" s="817"/>
      <c r="AX71" s="817"/>
      <c r="AY71" s="817"/>
      <c r="AZ71" s="819"/>
      <c r="BA71" s="819"/>
      <c r="BB71" s="819"/>
      <c r="BC71" s="819"/>
      <c r="BD71" s="820"/>
      <c r="BE71" s="223"/>
      <c r="BF71" s="223"/>
      <c r="BG71" s="223"/>
      <c r="BH71" s="223"/>
      <c r="BI71" s="223"/>
      <c r="BJ71" s="223"/>
      <c r="BK71" s="223"/>
      <c r="BL71" s="223"/>
      <c r="BM71" s="223"/>
      <c r="BN71" s="223"/>
      <c r="BO71" s="223"/>
      <c r="BP71" s="223"/>
      <c r="BQ71" s="220">
        <v>65</v>
      </c>
      <c r="BR71" s="225"/>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15">
      <c r="A72" s="220">
        <v>5</v>
      </c>
      <c r="B72" s="860" t="s">
        <v>564</v>
      </c>
      <c r="C72" s="861"/>
      <c r="D72" s="861"/>
      <c r="E72" s="861"/>
      <c r="F72" s="861"/>
      <c r="G72" s="861"/>
      <c r="H72" s="861"/>
      <c r="I72" s="861"/>
      <c r="J72" s="861"/>
      <c r="K72" s="861"/>
      <c r="L72" s="861"/>
      <c r="M72" s="861"/>
      <c r="N72" s="861"/>
      <c r="O72" s="861"/>
      <c r="P72" s="862"/>
      <c r="Q72" s="863">
        <v>3319</v>
      </c>
      <c r="R72" s="817"/>
      <c r="S72" s="817"/>
      <c r="T72" s="817"/>
      <c r="U72" s="817"/>
      <c r="V72" s="817">
        <v>2789</v>
      </c>
      <c r="W72" s="817"/>
      <c r="X72" s="817"/>
      <c r="Y72" s="817"/>
      <c r="Z72" s="817"/>
      <c r="AA72" s="817">
        <v>530</v>
      </c>
      <c r="AB72" s="817"/>
      <c r="AC72" s="817"/>
      <c r="AD72" s="817"/>
      <c r="AE72" s="817"/>
      <c r="AF72" s="817">
        <v>530</v>
      </c>
      <c r="AG72" s="817"/>
      <c r="AH72" s="817"/>
      <c r="AI72" s="817"/>
      <c r="AJ72" s="817"/>
      <c r="AK72" s="817">
        <v>238</v>
      </c>
      <c r="AL72" s="817"/>
      <c r="AM72" s="817"/>
      <c r="AN72" s="817"/>
      <c r="AO72" s="817"/>
      <c r="AP72" s="817" t="s">
        <v>493</v>
      </c>
      <c r="AQ72" s="817"/>
      <c r="AR72" s="817"/>
      <c r="AS72" s="817"/>
      <c r="AT72" s="817"/>
      <c r="AU72" s="817" t="s">
        <v>493</v>
      </c>
      <c r="AV72" s="817"/>
      <c r="AW72" s="817"/>
      <c r="AX72" s="817"/>
      <c r="AY72" s="817"/>
      <c r="AZ72" s="819"/>
      <c r="BA72" s="819"/>
      <c r="BB72" s="819"/>
      <c r="BC72" s="819"/>
      <c r="BD72" s="820"/>
      <c r="BE72" s="223"/>
      <c r="BF72" s="223"/>
      <c r="BG72" s="223"/>
      <c r="BH72" s="223"/>
      <c r="BI72" s="223"/>
      <c r="BJ72" s="223"/>
      <c r="BK72" s="223"/>
      <c r="BL72" s="223"/>
      <c r="BM72" s="223"/>
      <c r="BN72" s="223"/>
      <c r="BO72" s="223"/>
      <c r="BP72" s="223"/>
      <c r="BQ72" s="220">
        <v>66</v>
      </c>
      <c r="BR72" s="225"/>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15">
      <c r="A73" s="220">
        <v>6</v>
      </c>
      <c r="B73" s="860" t="s">
        <v>565</v>
      </c>
      <c r="C73" s="861"/>
      <c r="D73" s="861"/>
      <c r="E73" s="861"/>
      <c r="F73" s="861"/>
      <c r="G73" s="861"/>
      <c r="H73" s="861"/>
      <c r="I73" s="861"/>
      <c r="J73" s="861"/>
      <c r="K73" s="861"/>
      <c r="L73" s="861"/>
      <c r="M73" s="861"/>
      <c r="N73" s="861"/>
      <c r="O73" s="861"/>
      <c r="P73" s="862"/>
      <c r="Q73" s="863">
        <v>798483</v>
      </c>
      <c r="R73" s="817"/>
      <c r="S73" s="817"/>
      <c r="T73" s="817"/>
      <c r="U73" s="817"/>
      <c r="V73" s="817">
        <v>787972</v>
      </c>
      <c r="W73" s="817"/>
      <c r="X73" s="817"/>
      <c r="Y73" s="817"/>
      <c r="Z73" s="817"/>
      <c r="AA73" s="817">
        <v>10511</v>
      </c>
      <c r="AB73" s="817"/>
      <c r="AC73" s="817"/>
      <c r="AD73" s="817"/>
      <c r="AE73" s="817"/>
      <c r="AF73" s="817">
        <v>10511</v>
      </c>
      <c r="AG73" s="817"/>
      <c r="AH73" s="817"/>
      <c r="AI73" s="817"/>
      <c r="AJ73" s="817"/>
      <c r="AK73" s="817">
        <v>8050</v>
      </c>
      <c r="AL73" s="817"/>
      <c r="AM73" s="817"/>
      <c r="AN73" s="817"/>
      <c r="AO73" s="817"/>
      <c r="AP73" s="817" t="s">
        <v>493</v>
      </c>
      <c r="AQ73" s="817"/>
      <c r="AR73" s="817"/>
      <c r="AS73" s="817"/>
      <c r="AT73" s="817"/>
      <c r="AU73" s="817" t="s">
        <v>493</v>
      </c>
      <c r="AV73" s="817"/>
      <c r="AW73" s="817"/>
      <c r="AX73" s="817"/>
      <c r="AY73" s="817"/>
      <c r="AZ73" s="819"/>
      <c r="BA73" s="819"/>
      <c r="BB73" s="819"/>
      <c r="BC73" s="819"/>
      <c r="BD73" s="820"/>
      <c r="BE73" s="223"/>
      <c r="BF73" s="223"/>
      <c r="BG73" s="223"/>
      <c r="BH73" s="223"/>
      <c r="BI73" s="223"/>
      <c r="BJ73" s="223"/>
      <c r="BK73" s="223"/>
      <c r="BL73" s="223"/>
      <c r="BM73" s="223"/>
      <c r="BN73" s="223"/>
      <c r="BO73" s="223"/>
      <c r="BP73" s="223"/>
      <c r="BQ73" s="220">
        <v>67</v>
      </c>
      <c r="BR73" s="225"/>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15">
      <c r="A74" s="220">
        <v>7</v>
      </c>
      <c r="B74" s="860" t="s">
        <v>566</v>
      </c>
      <c r="C74" s="861"/>
      <c r="D74" s="861"/>
      <c r="E74" s="861"/>
      <c r="F74" s="861"/>
      <c r="G74" s="861"/>
      <c r="H74" s="861"/>
      <c r="I74" s="861"/>
      <c r="J74" s="861"/>
      <c r="K74" s="861"/>
      <c r="L74" s="861"/>
      <c r="M74" s="861"/>
      <c r="N74" s="861"/>
      <c r="O74" s="861"/>
      <c r="P74" s="862"/>
      <c r="Q74" s="863">
        <v>12044</v>
      </c>
      <c r="R74" s="817"/>
      <c r="S74" s="817"/>
      <c r="T74" s="817"/>
      <c r="U74" s="817"/>
      <c r="V74" s="817">
        <v>11361</v>
      </c>
      <c r="W74" s="817"/>
      <c r="X74" s="817"/>
      <c r="Y74" s="817"/>
      <c r="Z74" s="817"/>
      <c r="AA74" s="817">
        <v>683</v>
      </c>
      <c r="AB74" s="817"/>
      <c r="AC74" s="817"/>
      <c r="AD74" s="817"/>
      <c r="AE74" s="817"/>
      <c r="AF74" s="817">
        <v>3791</v>
      </c>
      <c r="AG74" s="817"/>
      <c r="AH74" s="817"/>
      <c r="AI74" s="817"/>
      <c r="AJ74" s="817"/>
      <c r="AK74" s="817">
        <v>3</v>
      </c>
      <c r="AL74" s="817"/>
      <c r="AM74" s="817"/>
      <c r="AN74" s="817"/>
      <c r="AO74" s="817"/>
      <c r="AP74" s="817">
        <v>22472</v>
      </c>
      <c r="AQ74" s="817"/>
      <c r="AR74" s="817"/>
      <c r="AS74" s="817"/>
      <c r="AT74" s="817"/>
      <c r="AU74" s="817" t="s">
        <v>570</v>
      </c>
      <c r="AV74" s="817"/>
      <c r="AW74" s="817"/>
      <c r="AX74" s="817"/>
      <c r="AY74" s="817"/>
      <c r="AZ74" s="819"/>
      <c r="BA74" s="819"/>
      <c r="BB74" s="819"/>
      <c r="BC74" s="819"/>
      <c r="BD74" s="820"/>
      <c r="BE74" s="223"/>
      <c r="BF74" s="223"/>
      <c r="BG74" s="223"/>
      <c r="BH74" s="223"/>
      <c r="BI74" s="223"/>
      <c r="BJ74" s="223"/>
      <c r="BK74" s="223"/>
      <c r="BL74" s="223"/>
      <c r="BM74" s="223"/>
      <c r="BN74" s="223"/>
      <c r="BO74" s="223"/>
      <c r="BP74" s="223"/>
      <c r="BQ74" s="220">
        <v>68</v>
      </c>
      <c r="BR74" s="225"/>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15">
      <c r="A75" s="220">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23"/>
      <c r="BF75" s="223"/>
      <c r="BG75" s="223"/>
      <c r="BH75" s="223"/>
      <c r="BI75" s="223"/>
      <c r="BJ75" s="223"/>
      <c r="BK75" s="223"/>
      <c r="BL75" s="223"/>
      <c r="BM75" s="223"/>
      <c r="BN75" s="223"/>
      <c r="BO75" s="223"/>
      <c r="BP75" s="223"/>
      <c r="BQ75" s="220">
        <v>69</v>
      </c>
      <c r="BR75" s="225"/>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15">
      <c r="A76" s="220">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3"/>
      <c r="BF76" s="223"/>
      <c r="BG76" s="223"/>
      <c r="BH76" s="223"/>
      <c r="BI76" s="223"/>
      <c r="BJ76" s="223"/>
      <c r="BK76" s="223"/>
      <c r="BL76" s="223"/>
      <c r="BM76" s="223"/>
      <c r="BN76" s="223"/>
      <c r="BO76" s="223"/>
      <c r="BP76" s="223"/>
      <c r="BQ76" s="220">
        <v>70</v>
      </c>
      <c r="BR76" s="225"/>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15">
      <c r="A77" s="220">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3"/>
      <c r="BF77" s="223"/>
      <c r="BG77" s="223"/>
      <c r="BH77" s="223"/>
      <c r="BI77" s="223"/>
      <c r="BJ77" s="223"/>
      <c r="BK77" s="223"/>
      <c r="BL77" s="223"/>
      <c r="BM77" s="223"/>
      <c r="BN77" s="223"/>
      <c r="BO77" s="223"/>
      <c r="BP77" s="223"/>
      <c r="BQ77" s="220">
        <v>71</v>
      </c>
      <c r="BR77" s="225"/>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15">
      <c r="A78" s="220">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3"/>
      <c r="BF78" s="223"/>
      <c r="BG78" s="223"/>
      <c r="BH78" s="223"/>
      <c r="BI78" s="223"/>
      <c r="BJ78" s="212"/>
      <c r="BK78" s="212"/>
      <c r="BL78" s="212"/>
      <c r="BM78" s="212"/>
      <c r="BN78" s="212"/>
      <c r="BO78" s="223"/>
      <c r="BP78" s="223"/>
      <c r="BQ78" s="220">
        <v>72</v>
      </c>
      <c r="BR78" s="225"/>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15">
      <c r="A79" s="220">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3"/>
      <c r="BF79" s="223"/>
      <c r="BG79" s="223"/>
      <c r="BH79" s="223"/>
      <c r="BI79" s="223"/>
      <c r="BJ79" s="212"/>
      <c r="BK79" s="212"/>
      <c r="BL79" s="212"/>
      <c r="BM79" s="212"/>
      <c r="BN79" s="212"/>
      <c r="BO79" s="223"/>
      <c r="BP79" s="223"/>
      <c r="BQ79" s="220">
        <v>73</v>
      </c>
      <c r="BR79" s="225"/>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15">
      <c r="A80" s="220">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3"/>
      <c r="BF80" s="223"/>
      <c r="BG80" s="223"/>
      <c r="BH80" s="223"/>
      <c r="BI80" s="223"/>
      <c r="BJ80" s="223"/>
      <c r="BK80" s="223"/>
      <c r="BL80" s="223"/>
      <c r="BM80" s="223"/>
      <c r="BN80" s="223"/>
      <c r="BO80" s="223"/>
      <c r="BP80" s="223"/>
      <c r="BQ80" s="220">
        <v>74</v>
      </c>
      <c r="BR80" s="225"/>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15">
      <c r="A81" s="220">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3"/>
      <c r="BF81" s="223"/>
      <c r="BG81" s="223"/>
      <c r="BH81" s="223"/>
      <c r="BI81" s="223"/>
      <c r="BJ81" s="223"/>
      <c r="BK81" s="223"/>
      <c r="BL81" s="223"/>
      <c r="BM81" s="223"/>
      <c r="BN81" s="223"/>
      <c r="BO81" s="223"/>
      <c r="BP81" s="223"/>
      <c r="BQ81" s="220">
        <v>75</v>
      </c>
      <c r="BR81" s="225"/>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15">
      <c r="A82" s="220">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3"/>
      <c r="BF82" s="223"/>
      <c r="BG82" s="223"/>
      <c r="BH82" s="223"/>
      <c r="BI82" s="223"/>
      <c r="BJ82" s="223"/>
      <c r="BK82" s="223"/>
      <c r="BL82" s="223"/>
      <c r="BM82" s="223"/>
      <c r="BN82" s="223"/>
      <c r="BO82" s="223"/>
      <c r="BP82" s="223"/>
      <c r="BQ82" s="220">
        <v>76</v>
      </c>
      <c r="BR82" s="225"/>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15">
      <c r="A83" s="220">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3"/>
      <c r="BF83" s="223"/>
      <c r="BG83" s="223"/>
      <c r="BH83" s="223"/>
      <c r="BI83" s="223"/>
      <c r="BJ83" s="223"/>
      <c r="BK83" s="223"/>
      <c r="BL83" s="223"/>
      <c r="BM83" s="223"/>
      <c r="BN83" s="223"/>
      <c r="BO83" s="223"/>
      <c r="BP83" s="223"/>
      <c r="BQ83" s="220">
        <v>77</v>
      </c>
      <c r="BR83" s="225"/>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15">
      <c r="A84" s="220">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3"/>
      <c r="BF84" s="223"/>
      <c r="BG84" s="223"/>
      <c r="BH84" s="223"/>
      <c r="BI84" s="223"/>
      <c r="BJ84" s="223"/>
      <c r="BK84" s="223"/>
      <c r="BL84" s="223"/>
      <c r="BM84" s="223"/>
      <c r="BN84" s="223"/>
      <c r="BO84" s="223"/>
      <c r="BP84" s="223"/>
      <c r="BQ84" s="220">
        <v>78</v>
      </c>
      <c r="BR84" s="225"/>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15">
      <c r="A85" s="220">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3"/>
      <c r="BF85" s="223"/>
      <c r="BG85" s="223"/>
      <c r="BH85" s="223"/>
      <c r="BI85" s="223"/>
      <c r="BJ85" s="223"/>
      <c r="BK85" s="223"/>
      <c r="BL85" s="223"/>
      <c r="BM85" s="223"/>
      <c r="BN85" s="223"/>
      <c r="BO85" s="223"/>
      <c r="BP85" s="223"/>
      <c r="BQ85" s="220">
        <v>79</v>
      </c>
      <c r="BR85" s="225"/>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15">
      <c r="A86" s="220">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3"/>
      <c r="BF86" s="223"/>
      <c r="BG86" s="223"/>
      <c r="BH86" s="223"/>
      <c r="BI86" s="223"/>
      <c r="BJ86" s="223"/>
      <c r="BK86" s="223"/>
      <c r="BL86" s="223"/>
      <c r="BM86" s="223"/>
      <c r="BN86" s="223"/>
      <c r="BO86" s="223"/>
      <c r="BP86" s="223"/>
      <c r="BQ86" s="220">
        <v>80</v>
      </c>
      <c r="BR86" s="225"/>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15">
      <c r="A87" s="226">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3"/>
      <c r="BF87" s="223"/>
      <c r="BG87" s="223"/>
      <c r="BH87" s="223"/>
      <c r="BI87" s="223"/>
      <c r="BJ87" s="223"/>
      <c r="BK87" s="223"/>
      <c r="BL87" s="223"/>
      <c r="BM87" s="223"/>
      <c r="BN87" s="223"/>
      <c r="BO87" s="223"/>
      <c r="BP87" s="223"/>
      <c r="BQ87" s="220">
        <v>81</v>
      </c>
      <c r="BR87" s="225"/>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
      <c r="A88" s="222" t="s">
        <v>376</v>
      </c>
      <c r="B88" s="776" t="s">
        <v>406</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16593</v>
      </c>
      <c r="AG88" s="831"/>
      <c r="AH88" s="831"/>
      <c r="AI88" s="831"/>
      <c r="AJ88" s="831"/>
      <c r="AK88" s="828"/>
      <c r="AL88" s="828"/>
      <c r="AM88" s="828"/>
      <c r="AN88" s="828"/>
      <c r="AO88" s="828"/>
      <c r="AP88" s="831">
        <v>22472</v>
      </c>
      <c r="AQ88" s="831"/>
      <c r="AR88" s="831"/>
      <c r="AS88" s="831"/>
      <c r="AT88" s="831"/>
      <c r="AU88" s="831" t="s">
        <v>570</v>
      </c>
      <c r="AV88" s="831"/>
      <c r="AW88" s="831"/>
      <c r="AX88" s="831"/>
      <c r="AY88" s="831"/>
      <c r="AZ88" s="836"/>
      <c r="BA88" s="836"/>
      <c r="BB88" s="836"/>
      <c r="BC88" s="836"/>
      <c r="BD88" s="837"/>
      <c r="BE88" s="223"/>
      <c r="BF88" s="223"/>
      <c r="BG88" s="223"/>
      <c r="BH88" s="223"/>
      <c r="BI88" s="223"/>
      <c r="BJ88" s="223"/>
      <c r="BK88" s="223"/>
      <c r="BL88" s="223"/>
      <c r="BM88" s="223"/>
      <c r="BN88" s="223"/>
      <c r="BO88" s="223"/>
      <c r="BP88" s="223"/>
      <c r="BQ88" s="220">
        <v>82</v>
      </c>
      <c r="BR88" s="225"/>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376</v>
      </c>
      <c r="BR102" s="776" t="s">
        <v>407</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1201</v>
      </c>
      <c r="CS102" s="839"/>
      <c r="CT102" s="839"/>
      <c r="CU102" s="839"/>
      <c r="CV102" s="878"/>
      <c r="CW102" s="877">
        <v>121</v>
      </c>
      <c r="CX102" s="839"/>
      <c r="CY102" s="839"/>
      <c r="CZ102" s="839"/>
      <c r="DA102" s="878"/>
      <c r="DB102" s="877" t="s">
        <v>570</v>
      </c>
      <c r="DC102" s="839"/>
      <c r="DD102" s="839"/>
      <c r="DE102" s="839"/>
      <c r="DF102" s="878"/>
      <c r="DG102" s="877" t="s">
        <v>570</v>
      </c>
      <c r="DH102" s="839"/>
      <c r="DI102" s="839"/>
      <c r="DJ102" s="839"/>
      <c r="DK102" s="878"/>
      <c r="DL102" s="877" t="s">
        <v>570</v>
      </c>
      <c r="DM102" s="839"/>
      <c r="DN102" s="839"/>
      <c r="DO102" s="839"/>
      <c r="DP102" s="878"/>
      <c r="DQ102" s="877" t="s">
        <v>570</v>
      </c>
      <c r="DR102" s="839"/>
      <c r="DS102" s="839"/>
      <c r="DT102" s="839"/>
      <c r="DU102" s="878"/>
      <c r="DV102" s="776"/>
      <c r="DW102" s="777"/>
      <c r="DX102" s="777"/>
      <c r="DY102" s="777"/>
      <c r="DZ102" s="901"/>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02" t="s">
        <v>408</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03" t="s">
        <v>409</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410</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411</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4" t="s">
        <v>412</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413</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15">
      <c r="A109" s="899" t="s">
        <v>414</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415</v>
      </c>
      <c r="AB109" s="880"/>
      <c r="AC109" s="880"/>
      <c r="AD109" s="880"/>
      <c r="AE109" s="881"/>
      <c r="AF109" s="879" t="s">
        <v>416</v>
      </c>
      <c r="AG109" s="880"/>
      <c r="AH109" s="880"/>
      <c r="AI109" s="880"/>
      <c r="AJ109" s="881"/>
      <c r="AK109" s="879" t="s">
        <v>294</v>
      </c>
      <c r="AL109" s="880"/>
      <c r="AM109" s="880"/>
      <c r="AN109" s="880"/>
      <c r="AO109" s="881"/>
      <c r="AP109" s="879" t="s">
        <v>417</v>
      </c>
      <c r="AQ109" s="880"/>
      <c r="AR109" s="880"/>
      <c r="AS109" s="880"/>
      <c r="AT109" s="882"/>
      <c r="AU109" s="899" t="s">
        <v>414</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415</v>
      </c>
      <c r="BR109" s="880"/>
      <c r="BS109" s="880"/>
      <c r="BT109" s="880"/>
      <c r="BU109" s="881"/>
      <c r="BV109" s="879" t="s">
        <v>416</v>
      </c>
      <c r="BW109" s="880"/>
      <c r="BX109" s="880"/>
      <c r="BY109" s="880"/>
      <c r="BZ109" s="881"/>
      <c r="CA109" s="879" t="s">
        <v>294</v>
      </c>
      <c r="CB109" s="880"/>
      <c r="CC109" s="880"/>
      <c r="CD109" s="880"/>
      <c r="CE109" s="881"/>
      <c r="CF109" s="900" t="s">
        <v>417</v>
      </c>
      <c r="CG109" s="900"/>
      <c r="CH109" s="900"/>
      <c r="CI109" s="900"/>
      <c r="CJ109" s="900"/>
      <c r="CK109" s="879" t="s">
        <v>418</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415</v>
      </c>
      <c r="DH109" s="880"/>
      <c r="DI109" s="880"/>
      <c r="DJ109" s="880"/>
      <c r="DK109" s="881"/>
      <c r="DL109" s="879" t="s">
        <v>416</v>
      </c>
      <c r="DM109" s="880"/>
      <c r="DN109" s="880"/>
      <c r="DO109" s="880"/>
      <c r="DP109" s="881"/>
      <c r="DQ109" s="879" t="s">
        <v>294</v>
      </c>
      <c r="DR109" s="880"/>
      <c r="DS109" s="880"/>
      <c r="DT109" s="880"/>
      <c r="DU109" s="881"/>
      <c r="DV109" s="879" t="s">
        <v>417</v>
      </c>
      <c r="DW109" s="880"/>
      <c r="DX109" s="880"/>
      <c r="DY109" s="880"/>
      <c r="DZ109" s="882"/>
    </row>
    <row r="110" spans="1:131" s="212" customFormat="1" ht="26.25" customHeight="1" x14ac:dyDescent="0.15">
      <c r="A110" s="883" t="s">
        <v>419</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10960304</v>
      </c>
      <c r="AB110" s="887"/>
      <c r="AC110" s="887"/>
      <c r="AD110" s="887"/>
      <c r="AE110" s="888"/>
      <c r="AF110" s="889">
        <v>11320115</v>
      </c>
      <c r="AG110" s="887"/>
      <c r="AH110" s="887"/>
      <c r="AI110" s="887"/>
      <c r="AJ110" s="888"/>
      <c r="AK110" s="889">
        <v>11367806</v>
      </c>
      <c r="AL110" s="887"/>
      <c r="AM110" s="887"/>
      <c r="AN110" s="887"/>
      <c r="AO110" s="888"/>
      <c r="AP110" s="890">
        <v>12.7</v>
      </c>
      <c r="AQ110" s="891"/>
      <c r="AR110" s="891"/>
      <c r="AS110" s="891"/>
      <c r="AT110" s="892"/>
      <c r="AU110" s="893" t="s">
        <v>69</v>
      </c>
      <c r="AV110" s="894"/>
      <c r="AW110" s="894"/>
      <c r="AX110" s="894"/>
      <c r="AY110" s="894"/>
      <c r="AZ110" s="916" t="s">
        <v>420</v>
      </c>
      <c r="BA110" s="884"/>
      <c r="BB110" s="884"/>
      <c r="BC110" s="884"/>
      <c r="BD110" s="884"/>
      <c r="BE110" s="884"/>
      <c r="BF110" s="884"/>
      <c r="BG110" s="884"/>
      <c r="BH110" s="884"/>
      <c r="BI110" s="884"/>
      <c r="BJ110" s="884"/>
      <c r="BK110" s="884"/>
      <c r="BL110" s="884"/>
      <c r="BM110" s="884"/>
      <c r="BN110" s="884"/>
      <c r="BO110" s="884"/>
      <c r="BP110" s="885"/>
      <c r="BQ110" s="917">
        <v>124962003</v>
      </c>
      <c r="BR110" s="918"/>
      <c r="BS110" s="918"/>
      <c r="BT110" s="918"/>
      <c r="BU110" s="918"/>
      <c r="BV110" s="918">
        <v>123235273</v>
      </c>
      <c r="BW110" s="918"/>
      <c r="BX110" s="918"/>
      <c r="BY110" s="918"/>
      <c r="BZ110" s="918"/>
      <c r="CA110" s="918">
        <v>122609400</v>
      </c>
      <c r="CB110" s="918"/>
      <c r="CC110" s="918"/>
      <c r="CD110" s="918"/>
      <c r="CE110" s="918"/>
      <c r="CF110" s="931">
        <v>137.19999999999999</v>
      </c>
      <c r="CG110" s="932"/>
      <c r="CH110" s="932"/>
      <c r="CI110" s="932"/>
      <c r="CJ110" s="932"/>
      <c r="CK110" s="933" t="s">
        <v>421</v>
      </c>
      <c r="CL110" s="934"/>
      <c r="CM110" s="916" t="s">
        <v>422</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v>1911170</v>
      </c>
      <c r="DH110" s="918"/>
      <c r="DI110" s="918"/>
      <c r="DJ110" s="918"/>
      <c r="DK110" s="918"/>
      <c r="DL110" s="918">
        <v>1717430</v>
      </c>
      <c r="DM110" s="918"/>
      <c r="DN110" s="918"/>
      <c r="DO110" s="918"/>
      <c r="DP110" s="918"/>
      <c r="DQ110" s="918">
        <v>1500486</v>
      </c>
      <c r="DR110" s="918"/>
      <c r="DS110" s="918"/>
      <c r="DT110" s="918"/>
      <c r="DU110" s="918"/>
      <c r="DV110" s="919">
        <v>1.7</v>
      </c>
      <c r="DW110" s="919"/>
      <c r="DX110" s="919"/>
      <c r="DY110" s="919"/>
      <c r="DZ110" s="920"/>
    </row>
    <row r="111" spans="1:131" s="212" customFormat="1" ht="26.25" customHeight="1" x14ac:dyDescent="0.15">
      <c r="A111" s="921" t="s">
        <v>423</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424</v>
      </c>
      <c r="BA111" s="910"/>
      <c r="BB111" s="910"/>
      <c r="BC111" s="910"/>
      <c r="BD111" s="910"/>
      <c r="BE111" s="910"/>
      <c r="BF111" s="910"/>
      <c r="BG111" s="910"/>
      <c r="BH111" s="910"/>
      <c r="BI111" s="910"/>
      <c r="BJ111" s="910"/>
      <c r="BK111" s="910"/>
      <c r="BL111" s="910"/>
      <c r="BM111" s="910"/>
      <c r="BN111" s="910"/>
      <c r="BO111" s="910"/>
      <c r="BP111" s="911"/>
      <c r="BQ111" s="912">
        <v>2887634</v>
      </c>
      <c r="BR111" s="913"/>
      <c r="BS111" s="913"/>
      <c r="BT111" s="913"/>
      <c r="BU111" s="913"/>
      <c r="BV111" s="913">
        <v>2628949</v>
      </c>
      <c r="BW111" s="913"/>
      <c r="BX111" s="913"/>
      <c r="BY111" s="913"/>
      <c r="BZ111" s="913"/>
      <c r="CA111" s="913">
        <v>2327973</v>
      </c>
      <c r="CB111" s="913"/>
      <c r="CC111" s="913"/>
      <c r="CD111" s="913"/>
      <c r="CE111" s="913"/>
      <c r="CF111" s="907">
        <v>2.6</v>
      </c>
      <c r="CG111" s="908"/>
      <c r="CH111" s="908"/>
      <c r="CI111" s="908"/>
      <c r="CJ111" s="908"/>
      <c r="CK111" s="935"/>
      <c r="CL111" s="936"/>
      <c r="CM111" s="909" t="s">
        <v>425</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15">
      <c r="A112" s="939" t="s">
        <v>426</v>
      </c>
      <c r="B112" s="940"/>
      <c r="C112" s="910" t="s">
        <v>427</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428</v>
      </c>
      <c r="BA112" s="910"/>
      <c r="BB112" s="910"/>
      <c r="BC112" s="910"/>
      <c r="BD112" s="910"/>
      <c r="BE112" s="910"/>
      <c r="BF112" s="910"/>
      <c r="BG112" s="910"/>
      <c r="BH112" s="910"/>
      <c r="BI112" s="910"/>
      <c r="BJ112" s="910"/>
      <c r="BK112" s="910"/>
      <c r="BL112" s="910"/>
      <c r="BM112" s="910"/>
      <c r="BN112" s="910"/>
      <c r="BO112" s="910"/>
      <c r="BP112" s="911"/>
      <c r="BQ112" s="912">
        <v>38422926</v>
      </c>
      <c r="BR112" s="913"/>
      <c r="BS112" s="913"/>
      <c r="BT112" s="913"/>
      <c r="BU112" s="913"/>
      <c r="BV112" s="913">
        <v>38061244</v>
      </c>
      <c r="BW112" s="913"/>
      <c r="BX112" s="913"/>
      <c r="BY112" s="913"/>
      <c r="BZ112" s="913"/>
      <c r="CA112" s="913">
        <v>37880820</v>
      </c>
      <c r="CB112" s="913"/>
      <c r="CC112" s="913"/>
      <c r="CD112" s="913"/>
      <c r="CE112" s="913"/>
      <c r="CF112" s="907">
        <v>42.4</v>
      </c>
      <c r="CG112" s="908"/>
      <c r="CH112" s="908"/>
      <c r="CI112" s="908"/>
      <c r="CJ112" s="908"/>
      <c r="CK112" s="935"/>
      <c r="CL112" s="936"/>
      <c r="CM112" s="909" t="s">
        <v>429</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v>21632</v>
      </c>
      <c r="DH112" s="913"/>
      <c r="DI112" s="913"/>
      <c r="DJ112" s="913"/>
      <c r="DK112" s="913"/>
      <c r="DL112" s="913">
        <v>21632</v>
      </c>
      <c r="DM112" s="913"/>
      <c r="DN112" s="913"/>
      <c r="DO112" s="913"/>
      <c r="DP112" s="913"/>
      <c r="DQ112" s="913">
        <v>21632</v>
      </c>
      <c r="DR112" s="913"/>
      <c r="DS112" s="913"/>
      <c r="DT112" s="913"/>
      <c r="DU112" s="913"/>
      <c r="DV112" s="914">
        <v>0</v>
      </c>
      <c r="DW112" s="914"/>
      <c r="DX112" s="914"/>
      <c r="DY112" s="914"/>
      <c r="DZ112" s="915"/>
    </row>
    <row r="113" spans="1:130" s="212" customFormat="1" ht="26.25" customHeight="1" x14ac:dyDescent="0.15">
      <c r="A113" s="941"/>
      <c r="B113" s="942"/>
      <c r="C113" s="910" t="s">
        <v>430</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3521579</v>
      </c>
      <c r="AB113" s="925"/>
      <c r="AC113" s="925"/>
      <c r="AD113" s="925"/>
      <c r="AE113" s="926"/>
      <c r="AF113" s="927">
        <v>3182552</v>
      </c>
      <c r="AG113" s="925"/>
      <c r="AH113" s="925"/>
      <c r="AI113" s="925"/>
      <c r="AJ113" s="926"/>
      <c r="AK113" s="927">
        <v>3056062</v>
      </c>
      <c r="AL113" s="925"/>
      <c r="AM113" s="925"/>
      <c r="AN113" s="925"/>
      <c r="AO113" s="926"/>
      <c r="AP113" s="928">
        <v>3.4</v>
      </c>
      <c r="AQ113" s="929"/>
      <c r="AR113" s="929"/>
      <c r="AS113" s="929"/>
      <c r="AT113" s="930"/>
      <c r="AU113" s="895"/>
      <c r="AV113" s="896"/>
      <c r="AW113" s="896"/>
      <c r="AX113" s="896"/>
      <c r="AY113" s="896"/>
      <c r="AZ113" s="909" t="s">
        <v>431</v>
      </c>
      <c r="BA113" s="910"/>
      <c r="BB113" s="910"/>
      <c r="BC113" s="910"/>
      <c r="BD113" s="910"/>
      <c r="BE113" s="910"/>
      <c r="BF113" s="910"/>
      <c r="BG113" s="910"/>
      <c r="BH113" s="910"/>
      <c r="BI113" s="910"/>
      <c r="BJ113" s="910"/>
      <c r="BK113" s="910"/>
      <c r="BL113" s="910"/>
      <c r="BM113" s="910"/>
      <c r="BN113" s="910"/>
      <c r="BO113" s="910"/>
      <c r="BP113" s="911"/>
      <c r="BQ113" s="912" t="s">
        <v>122</v>
      </c>
      <c r="BR113" s="913"/>
      <c r="BS113" s="913"/>
      <c r="BT113" s="913"/>
      <c r="BU113" s="913"/>
      <c r="BV113" s="913" t="s">
        <v>122</v>
      </c>
      <c r="BW113" s="913"/>
      <c r="BX113" s="913"/>
      <c r="BY113" s="913"/>
      <c r="BZ113" s="913"/>
      <c r="CA113" s="913" t="s">
        <v>122</v>
      </c>
      <c r="CB113" s="913"/>
      <c r="CC113" s="913"/>
      <c r="CD113" s="913"/>
      <c r="CE113" s="913"/>
      <c r="CF113" s="907" t="s">
        <v>122</v>
      </c>
      <c r="CG113" s="908"/>
      <c r="CH113" s="908"/>
      <c r="CI113" s="908"/>
      <c r="CJ113" s="908"/>
      <c r="CK113" s="935"/>
      <c r="CL113" s="936"/>
      <c r="CM113" s="909" t="s">
        <v>432</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15">
      <c r="A114" s="941"/>
      <c r="B114" s="942"/>
      <c r="C114" s="910" t="s">
        <v>433</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t="s">
        <v>122</v>
      </c>
      <c r="AB114" s="946"/>
      <c r="AC114" s="946"/>
      <c r="AD114" s="946"/>
      <c r="AE114" s="947"/>
      <c r="AF114" s="948" t="s">
        <v>122</v>
      </c>
      <c r="AG114" s="946"/>
      <c r="AH114" s="946"/>
      <c r="AI114" s="946"/>
      <c r="AJ114" s="947"/>
      <c r="AK114" s="948" t="s">
        <v>122</v>
      </c>
      <c r="AL114" s="946"/>
      <c r="AM114" s="946"/>
      <c r="AN114" s="946"/>
      <c r="AO114" s="947"/>
      <c r="AP114" s="949" t="s">
        <v>122</v>
      </c>
      <c r="AQ114" s="950"/>
      <c r="AR114" s="950"/>
      <c r="AS114" s="950"/>
      <c r="AT114" s="951"/>
      <c r="AU114" s="895"/>
      <c r="AV114" s="896"/>
      <c r="AW114" s="896"/>
      <c r="AX114" s="896"/>
      <c r="AY114" s="896"/>
      <c r="AZ114" s="909" t="s">
        <v>434</v>
      </c>
      <c r="BA114" s="910"/>
      <c r="BB114" s="910"/>
      <c r="BC114" s="910"/>
      <c r="BD114" s="910"/>
      <c r="BE114" s="910"/>
      <c r="BF114" s="910"/>
      <c r="BG114" s="910"/>
      <c r="BH114" s="910"/>
      <c r="BI114" s="910"/>
      <c r="BJ114" s="910"/>
      <c r="BK114" s="910"/>
      <c r="BL114" s="910"/>
      <c r="BM114" s="910"/>
      <c r="BN114" s="910"/>
      <c r="BO114" s="910"/>
      <c r="BP114" s="911"/>
      <c r="BQ114" s="912">
        <v>17962599</v>
      </c>
      <c r="BR114" s="913"/>
      <c r="BS114" s="913"/>
      <c r="BT114" s="913"/>
      <c r="BU114" s="913"/>
      <c r="BV114" s="913">
        <v>18764420</v>
      </c>
      <c r="BW114" s="913"/>
      <c r="BX114" s="913"/>
      <c r="BY114" s="913"/>
      <c r="BZ114" s="913"/>
      <c r="CA114" s="913">
        <v>18378460</v>
      </c>
      <c r="CB114" s="913"/>
      <c r="CC114" s="913"/>
      <c r="CD114" s="913"/>
      <c r="CE114" s="913"/>
      <c r="CF114" s="907">
        <v>20.6</v>
      </c>
      <c r="CG114" s="908"/>
      <c r="CH114" s="908"/>
      <c r="CI114" s="908"/>
      <c r="CJ114" s="908"/>
      <c r="CK114" s="935"/>
      <c r="CL114" s="936"/>
      <c r="CM114" s="909" t="s">
        <v>435</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15">
      <c r="A115" s="941"/>
      <c r="B115" s="942"/>
      <c r="C115" s="910" t="s">
        <v>436</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228317</v>
      </c>
      <c r="AB115" s="925"/>
      <c r="AC115" s="925"/>
      <c r="AD115" s="925"/>
      <c r="AE115" s="926"/>
      <c r="AF115" s="927">
        <v>258686</v>
      </c>
      <c r="AG115" s="925"/>
      <c r="AH115" s="925"/>
      <c r="AI115" s="925"/>
      <c r="AJ115" s="926"/>
      <c r="AK115" s="927">
        <v>300976</v>
      </c>
      <c r="AL115" s="925"/>
      <c r="AM115" s="925"/>
      <c r="AN115" s="925"/>
      <c r="AO115" s="926"/>
      <c r="AP115" s="928">
        <v>0.3</v>
      </c>
      <c r="AQ115" s="929"/>
      <c r="AR115" s="929"/>
      <c r="AS115" s="929"/>
      <c r="AT115" s="930"/>
      <c r="AU115" s="895"/>
      <c r="AV115" s="896"/>
      <c r="AW115" s="896"/>
      <c r="AX115" s="896"/>
      <c r="AY115" s="896"/>
      <c r="AZ115" s="909" t="s">
        <v>437</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438</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15">
      <c r="A116" s="943"/>
      <c r="B116" s="944"/>
      <c r="C116" s="952" t="s">
        <v>439</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440</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441</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15">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442</v>
      </c>
      <c r="Z117" s="881"/>
      <c r="AA117" s="965">
        <v>14710200</v>
      </c>
      <c r="AB117" s="966"/>
      <c r="AC117" s="966"/>
      <c r="AD117" s="966"/>
      <c r="AE117" s="967"/>
      <c r="AF117" s="968">
        <v>14761353</v>
      </c>
      <c r="AG117" s="966"/>
      <c r="AH117" s="966"/>
      <c r="AI117" s="966"/>
      <c r="AJ117" s="967"/>
      <c r="AK117" s="968">
        <v>14724844</v>
      </c>
      <c r="AL117" s="966"/>
      <c r="AM117" s="966"/>
      <c r="AN117" s="966"/>
      <c r="AO117" s="967"/>
      <c r="AP117" s="969"/>
      <c r="AQ117" s="970"/>
      <c r="AR117" s="970"/>
      <c r="AS117" s="970"/>
      <c r="AT117" s="971"/>
      <c r="AU117" s="895"/>
      <c r="AV117" s="896"/>
      <c r="AW117" s="896"/>
      <c r="AX117" s="896"/>
      <c r="AY117" s="896"/>
      <c r="AZ117" s="961" t="s">
        <v>443</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444</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15">
      <c r="A118" s="899" t="s">
        <v>418</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415</v>
      </c>
      <c r="AB118" s="880"/>
      <c r="AC118" s="880"/>
      <c r="AD118" s="880"/>
      <c r="AE118" s="881"/>
      <c r="AF118" s="879" t="s">
        <v>416</v>
      </c>
      <c r="AG118" s="880"/>
      <c r="AH118" s="880"/>
      <c r="AI118" s="880"/>
      <c r="AJ118" s="881"/>
      <c r="AK118" s="879" t="s">
        <v>294</v>
      </c>
      <c r="AL118" s="880"/>
      <c r="AM118" s="880"/>
      <c r="AN118" s="880"/>
      <c r="AO118" s="881"/>
      <c r="AP118" s="957" t="s">
        <v>417</v>
      </c>
      <c r="AQ118" s="958"/>
      <c r="AR118" s="958"/>
      <c r="AS118" s="958"/>
      <c r="AT118" s="959"/>
      <c r="AU118" s="895"/>
      <c r="AV118" s="896"/>
      <c r="AW118" s="896"/>
      <c r="AX118" s="896"/>
      <c r="AY118" s="896"/>
      <c r="AZ118" s="960" t="s">
        <v>445</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446</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15">
      <c r="A119" s="1043" t="s">
        <v>421</v>
      </c>
      <c r="B119" s="934"/>
      <c r="C119" s="916" t="s">
        <v>422</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v>190091</v>
      </c>
      <c r="AB119" s="887"/>
      <c r="AC119" s="887"/>
      <c r="AD119" s="887"/>
      <c r="AE119" s="888"/>
      <c r="AF119" s="889">
        <v>193740</v>
      </c>
      <c r="AG119" s="887"/>
      <c r="AH119" s="887"/>
      <c r="AI119" s="887"/>
      <c r="AJ119" s="888"/>
      <c r="AK119" s="889">
        <v>216944</v>
      </c>
      <c r="AL119" s="887"/>
      <c r="AM119" s="887"/>
      <c r="AN119" s="887"/>
      <c r="AO119" s="888"/>
      <c r="AP119" s="890">
        <v>0.2</v>
      </c>
      <c r="AQ119" s="891"/>
      <c r="AR119" s="891"/>
      <c r="AS119" s="891"/>
      <c r="AT119" s="892"/>
      <c r="AU119" s="897"/>
      <c r="AV119" s="898"/>
      <c r="AW119" s="898"/>
      <c r="AX119" s="898"/>
      <c r="AY119" s="898"/>
      <c r="AZ119" s="233" t="s">
        <v>177</v>
      </c>
      <c r="BA119" s="233"/>
      <c r="BB119" s="233"/>
      <c r="BC119" s="233"/>
      <c r="BD119" s="233"/>
      <c r="BE119" s="233"/>
      <c r="BF119" s="233"/>
      <c r="BG119" s="233"/>
      <c r="BH119" s="233"/>
      <c r="BI119" s="233"/>
      <c r="BJ119" s="233"/>
      <c r="BK119" s="233"/>
      <c r="BL119" s="233"/>
      <c r="BM119" s="233"/>
      <c r="BN119" s="233"/>
      <c r="BO119" s="964" t="s">
        <v>447</v>
      </c>
      <c r="BP119" s="992"/>
      <c r="BQ119" s="986">
        <v>184235162</v>
      </c>
      <c r="BR119" s="987"/>
      <c r="BS119" s="987"/>
      <c r="BT119" s="987"/>
      <c r="BU119" s="987"/>
      <c r="BV119" s="987">
        <v>182689886</v>
      </c>
      <c r="BW119" s="987"/>
      <c r="BX119" s="987"/>
      <c r="BY119" s="987"/>
      <c r="BZ119" s="987"/>
      <c r="CA119" s="987">
        <v>181196653</v>
      </c>
      <c r="CB119" s="987"/>
      <c r="CC119" s="987"/>
      <c r="CD119" s="987"/>
      <c r="CE119" s="987"/>
      <c r="CF119" s="988"/>
      <c r="CG119" s="989"/>
      <c r="CH119" s="989"/>
      <c r="CI119" s="989"/>
      <c r="CJ119" s="990"/>
      <c r="CK119" s="937"/>
      <c r="CL119" s="938"/>
      <c r="CM119" s="960" t="s">
        <v>448</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v>954832</v>
      </c>
      <c r="DH119" s="973"/>
      <c r="DI119" s="973"/>
      <c r="DJ119" s="973"/>
      <c r="DK119" s="974"/>
      <c r="DL119" s="972">
        <v>889887</v>
      </c>
      <c r="DM119" s="973"/>
      <c r="DN119" s="973"/>
      <c r="DO119" s="973"/>
      <c r="DP119" s="974"/>
      <c r="DQ119" s="972">
        <v>805855</v>
      </c>
      <c r="DR119" s="973"/>
      <c r="DS119" s="973"/>
      <c r="DT119" s="973"/>
      <c r="DU119" s="974"/>
      <c r="DV119" s="975">
        <v>0.9</v>
      </c>
      <c r="DW119" s="976"/>
      <c r="DX119" s="976"/>
      <c r="DY119" s="976"/>
      <c r="DZ119" s="977"/>
    </row>
    <row r="120" spans="1:130" s="212" customFormat="1" ht="26.25" customHeight="1" x14ac:dyDescent="0.15">
      <c r="A120" s="1044"/>
      <c r="B120" s="936"/>
      <c r="C120" s="909" t="s">
        <v>425</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449</v>
      </c>
      <c r="AV120" s="979"/>
      <c r="AW120" s="979"/>
      <c r="AX120" s="979"/>
      <c r="AY120" s="980"/>
      <c r="AZ120" s="916" t="s">
        <v>450</v>
      </c>
      <c r="BA120" s="884"/>
      <c r="BB120" s="884"/>
      <c r="BC120" s="884"/>
      <c r="BD120" s="884"/>
      <c r="BE120" s="884"/>
      <c r="BF120" s="884"/>
      <c r="BG120" s="884"/>
      <c r="BH120" s="884"/>
      <c r="BI120" s="884"/>
      <c r="BJ120" s="884"/>
      <c r="BK120" s="884"/>
      <c r="BL120" s="884"/>
      <c r="BM120" s="884"/>
      <c r="BN120" s="884"/>
      <c r="BO120" s="884"/>
      <c r="BP120" s="885"/>
      <c r="BQ120" s="917">
        <v>33369380</v>
      </c>
      <c r="BR120" s="918"/>
      <c r="BS120" s="918"/>
      <c r="BT120" s="918"/>
      <c r="BU120" s="918"/>
      <c r="BV120" s="918">
        <v>32300554</v>
      </c>
      <c r="BW120" s="918"/>
      <c r="BX120" s="918"/>
      <c r="BY120" s="918"/>
      <c r="BZ120" s="918"/>
      <c r="CA120" s="918">
        <v>28368774</v>
      </c>
      <c r="CB120" s="918"/>
      <c r="CC120" s="918"/>
      <c r="CD120" s="918"/>
      <c r="CE120" s="918"/>
      <c r="CF120" s="931">
        <v>31.7</v>
      </c>
      <c r="CG120" s="932"/>
      <c r="CH120" s="932"/>
      <c r="CI120" s="932"/>
      <c r="CJ120" s="932"/>
      <c r="CK120" s="993" t="s">
        <v>451</v>
      </c>
      <c r="CL120" s="994"/>
      <c r="CM120" s="994"/>
      <c r="CN120" s="994"/>
      <c r="CO120" s="995"/>
      <c r="CP120" s="1001" t="s">
        <v>396</v>
      </c>
      <c r="CQ120" s="1002"/>
      <c r="CR120" s="1002"/>
      <c r="CS120" s="1002"/>
      <c r="CT120" s="1002"/>
      <c r="CU120" s="1002"/>
      <c r="CV120" s="1002"/>
      <c r="CW120" s="1002"/>
      <c r="CX120" s="1002"/>
      <c r="CY120" s="1002"/>
      <c r="CZ120" s="1002"/>
      <c r="DA120" s="1002"/>
      <c r="DB120" s="1002"/>
      <c r="DC120" s="1002"/>
      <c r="DD120" s="1002"/>
      <c r="DE120" s="1002"/>
      <c r="DF120" s="1003"/>
      <c r="DG120" s="917">
        <v>26767456</v>
      </c>
      <c r="DH120" s="918"/>
      <c r="DI120" s="918"/>
      <c r="DJ120" s="918"/>
      <c r="DK120" s="918"/>
      <c r="DL120" s="918">
        <v>26495543</v>
      </c>
      <c r="DM120" s="918"/>
      <c r="DN120" s="918"/>
      <c r="DO120" s="918"/>
      <c r="DP120" s="918"/>
      <c r="DQ120" s="918">
        <v>26801476</v>
      </c>
      <c r="DR120" s="918"/>
      <c r="DS120" s="918"/>
      <c r="DT120" s="918"/>
      <c r="DU120" s="918"/>
      <c r="DV120" s="919">
        <v>30</v>
      </c>
      <c r="DW120" s="919"/>
      <c r="DX120" s="919"/>
      <c r="DY120" s="919"/>
      <c r="DZ120" s="920"/>
    </row>
    <row r="121" spans="1:130" s="212" customFormat="1" ht="26.25" customHeight="1" x14ac:dyDescent="0.15">
      <c r="A121" s="1044"/>
      <c r="B121" s="936"/>
      <c r="C121" s="961" t="s">
        <v>452</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453</v>
      </c>
      <c r="BA121" s="910"/>
      <c r="BB121" s="910"/>
      <c r="BC121" s="910"/>
      <c r="BD121" s="910"/>
      <c r="BE121" s="910"/>
      <c r="BF121" s="910"/>
      <c r="BG121" s="910"/>
      <c r="BH121" s="910"/>
      <c r="BI121" s="910"/>
      <c r="BJ121" s="910"/>
      <c r="BK121" s="910"/>
      <c r="BL121" s="910"/>
      <c r="BM121" s="910"/>
      <c r="BN121" s="910"/>
      <c r="BO121" s="910"/>
      <c r="BP121" s="911"/>
      <c r="BQ121" s="912">
        <v>39386838</v>
      </c>
      <c r="BR121" s="913"/>
      <c r="BS121" s="913"/>
      <c r="BT121" s="913"/>
      <c r="BU121" s="913"/>
      <c r="BV121" s="913">
        <v>38509519</v>
      </c>
      <c r="BW121" s="913"/>
      <c r="BX121" s="913"/>
      <c r="BY121" s="913"/>
      <c r="BZ121" s="913"/>
      <c r="CA121" s="913">
        <v>40065761</v>
      </c>
      <c r="CB121" s="913"/>
      <c r="CC121" s="913"/>
      <c r="CD121" s="913"/>
      <c r="CE121" s="913"/>
      <c r="CF121" s="907">
        <v>44.8</v>
      </c>
      <c r="CG121" s="908"/>
      <c r="CH121" s="908"/>
      <c r="CI121" s="908"/>
      <c r="CJ121" s="908"/>
      <c r="CK121" s="996"/>
      <c r="CL121" s="997"/>
      <c r="CM121" s="997"/>
      <c r="CN121" s="997"/>
      <c r="CO121" s="998"/>
      <c r="CP121" s="1006" t="s">
        <v>395</v>
      </c>
      <c r="CQ121" s="1007"/>
      <c r="CR121" s="1007"/>
      <c r="CS121" s="1007"/>
      <c r="CT121" s="1007"/>
      <c r="CU121" s="1007"/>
      <c r="CV121" s="1007"/>
      <c r="CW121" s="1007"/>
      <c r="CX121" s="1007"/>
      <c r="CY121" s="1007"/>
      <c r="CZ121" s="1007"/>
      <c r="DA121" s="1007"/>
      <c r="DB121" s="1007"/>
      <c r="DC121" s="1007"/>
      <c r="DD121" s="1007"/>
      <c r="DE121" s="1007"/>
      <c r="DF121" s="1008"/>
      <c r="DG121" s="912">
        <v>11055179</v>
      </c>
      <c r="DH121" s="913"/>
      <c r="DI121" s="913"/>
      <c r="DJ121" s="913"/>
      <c r="DK121" s="913"/>
      <c r="DL121" s="913">
        <v>10721239</v>
      </c>
      <c r="DM121" s="913"/>
      <c r="DN121" s="913"/>
      <c r="DO121" s="913"/>
      <c r="DP121" s="913"/>
      <c r="DQ121" s="913">
        <v>9483575</v>
      </c>
      <c r="DR121" s="913"/>
      <c r="DS121" s="913"/>
      <c r="DT121" s="913"/>
      <c r="DU121" s="913"/>
      <c r="DV121" s="914">
        <v>10.6</v>
      </c>
      <c r="DW121" s="914"/>
      <c r="DX121" s="914"/>
      <c r="DY121" s="914"/>
      <c r="DZ121" s="915"/>
    </row>
    <row r="122" spans="1:130" s="212" customFormat="1" ht="26.25" customHeight="1" x14ac:dyDescent="0.15">
      <c r="A122" s="1044"/>
      <c r="B122" s="936"/>
      <c r="C122" s="909" t="s">
        <v>435</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454</v>
      </c>
      <c r="BA122" s="952"/>
      <c r="BB122" s="952"/>
      <c r="BC122" s="952"/>
      <c r="BD122" s="952"/>
      <c r="BE122" s="952"/>
      <c r="BF122" s="952"/>
      <c r="BG122" s="952"/>
      <c r="BH122" s="952"/>
      <c r="BI122" s="952"/>
      <c r="BJ122" s="952"/>
      <c r="BK122" s="952"/>
      <c r="BL122" s="952"/>
      <c r="BM122" s="952"/>
      <c r="BN122" s="952"/>
      <c r="BO122" s="952"/>
      <c r="BP122" s="953"/>
      <c r="BQ122" s="986">
        <v>106670215</v>
      </c>
      <c r="BR122" s="987"/>
      <c r="BS122" s="987"/>
      <c r="BT122" s="987"/>
      <c r="BU122" s="987"/>
      <c r="BV122" s="987">
        <v>100496511</v>
      </c>
      <c r="BW122" s="987"/>
      <c r="BX122" s="987"/>
      <c r="BY122" s="987"/>
      <c r="BZ122" s="987"/>
      <c r="CA122" s="987">
        <v>93166173</v>
      </c>
      <c r="CB122" s="987"/>
      <c r="CC122" s="987"/>
      <c r="CD122" s="987"/>
      <c r="CE122" s="987"/>
      <c r="CF122" s="1004">
        <v>104.2</v>
      </c>
      <c r="CG122" s="1005"/>
      <c r="CH122" s="1005"/>
      <c r="CI122" s="1005"/>
      <c r="CJ122" s="1005"/>
      <c r="CK122" s="996"/>
      <c r="CL122" s="997"/>
      <c r="CM122" s="997"/>
      <c r="CN122" s="997"/>
      <c r="CO122" s="998"/>
      <c r="CP122" s="1006" t="s">
        <v>399</v>
      </c>
      <c r="CQ122" s="1007"/>
      <c r="CR122" s="1007"/>
      <c r="CS122" s="1007"/>
      <c r="CT122" s="1007"/>
      <c r="CU122" s="1007"/>
      <c r="CV122" s="1007"/>
      <c r="CW122" s="1007"/>
      <c r="CX122" s="1007"/>
      <c r="CY122" s="1007"/>
      <c r="CZ122" s="1007"/>
      <c r="DA122" s="1007"/>
      <c r="DB122" s="1007"/>
      <c r="DC122" s="1007"/>
      <c r="DD122" s="1007"/>
      <c r="DE122" s="1007"/>
      <c r="DF122" s="1008"/>
      <c r="DG122" s="912">
        <v>382200</v>
      </c>
      <c r="DH122" s="913"/>
      <c r="DI122" s="913"/>
      <c r="DJ122" s="913"/>
      <c r="DK122" s="913"/>
      <c r="DL122" s="913">
        <v>404000</v>
      </c>
      <c r="DM122" s="913"/>
      <c r="DN122" s="913"/>
      <c r="DO122" s="913"/>
      <c r="DP122" s="913"/>
      <c r="DQ122" s="913">
        <v>1174300</v>
      </c>
      <c r="DR122" s="913"/>
      <c r="DS122" s="913"/>
      <c r="DT122" s="913"/>
      <c r="DU122" s="913"/>
      <c r="DV122" s="914">
        <v>1.3</v>
      </c>
      <c r="DW122" s="914"/>
      <c r="DX122" s="914"/>
      <c r="DY122" s="914"/>
      <c r="DZ122" s="915"/>
    </row>
    <row r="123" spans="1:130" s="212" customFormat="1" ht="26.25" customHeight="1" x14ac:dyDescent="0.15">
      <c r="A123" s="1044"/>
      <c r="B123" s="936"/>
      <c r="C123" s="909" t="s">
        <v>441</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3" t="s">
        <v>177</v>
      </c>
      <c r="BA123" s="233"/>
      <c r="BB123" s="233"/>
      <c r="BC123" s="233"/>
      <c r="BD123" s="233"/>
      <c r="BE123" s="233"/>
      <c r="BF123" s="233"/>
      <c r="BG123" s="233"/>
      <c r="BH123" s="233"/>
      <c r="BI123" s="233"/>
      <c r="BJ123" s="233"/>
      <c r="BK123" s="233"/>
      <c r="BL123" s="233"/>
      <c r="BM123" s="233"/>
      <c r="BN123" s="233"/>
      <c r="BO123" s="964" t="s">
        <v>455</v>
      </c>
      <c r="BP123" s="992"/>
      <c r="BQ123" s="1050">
        <v>179426433</v>
      </c>
      <c r="BR123" s="1051"/>
      <c r="BS123" s="1051"/>
      <c r="BT123" s="1051"/>
      <c r="BU123" s="1051"/>
      <c r="BV123" s="1051">
        <v>171306584</v>
      </c>
      <c r="BW123" s="1051"/>
      <c r="BX123" s="1051"/>
      <c r="BY123" s="1051"/>
      <c r="BZ123" s="1051"/>
      <c r="CA123" s="1051">
        <v>161600708</v>
      </c>
      <c r="CB123" s="1051"/>
      <c r="CC123" s="1051"/>
      <c r="CD123" s="1051"/>
      <c r="CE123" s="1051"/>
      <c r="CF123" s="988"/>
      <c r="CG123" s="989"/>
      <c r="CH123" s="989"/>
      <c r="CI123" s="989"/>
      <c r="CJ123" s="990"/>
      <c r="CK123" s="996"/>
      <c r="CL123" s="997"/>
      <c r="CM123" s="997"/>
      <c r="CN123" s="997"/>
      <c r="CO123" s="998"/>
      <c r="CP123" s="1006" t="s">
        <v>400</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v>272100</v>
      </c>
      <c r="DM123" s="946"/>
      <c r="DN123" s="946"/>
      <c r="DO123" s="946"/>
      <c r="DP123" s="947"/>
      <c r="DQ123" s="948">
        <v>301200</v>
      </c>
      <c r="DR123" s="946"/>
      <c r="DS123" s="946"/>
      <c r="DT123" s="946"/>
      <c r="DU123" s="947"/>
      <c r="DV123" s="949">
        <v>0.3</v>
      </c>
      <c r="DW123" s="950"/>
      <c r="DX123" s="950"/>
      <c r="DY123" s="950"/>
      <c r="DZ123" s="951"/>
    </row>
    <row r="124" spans="1:130" s="212" customFormat="1" ht="26.25" customHeight="1" thickBot="1" x14ac:dyDescent="0.2">
      <c r="A124" s="1044"/>
      <c r="B124" s="936"/>
      <c r="C124" s="909" t="s">
        <v>444</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456</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5.6</v>
      </c>
      <c r="BR124" s="1014"/>
      <c r="BS124" s="1014"/>
      <c r="BT124" s="1014"/>
      <c r="BU124" s="1014"/>
      <c r="BV124" s="1014">
        <v>13.2</v>
      </c>
      <c r="BW124" s="1014"/>
      <c r="BX124" s="1014"/>
      <c r="BY124" s="1014"/>
      <c r="BZ124" s="1014"/>
      <c r="CA124" s="1014">
        <v>21.9</v>
      </c>
      <c r="CB124" s="1014"/>
      <c r="CC124" s="1014"/>
      <c r="CD124" s="1014"/>
      <c r="CE124" s="1014"/>
      <c r="CF124" s="1015"/>
      <c r="CG124" s="1016"/>
      <c r="CH124" s="1016"/>
      <c r="CI124" s="1016"/>
      <c r="CJ124" s="1017"/>
      <c r="CK124" s="999"/>
      <c r="CL124" s="999"/>
      <c r="CM124" s="999"/>
      <c r="CN124" s="999"/>
      <c r="CO124" s="1000"/>
      <c r="CP124" s="1006" t="s">
        <v>457</v>
      </c>
      <c r="CQ124" s="1007"/>
      <c r="CR124" s="1007"/>
      <c r="CS124" s="1007"/>
      <c r="CT124" s="1007"/>
      <c r="CU124" s="1007"/>
      <c r="CV124" s="1007"/>
      <c r="CW124" s="1007"/>
      <c r="CX124" s="1007"/>
      <c r="CY124" s="1007"/>
      <c r="CZ124" s="1007"/>
      <c r="DA124" s="1007"/>
      <c r="DB124" s="1007"/>
      <c r="DC124" s="1007"/>
      <c r="DD124" s="1007"/>
      <c r="DE124" s="1007"/>
      <c r="DF124" s="1008"/>
      <c r="DG124" s="991">
        <v>218091</v>
      </c>
      <c r="DH124" s="973"/>
      <c r="DI124" s="973"/>
      <c r="DJ124" s="973"/>
      <c r="DK124" s="974"/>
      <c r="DL124" s="972">
        <v>168362</v>
      </c>
      <c r="DM124" s="973"/>
      <c r="DN124" s="973"/>
      <c r="DO124" s="973"/>
      <c r="DP124" s="974"/>
      <c r="DQ124" s="972">
        <v>120269</v>
      </c>
      <c r="DR124" s="973"/>
      <c r="DS124" s="973"/>
      <c r="DT124" s="973"/>
      <c r="DU124" s="974"/>
      <c r="DV124" s="975">
        <v>0.1</v>
      </c>
      <c r="DW124" s="976"/>
      <c r="DX124" s="976"/>
      <c r="DY124" s="976"/>
      <c r="DZ124" s="977"/>
    </row>
    <row r="125" spans="1:130" s="212" customFormat="1" ht="26.25" customHeight="1" x14ac:dyDescent="0.15">
      <c r="A125" s="1044"/>
      <c r="B125" s="936"/>
      <c r="C125" s="909" t="s">
        <v>446</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458</v>
      </c>
      <c r="CL125" s="994"/>
      <c r="CM125" s="994"/>
      <c r="CN125" s="994"/>
      <c r="CO125" s="995"/>
      <c r="CP125" s="916" t="s">
        <v>459</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
      <c r="A126" s="1044"/>
      <c r="B126" s="936"/>
      <c r="C126" s="909" t="s">
        <v>448</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v>38226</v>
      </c>
      <c r="AB126" s="946"/>
      <c r="AC126" s="946"/>
      <c r="AD126" s="946"/>
      <c r="AE126" s="947"/>
      <c r="AF126" s="948">
        <v>64946</v>
      </c>
      <c r="AG126" s="946"/>
      <c r="AH126" s="946"/>
      <c r="AI126" s="946"/>
      <c r="AJ126" s="947"/>
      <c r="AK126" s="948">
        <v>84032</v>
      </c>
      <c r="AL126" s="946"/>
      <c r="AM126" s="946"/>
      <c r="AN126" s="946"/>
      <c r="AO126" s="947"/>
      <c r="AP126" s="949">
        <v>0.1</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460</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15">
      <c r="A127" s="1045"/>
      <c r="B127" s="938"/>
      <c r="C127" s="960" t="s">
        <v>461</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8" t="s">
        <v>462</v>
      </c>
      <c r="AY127" s="1019"/>
      <c r="AZ127" s="1019"/>
      <c r="BA127" s="1019"/>
      <c r="BB127" s="1019"/>
      <c r="BC127" s="1019"/>
      <c r="BD127" s="1019"/>
      <c r="BE127" s="1020"/>
      <c r="BF127" s="1021" t="s">
        <v>463</v>
      </c>
      <c r="BG127" s="1019"/>
      <c r="BH127" s="1019"/>
      <c r="BI127" s="1019"/>
      <c r="BJ127" s="1019"/>
      <c r="BK127" s="1019"/>
      <c r="BL127" s="1020"/>
      <c r="BM127" s="1021" t="s">
        <v>464</v>
      </c>
      <c r="BN127" s="1019"/>
      <c r="BO127" s="1019"/>
      <c r="BP127" s="1019"/>
      <c r="BQ127" s="1019"/>
      <c r="BR127" s="1019"/>
      <c r="BS127" s="1020"/>
      <c r="BT127" s="1021" t="s">
        <v>465</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466</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
      <c r="A128" s="1028" t="s">
        <v>467</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468</v>
      </c>
      <c r="X128" s="1030"/>
      <c r="Y128" s="1030"/>
      <c r="Z128" s="1031"/>
      <c r="AA128" s="1032">
        <v>3557730</v>
      </c>
      <c r="AB128" s="1033"/>
      <c r="AC128" s="1033"/>
      <c r="AD128" s="1033"/>
      <c r="AE128" s="1034"/>
      <c r="AF128" s="1035">
        <v>3712095</v>
      </c>
      <c r="AG128" s="1033"/>
      <c r="AH128" s="1033"/>
      <c r="AI128" s="1033"/>
      <c r="AJ128" s="1034"/>
      <c r="AK128" s="1035">
        <v>3799181</v>
      </c>
      <c r="AL128" s="1033"/>
      <c r="AM128" s="1033"/>
      <c r="AN128" s="1033"/>
      <c r="AO128" s="1034"/>
      <c r="AP128" s="1036"/>
      <c r="AQ128" s="1037"/>
      <c r="AR128" s="1037"/>
      <c r="AS128" s="1037"/>
      <c r="AT128" s="1038"/>
      <c r="AU128" s="214"/>
      <c r="AV128" s="214"/>
      <c r="AW128" s="214"/>
      <c r="AX128" s="883" t="s">
        <v>469</v>
      </c>
      <c r="AY128" s="884"/>
      <c r="AZ128" s="884"/>
      <c r="BA128" s="884"/>
      <c r="BB128" s="884"/>
      <c r="BC128" s="884"/>
      <c r="BD128" s="884"/>
      <c r="BE128" s="885"/>
      <c r="BF128" s="1039" t="s">
        <v>122</v>
      </c>
      <c r="BG128" s="1040"/>
      <c r="BH128" s="1040"/>
      <c r="BI128" s="1040"/>
      <c r="BJ128" s="1040"/>
      <c r="BK128" s="1040"/>
      <c r="BL128" s="1041"/>
      <c r="BM128" s="1039">
        <v>11.25</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470</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15">
      <c r="A129" s="921" t="s">
        <v>103</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471</v>
      </c>
      <c r="X129" s="1058"/>
      <c r="Y129" s="1058"/>
      <c r="Z129" s="1059"/>
      <c r="AA129" s="945">
        <v>93811358</v>
      </c>
      <c r="AB129" s="946"/>
      <c r="AC129" s="946"/>
      <c r="AD129" s="946"/>
      <c r="AE129" s="947"/>
      <c r="AF129" s="948">
        <v>95295431</v>
      </c>
      <c r="AG129" s="946"/>
      <c r="AH129" s="946"/>
      <c r="AI129" s="946"/>
      <c r="AJ129" s="947"/>
      <c r="AK129" s="948">
        <v>98108710</v>
      </c>
      <c r="AL129" s="946"/>
      <c r="AM129" s="946"/>
      <c r="AN129" s="946"/>
      <c r="AO129" s="947"/>
      <c r="AP129" s="1060"/>
      <c r="AQ129" s="1061"/>
      <c r="AR129" s="1061"/>
      <c r="AS129" s="1061"/>
      <c r="AT129" s="1062"/>
      <c r="AU129" s="215"/>
      <c r="AV129" s="215"/>
      <c r="AW129" s="215"/>
      <c r="AX129" s="1052" t="s">
        <v>472</v>
      </c>
      <c r="AY129" s="910"/>
      <c r="AZ129" s="910"/>
      <c r="BA129" s="910"/>
      <c r="BB129" s="910"/>
      <c r="BC129" s="910"/>
      <c r="BD129" s="910"/>
      <c r="BE129" s="911"/>
      <c r="BF129" s="1053" t="s">
        <v>122</v>
      </c>
      <c r="BG129" s="1054"/>
      <c r="BH129" s="1054"/>
      <c r="BI129" s="1054"/>
      <c r="BJ129" s="1054"/>
      <c r="BK129" s="1054"/>
      <c r="BL129" s="1055"/>
      <c r="BM129" s="1053">
        <v>16.25</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1" t="s">
        <v>473</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474</v>
      </c>
      <c r="X130" s="1058"/>
      <c r="Y130" s="1058"/>
      <c r="Z130" s="1059"/>
      <c r="AA130" s="945">
        <v>9369733</v>
      </c>
      <c r="AB130" s="946"/>
      <c r="AC130" s="946"/>
      <c r="AD130" s="946"/>
      <c r="AE130" s="947"/>
      <c r="AF130" s="948">
        <v>9133044</v>
      </c>
      <c r="AG130" s="946"/>
      <c r="AH130" s="946"/>
      <c r="AI130" s="946"/>
      <c r="AJ130" s="947"/>
      <c r="AK130" s="948">
        <v>8719582</v>
      </c>
      <c r="AL130" s="946"/>
      <c r="AM130" s="946"/>
      <c r="AN130" s="946"/>
      <c r="AO130" s="947"/>
      <c r="AP130" s="1060"/>
      <c r="AQ130" s="1061"/>
      <c r="AR130" s="1061"/>
      <c r="AS130" s="1061"/>
      <c r="AT130" s="1062"/>
      <c r="AU130" s="215"/>
      <c r="AV130" s="215"/>
      <c r="AW130" s="215"/>
      <c r="AX130" s="1052" t="s">
        <v>475</v>
      </c>
      <c r="AY130" s="910"/>
      <c r="AZ130" s="910"/>
      <c r="BA130" s="910"/>
      <c r="BB130" s="910"/>
      <c r="BC130" s="910"/>
      <c r="BD130" s="910"/>
      <c r="BE130" s="911"/>
      <c r="BF130" s="1088">
        <v>2.2000000000000002</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476</v>
      </c>
      <c r="X131" s="1095"/>
      <c r="Y131" s="1095"/>
      <c r="Z131" s="1096"/>
      <c r="AA131" s="991">
        <v>84441625</v>
      </c>
      <c r="AB131" s="973"/>
      <c r="AC131" s="973"/>
      <c r="AD131" s="973"/>
      <c r="AE131" s="974"/>
      <c r="AF131" s="972">
        <v>86162387</v>
      </c>
      <c r="AG131" s="973"/>
      <c r="AH131" s="973"/>
      <c r="AI131" s="973"/>
      <c r="AJ131" s="974"/>
      <c r="AK131" s="972">
        <v>89389128</v>
      </c>
      <c r="AL131" s="973"/>
      <c r="AM131" s="973"/>
      <c r="AN131" s="973"/>
      <c r="AO131" s="974"/>
      <c r="AP131" s="1097"/>
      <c r="AQ131" s="1098"/>
      <c r="AR131" s="1098"/>
      <c r="AS131" s="1098"/>
      <c r="AT131" s="1099"/>
      <c r="AU131" s="215"/>
      <c r="AV131" s="215"/>
      <c r="AW131" s="215"/>
      <c r="AX131" s="1070" t="s">
        <v>477</v>
      </c>
      <c r="AY131" s="713"/>
      <c r="AZ131" s="713"/>
      <c r="BA131" s="713"/>
      <c r="BB131" s="713"/>
      <c r="BC131" s="713"/>
      <c r="BD131" s="713"/>
      <c r="BE131" s="1023"/>
      <c r="BF131" s="1071">
        <v>21.9</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7" t="s">
        <v>478</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479</v>
      </c>
      <c r="W132" s="1081"/>
      <c r="X132" s="1081"/>
      <c r="Y132" s="1081"/>
      <c r="Z132" s="1082"/>
      <c r="AA132" s="1083">
        <v>2.1112062589999998</v>
      </c>
      <c r="AB132" s="1084"/>
      <c r="AC132" s="1084"/>
      <c r="AD132" s="1084"/>
      <c r="AE132" s="1085"/>
      <c r="AF132" s="1086">
        <v>2.2239564930000002</v>
      </c>
      <c r="AG132" s="1084"/>
      <c r="AH132" s="1084"/>
      <c r="AI132" s="1084"/>
      <c r="AJ132" s="1085"/>
      <c r="AK132" s="1086">
        <v>2.4679522550000002</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480</v>
      </c>
      <c r="W133" s="1064"/>
      <c r="X133" s="1064"/>
      <c r="Y133" s="1064"/>
      <c r="Z133" s="1065"/>
      <c r="AA133" s="1066">
        <v>1.7</v>
      </c>
      <c r="AB133" s="1067"/>
      <c r="AC133" s="1067"/>
      <c r="AD133" s="1067"/>
      <c r="AE133" s="1068"/>
      <c r="AF133" s="1066">
        <v>2</v>
      </c>
      <c r="AG133" s="1067"/>
      <c r="AH133" s="1067"/>
      <c r="AI133" s="1067"/>
      <c r="AJ133" s="1068"/>
      <c r="AK133" s="1066">
        <v>2.2000000000000002</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DPY/SUOvXa4c2/zOe9Bu9pnqev+hJfDe/gHX82U06dQfioeIfY3oxtxHV3zClGBbRIfHvxGrLVggdMAlb2QLrQ==" saltValue="VhpnHEBNhJfDV/+dAmaod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8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481</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1tJAa2lOXiSGgAvdtVS7mzglotk3vI5lZnXFJGtPN55Oh2O+yNQK92XJqsQpFUTmvyiYdCVwv99a7pD7NkPyRQ==" saltValue="7JcgrELQlVBjgzIoDBLtmg==" spinCount="100000" sheet="1" objects="1" scenarios="1"/>
  <dataConsolidate/>
  <phoneticPr fontId="2"/>
  <printOptions horizontalCentered="1" verticalCentered="1"/>
  <pageMargins left="0" right="0" top="0" bottom="0" header="0" footer="0"/>
  <pageSetup paperSize="9" scale="41"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xod4T2joH0O5smZgUix3QQjOG/S1YY4hAUWOUXT10YXUfxdUbdNwPigmlpNJvfI1IpHmgb/RNV04kTlWEPPwDA==" saltValue="aI6f0aFw4CznY33wiL0j8Q=="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482</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483</v>
      </c>
      <c r="AL6" s="248"/>
      <c r="AM6" s="248"/>
      <c r="AN6" s="248"/>
    </row>
    <row r="7" spans="1:46" ht="13.5" customHeight="1" x14ac:dyDescent="0.15">
      <c r="A7" s="247"/>
      <c r="AK7" s="250"/>
      <c r="AL7" s="251"/>
      <c r="AM7" s="251"/>
      <c r="AN7" s="252"/>
      <c r="AO7" s="1101" t="s">
        <v>484</v>
      </c>
      <c r="AP7" s="253"/>
      <c r="AQ7" s="254" t="s">
        <v>485</v>
      </c>
      <c r="AR7" s="255"/>
    </row>
    <row r="8" spans="1:46" x14ac:dyDescent="0.15">
      <c r="A8" s="247"/>
      <c r="AK8" s="256"/>
      <c r="AL8" s="257"/>
      <c r="AM8" s="257"/>
      <c r="AN8" s="258"/>
      <c r="AO8" s="1102"/>
      <c r="AP8" s="259" t="s">
        <v>486</v>
      </c>
      <c r="AQ8" s="260" t="s">
        <v>487</v>
      </c>
      <c r="AR8" s="261" t="s">
        <v>488</v>
      </c>
    </row>
    <row r="9" spans="1:46" x14ac:dyDescent="0.15">
      <c r="A9" s="247"/>
      <c r="AK9" s="1103" t="s">
        <v>489</v>
      </c>
      <c r="AL9" s="1104"/>
      <c r="AM9" s="1104"/>
      <c r="AN9" s="1105"/>
      <c r="AO9" s="262">
        <v>30848236</v>
      </c>
      <c r="AP9" s="262">
        <v>61648</v>
      </c>
      <c r="AQ9" s="263">
        <v>66742</v>
      </c>
      <c r="AR9" s="264">
        <v>-7.6</v>
      </c>
    </row>
    <row r="10" spans="1:46" ht="13.5" customHeight="1" x14ac:dyDescent="0.15">
      <c r="A10" s="247"/>
      <c r="AK10" s="1103" t="s">
        <v>490</v>
      </c>
      <c r="AL10" s="1104"/>
      <c r="AM10" s="1104"/>
      <c r="AN10" s="1105"/>
      <c r="AO10" s="265">
        <v>4798</v>
      </c>
      <c r="AP10" s="265">
        <v>10</v>
      </c>
      <c r="AQ10" s="266">
        <v>1287</v>
      </c>
      <c r="AR10" s="267">
        <v>-99.2</v>
      </c>
    </row>
    <row r="11" spans="1:46" ht="13.5" customHeight="1" x14ac:dyDescent="0.15">
      <c r="A11" s="247"/>
      <c r="AK11" s="1103" t="s">
        <v>491</v>
      </c>
      <c r="AL11" s="1104"/>
      <c r="AM11" s="1104"/>
      <c r="AN11" s="1105"/>
      <c r="AO11" s="265">
        <v>1553587</v>
      </c>
      <c r="AP11" s="265">
        <v>3105</v>
      </c>
      <c r="AQ11" s="266">
        <v>1074</v>
      </c>
      <c r="AR11" s="267">
        <v>189.1</v>
      </c>
    </row>
    <row r="12" spans="1:46" ht="13.5" customHeight="1" x14ac:dyDescent="0.15">
      <c r="A12" s="247"/>
      <c r="AK12" s="1103" t="s">
        <v>492</v>
      </c>
      <c r="AL12" s="1104"/>
      <c r="AM12" s="1104"/>
      <c r="AN12" s="1105"/>
      <c r="AO12" s="265" t="s">
        <v>493</v>
      </c>
      <c r="AP12" s="265" t="s">
        <v>493</v>
      </c>
      <c r="AQ12" s="266">
        <v>41</v>
      </c>
      <c r="AR12" s="267" t="s">
        <v>493</v>
      </c>
    </row>
    <row r="13" spans="1:46" ht="13.5" customHeight="1" x14ac:dyDescent="0.15">
      <c r="A13" s="247"/>
      <c r="AK13" s="1103" t="s">
        <v>494</v>
      </c>
      <c r="AL13" s="1104"/>
      <c r="AM13" s="1104"/>
      <c r="AN13" s="1105"/>
      <c r="AO13" s="265">
        <v>1152704</v>
      </c>
      <c r="AP13" s="265">
        <v>2304</v>
      </c>
      <c r="AQ13" s="266">
        <v>2303</v>
      </c>
      <c r="AR13" s="267">
        <v>0</v>
      </c>
    </row>
    <row r="14" spans="1:46" ht="13.5" customHeight="1" x14ac:dyDescent="0.15">
      <c r="A14" s="247"/>
      <c r="AK14" s="1103" t="s">
        <v>495</v>
      </c>
      <c r="AL14" s="1104"/>
      <c r="AM14" s="1104"/>
      <c r="AN14" s="1105"/>
      <c r="AO14" s="265">
        <v>712992</v>
      </c>
      <c r="AP14" s="265">
        <v>1425</v>
      </c>
      <c r="AQ14" s="266">
        <v>1496</v>
      </c>
      <c r="AR14" s="267">
        <v>-4.7</v>
      </c>
    </row>
    <row r="15" spans="1:46" ht="13.5" customHeight="1" x14ac:dyDescent="0.15">
      <c r="A15" s="247"/>
      <c r="AK15" s="1106" t="s">
        <v>496</v>
      </c>
      <c r="AL15" s="1107"/>
      <c r="AM15" s="1107"/>
      <c r="AN15" s="1108"/>
      <c r="AO15" s="265">
        <v>-2137516</v>
      </c>
      <c r="AP15" s="265">
        <v>-4272</v>
      </c>
      <c r="AQ15" s="266">
        <v>-3858</v>
      </c>
      <c r="AR15" s="267">
        <v>10.7</v>
      </c>
    </row>
    <row r="16" spans="1:46" x14ac:dyDescent="0.15">
      <c r="A16" s="247"/>
      <c r="AK16" s="1106" t="s">
        <v>177</v>
      </c>
      <c r="AL16" s="1107"/>
      <c r="AM16" s="1107"/>
      <c r="AN16" s="1108"/>
      <c r="AO16" s="265">
        <v>32134801</v>
      </c>
      <c r="AP16" s="265">
        <v>64219</v>
      </c>
      <c r="AQ16" s="266">
        <v>69084</v>
      </c>
      <c r="AR16" s="267">
        <v>-7</v>
      </c>
    </row>
    <row r="17" spans="1:46" x14ac:dyDescent="0.15">
      <c r="A17" s="247"/>
    </row>
    <row r="18" spans="1:46" x14ac:dyDescent="0.15">
      <c r="A18" s="247"/>
      <c r="AQ18" s="268"/>
      <c r="AR18" s="268"/>
    </row>
    <row r="19" spans="1:46" x14ac:dyDescent="0.15">
      <c r="A19" s="247"/>
      <c r="AK19" s="243" t="s">
        <v>497</v>
      </c>
    </row>
    <row r="20" spans="1:46" x14ac:dyDescent="0.15">
      <c r="A20" s="247"/>
      <c r="AK20" s="269"/>
      <c r="AL20" s="270"/>
      <c r="AM20" s="270"/>
      <c r="AN20" s="271"/>
      <c r="AO20" s="272" t="s">
        <v>498</v>
      </c>
      <c r="AP20" s="273" t="s">
        <v>499</v>
      </c>
      <c r="AQ20" s="274" t="s">
        <v>500</v>
      </c>
      <c r="AR20" s="275"/>
    </row>
    <row r="21" spans="1:46" s="248" customFormat="1" x14ac:dyDescent="0.15">
      <c r="A21" s="276"/>
      <c r="AK21" s="1109" t="s">
        <v>501</v>
      </c>
      <c r="AL21" s="1110"/>
      <c r="AM21" s="1110"/>
      <c r="AN21" s="1111"/>
      <c r="AO21" s="277">
        <v>5.84</v>
      </c>
      <c r="AP21" s="278">
        <v>6.14</v>
      </c>
      <c r="AQ21" s="279">
        <v>-0.3</v>
      </c>
      <c r="AS21" s="280"/>
      <c r="AT21" s="276"/>
    </row>
    <row r="22" spans="1:46" s="248" customFormat="1" x14ac:dyDescent="0.15">
      <c r="A22" s="276"/>
      <c r="AK22" s="1109" t="s">
        <v>502</v>
      </c>
      <c r="AL22" s="1110"/>
      <c r="AM22" s="1110"/>
      <c r="AN22" s="1111"/>
      <c r="AO22" s="281">
        <v>100.8</v>
      </c>
      <c r="AP22" s="282">
        <v>99.7</v>
      </c>
      <c r="AQ22" s="283">
        <v>1.1000000000000001</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0" t="s">
        <v>503</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88"/>
      <c r="AS27" s="243"/>
      <c r="AT27" s="243"/>
    </row>
    <row r="28" spans="1:46" ht="17.25" x14ac:dyDescent="0.15">
      <c r="A28" s="244" t="s">
        <v>504</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505</v>
      </c>
      <c r="AL29" s="248"/>
      <c r="AM29" s="248"/>
      <c r="AN29" s="248"/>
      <c r="AS29" s="290"/>
    </row>
    <row r="30" spans="1:46" ht="13.5" customHeight="1" x14ac:dyDescent="0.15">
      <c r="A30" s="247"/>
      <c r="AK30" s="250"/>
      <c r="AL30" s="251"/>
      <c r="AM30" s="251"/>
      <c r="AN30" s="252"/>
      <c r="AO30" s="1101" t="s">
        <v>484</v>
      </c>
      <c r="AP30" s="253"/>
      <c r="AQ30" s="254" t="s">
        <v>485</v>
      </c>
      <c r="AR30" s="255"/>
    </row>
    <row r="31" spans="1:46" x14ac:dyDescent="0.15">
      <c r="A31" s="247"/>
      <c r="AK31" s="256"/>
      <c r="AL31" s="257"/>
      <c r="AM31" s="257"/>
      <c r="AN31" s="258"/>
      <c r="AO31" s="1102"/>
      <c r="AP31" s="259" t="s">
        <v>486</v>
      </c>
      <c r="AQ31" s="260" t="s">
        <v>487</v>
      </c>
      <c r="AR31" s="261" t="s">
        <v>488</v>
      </c>
    </row>
    <row r="32" spans="1:46" ht="27" customHeight="1" x14ac:dyDescent="0.15">
      <c r="A32" s="247"/>
      <c r="AK32" s="1117" t="s">
        <v>506</v>
      </c>
      <c r="AL32" s="1118"/>
      <c r="AM32" s="1118"/>
      <c r="AN32" s="1119"/>
      <c r="AO32" s="291">
        <v>11367806</v>
      </c>
      <c r="AP32" s="291">
        <v>22718</v>
      </c>
      <c r="AQ32" s="292">
        <v>26372</v>
      </c>
      <c r="AR32" s="293">
        <v>-13.9</v>
      </c>
    </row>
    <row r="33" spans="1:46" ht="13.5" customHeight="1" x14ac:dyDescent="0.15">
      <c r="A33" s="247"/>
      <c r="AK33" s="1117" t="s">
        <v>507</v>
      </c>
      <c r="AL33" s="1118"/>
      <c r="AM33" s="1118"/>
      <c r="AN33" s="1119"/>
      <c r="AO33" s="291" t="s">
        <v>493</v>
      </c>
      <c r="AP33" s="291" t="s">
        <v>493</v>
      </c>
      <c r="AQ33" s="292">
        <v>3</v>
      </c>
      <c r="AR33" s="293" t="s">
        <v>493</v>
      </c>
    </row>
    <row r="34" spans="1:46" ht="27" customHeight="1" x14ac:dyDescent="0.15">
      <c r="A34" s="247"/>
      <c r="AK34" s="1117" t="s">
        <v>508</v>
      </c>
      <c r="AL34" s="1118"/>
      <c r="AM34" s="1118"/>
      <c r="AN34" s="1119"/>
      <c r="AO34" s="291" t="s">
        <v>493</v>
      </c>
      <c r="AP34" s="291" t="s">
        <v>493</v>
      </c>
      <c r="AQ34" s="292">
        <v>27</v>
      </c>
      <c r="AR34" s="293" t="s">
        <v>493</v>
      </c>
    </row>
    <row r="35" spans="1:46" ht="27" customHeight="1" x14ac:dyDescent="0.15">
      <c r="A35" s="247"/>
      <c r="AK35" s="1117" t="s">
        <v>509</v>
      </c>
      <c r="AL35" s="1118"/>
      <c r="AM35" s="1118"/>
      <c r="AN35" s="1119"/>
      <c r="AO35" s="291">
        <v>3056062</v>
      </c>
      <c r="AP35" s="291">
        <v>6107</v>
      </c>
      <c r="AQ35" s="292">
        <v>5235</v>
      </c>
      <c r="AR35" s="293">
        <v>16.7</v>
      </c>
    </row>
    <row r="36" spans="1:46" ht="27" customHeight="1" x14ac:dyDescent="0.15">
      <c r="A36" s="247"/>
      <c r="AK36" s="1117" t="s">
        <v>510</v>
      </c>
      <c r="AL36" s="1118"/>
      <c r="AM36" s="1118"/>
      <c r="AN36" s="1119"/>
      <c r="AO36" s="291" t="s">
        <v>493</v>
      </c>
      <c r="AP36" s="291" t="s">
        <v>493</v>
      </c>
      <c r="AQ36" s="292">
        <v>476</v>
      </c>
      <c r="AR36" s="293" t="s">
        <v>493</v>
      </c>
    </row>
    <row r="37" spans="1:46" ht="13.5" customHeight="1" x14ac:dyDescent="0.15">
      <c r="A37" s="247"/>
      <c r="AK37" s="1117" t="s">
        <v>511</v>
      </c>
      <c r="AL37" s="1118"/>
      <c r="AM37" s="1118"/>
      <c r="AN37" s="1119"/>
      <c r="AO37" s="291">
        <v>300976</v>
      </c>
      <c r="AP37" s="291">
        <v>601</v>
      </c>
      <c r="AQ37" s="292">
        <v>969</v>
      </c>
      <c r="AR37" s="293">
        <v>-38</v>
      </c>
    </row>
    <row r="38" spans="1:46" ht="27" customHeight="1" x14ac:dyDescent="0.15">
      <c r="A38" s="247"/>
      <c r="AK38" s="1120" t="s">
        <v>512</v>
      </c>
      <c r="AL38" s="1121"/>
      <c r="AM38" s="1121"/>
      <c r="AN38" s="1122"/>
      <c r="AO38" s="294" t="s">
        <v>493</v>
      </c>
      <c r="AP38" s="294" t="s">
        <v>493</v>
      </c>
      <c r="AQ38" s="295" t="s">
        <v>493</v>
      </c>
      <c r="AR38" s="283" t="s">
        <v>493</v>
      </c>
      <c r="AS38" s="290"/>
    </row>
    <row r="39" spans="1:46" x14ac:dyDescent="0.15">
      <c r="A39" s="247"/>
      <c r="AK39" s="1120" t="s">
        <v>513</v>
      </c>
      <c r="AL39" s="1121"/>
      <c r="AM39" s="1121"/>
      <c r="AN39" s="1122"/>
      <c r="AO39" s="291">
        <v>-3799181</v>
      </c>
      <c r="AP39" s="291">
        <v>-7592</v>
      </c>
      <c r="AQ39" s="292">
        <v>-7307</v>
      </c>
      <c r="AR39" s="293">
        <v>3.9</v>
      </c>
      <c r="AS39" s="290"/>
    </row>
    <row r="40" spans="1:46" ht="27" customHeight="1" x14ac:dyDescent="0.15">
      <c r="A40" s="247"/>
      <c r="AK40" s="1117" t="s">
        <v>514</v>
      </c>
      <c r="AL40" s="1118"/>
      <c r="AM40" s="1118"/>
      <c r="AN40" s="1119"/>
      <c r="AO40" s="291">
        <v>-8719582</v>
      </c>
      <c r="AP40" s="291">
        <v>-17425</v>
      </c>
      <c r="AQ40" s="292">
        <v>-17667</v>
      </c>
      <c r="AR40" s="293">
        <v>-1.4</v>
      </c>
      <c r="AS40" s="290"/>
    </row>
    <row r="41" spans="1:46" x14ac:dyDescent="0.15">
      <c r="A41" s="247"/>
      <c r="AK41" s="1123" t="s">
        <v>287</v>
      </c>
      <c r="AL41" s="1124"/>
      <c r="AM41" s="1124"/>
      <c r="AN41" s="1125"/>
      <c r="AO41" s="291">
        <v>2206081</v>
      </c>
      <c r="AP41" s="291">
        <v>4409</v>
      </c>
      <c r="AQ41" s="292">
        <v>8108</v>
      </c>
      <c r="AR41" s="293">
        <v>-45.6</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515</v>
      </c>
    </row>
    <row r="48" spans="1:46" x14ac:dyDescent="0.15">
      <c r="A48" s="247"/>
      <c r="AK48" s="301" t="s">
        <v>516</v>
      </c>
      <c r="AL48" s="301"/>
      <c r="AM48" s="301"/>
      <c r="AN48" s="301"/>
      <c r="AO48" s="301"/>
      <c r="AP48" s="301"/>
      <c r="AQ48" s="302"/>
      <c r="AR48" s="301"/>
    </row>
    <row r="49" spans="1:44" ht="13.5" customHeight="1" x14ac:dyDescent="0.15">
      <c r="A49" s="247"/>
      <c r="AK49" s="303"/>
      <c r="AL49" s="304"/>
      <c r="AM49" s="1112" t="s">
        <v>484</v>
      </c>
      <c r="AN49" s="1114" t="s">
        <v>517</v>
      </c>
      <c r="AO49" s="1115"/>
      <c r="AP49" s="1115"/>
      <c r="AQ49" s="1115"/>
      <c r="AR49" s="1116"/>
    </row>
    <row r="50" spans="1:44" x14ac:dyDescent="0.15">
      <c r="A50" s="247"/>
      <c r="AK50" s="305"/>
      <c r="AL50" s="306"/>
      <c r="AM50" s="1113"/>
      <c r="AN50" s="307" t="s">
        <v>518</v>
      </c>
      <c r="AO50" s="308" t="s">
        <v>519</v>
      </c>
      <c r="AP50" s="309" t="s">
        <v>520</v>
      </c>
      <c r="AQ50" s="310" t="s">
        <v>521</v>
      </c>
      <c r="AR50" s="311" t="s">
        <v>522</v>
      </c>
    </row>
    <row r="51" spans="1:44" x14ac:dyDescent="0.15">
      <c r="A51" s="247"/>
      <c r="AK51" s="303" t="s">
        <v>523</v>
      </c>
      <c r="AL51" s="304"/>
      <c r="AM51" s="312">
        <v>10168636</v>
      </c>
      <c r="AN51" s="313">
        <v>20400</v>
      </c>
      <c r="AO51" s="314">
        <v>-10.5</v>
      </c>
      <c r="AP51" s="315">
        <v>39221</v>
      </c>
      <c r="AQ51" s="316">
        <v>4.2</v>
      </c>
      <c r="AR51" s="317">
        <v>-14.7</v>
      </c>
    </row>
    <row r="52" spans="1:44" x14ac:dyDescent="0.15">
      <c r="A52" s="247"/>
      <c r="AK52" s="318"/>
      <c r="AL52" s="319" t="s">
        <v>524</v>
      </c>
      <c r="AM52" s="320">
        <v>6380972</v>
      </c>
      <c r="AN52" s="321">
        <v>12801</v>
      </c>
      <c r="AO52" s="322">
        <v>-17</v>
      </c>
      <c r="AP52" s="323">
        <v>24821</v>
      </c>
      <c r="AQ52" s="324">
        <v>-0.5</v>
      </c>
      <c r="AR52" s="325">
        <v>-16.5</v>
      </c>
    </row>
    <row r="53" spans="1:44" x14ac:dyDescent="0.15">
      <c r="A53" s="247"/>
      <c r="AK53" s="303" t="s">
        <v>525</v>
      </c>
      <c r="AL53" s="304"/>
      <c r="AM53" s="312">
        <v>15349564</v>
      </c>
      <c r="AN53" s="313">
        <v>30891</v>
      </c>
      <c r="AO53" s="314">
        <v>51.4</v>
      </c>
      <c r="AP53" s="315">
        <v>38566</v>
      </c>
      <c r="AQ53" s="316">
        <v>-1.7</v>
      </c>
      <c r="AR53" s="317">
        <v>53.1</v>
      </c>
    </row>
    <row r="54" spans="1:44" x14ac:dyDescent="0.15">
      <c r="A54" s="247"/>
      <c r="AK54" s="318"/>
      <c r="AL54" s="319" t="s">
        <v>524</v>
      </c>
      <c r="AM54" s="320">
        <v>8457721</v>
      </c>
      <c r="AN54" s="321">
        <v>17021</v>
      </c>
      <c r="AO54" s="322">
        <v>33</v>
      </c>
      <c r="AP54" s="323">
        <v>24059</v>
      </c>
      <c r="AQ54" s="324">
        <v>-3.1</v>
      </c>
      <c r="AR54" s="325">
        <v>36.1</v>
      </c>
    </row>
    <row r="55" spans="1:44" x14ac:dyDescent="0.15">
      <c r="A55" s="247"/>
      <c r="AK55" s="303" t="s">
        <v>526</v>
      </c>
      <c r="AL55" s="304"/>
      <c r="AM55" s="312">
        <v>14404346</v>
      </c>
      <c r="AN55" s="313">
        <v>28976</v>
      </c>
      <c r="AO55" s="314">
        <v>-6.2</v>
      </c>
      <c r="AP55" s="315">
        <v>35156</v>
      </c>
      <c r="AQ55" s="316">
        <v>-8.8000000000000007</v>
      </c>
      <c r="AR55" s="317">
        <v>2.6</v>
      </c>
    </row>
    <row r="56" spans="1:44" x14ac:dyDescent="0.15">
      <c r="A56" s="247"/>
      <c r="AK56" s="318"/>
      <c r="AL56" s="319" t="s">
        <v>524</v>
      </c>
      <c r="AM56" s="320">
        <v>8599534</v>
      </c>
      <c r="AN56" s="321">
        <v>17299</v>
      </c>
      <c r="AO56" s="322">
        <v>1.6</v>
      </c>
      <c r="AP56" s="323">
        <v>22430</v>
      </c>
      <c r="AQ56" s="324">
        <v>-6.8</v>
      </c>
      <c r="AR56" s="325">
        <v>8.4</v>
      </c>
    </row>
    <row r="57" spans="1:44" x14ac:dyDescent="0.15">
      <c r="A57" s="247"/>
      <c r="AK57" s="303" t="s">
        <v>527</v>
      </c>
      <c r="AL57" s="304"/>
      <c r="AM57" s="312">
        <v>13979414</v>
      </c>
      <c r="AN57" s="313">
        <v>28059</v>
      </c>
      <c r="AO57" s="314">
        <v>-3.2</v>
      </c>
      <c r="AP57" s="315">
        <v>37029</v>
      </c>
      <c r="AQ57" s="316">
        <v>5.3</v>
      </c>
      <c r="AR57" s="317">
        <v>-8.5</v>
      </c>
    </row>
    <row r="58" spans="1:44" x14ac:dyDescent="0.15">
      <c r="A58" s="247"/>
      <c r="AK58" s="318"/>
      <c r="AL58" s="319" t="s">
        <v>524</v>
      </c>
      <c r="AM58" s="320">
        <v>8864620</v>
      </c>
      <c r="AN58" s="321">
        <v>17793</v>
      </c>
      <c r="AO58" s="322">
        <v>2.9</v>
      </c>
      <c r="AP58" s="323">
        <v>23232</v>
      </c>
      <c r="AQ58" s="324">
        <v>3.6</v>
      </c>
      <c r="AR58" s="325">
        <v>-0.7</v>
      </c>
    </row>
    <row r="59" spans="1:44" x14ac:dyDescent="0.15">
      <c r="A59" s="247"/>
      <c r="AK59" s="303" t="s">
        <v>528</v>
      </c>
      <c r="AL59" s="304"/>
      <c r="AM59" s="312">
        <v>16686460</v>
      </c>
      <c r="AN59" s="313">
        <v>33347</v>
      </c>
      <c r="AO59" s="314">
        <v>18.8</v>
      </c>
      <c r="AP59" s="315">
        <v>44805</v>
      </c>
      <c r="AQ59" s="316">
        <v>21</v>
      </c>
      <c r="AR59" s="317">
        <v>-2.2000000000000002</v>
      </c>
    </row>
    <row r="60" spans="1:44" x14ac:dyDescent="0.15">
      <c r="A60" s="247"/>
      <c r="AK60" s="318"/>
      <c r="AL60" s="319" t="s">
        <v>524</v>
      </c>
      <c r="AM60" s="320">
        <v>12870398</v>
      </c>
      <c r="AN60" s="321">
        <v>25720</v>
      </c>
      <c r="AO60" s="322">
        <v>44.6</v>
      </c>
      <c r="AP60" s="323">
        <v>29857</v>
      </c>
      <c r="AQ60" s="324">
        <v>28.5</v>
      </c>
      <c r="AR60" s="325">
        <v>16.100000000000001</v>
      </c>
    </row>
    <row r="61" spans="1:44" x14ac:dyDescent="0.15">
      <c r="A61" s="247"/>
      <c r="AK61" s="303" t="s">
        <v>529</v>
      </c>
      <c r="AL61" s="326"/>
      <c r="AM61" s="312">
        <v>14117684</v>
      </c>
      <c r="AN61" s="313">
        <v>28335</v>
      </c>
      <c r="AO61" s="314">
        <v>10.1</v>
      </c>
      <c r="AP61" s="315">
        <v>38955</v>
      </c>
      <c r="AQ61" s="327">
        <v>4</v>
      </c>
      <c r="AR61" s="317">
        <v>6.1</v>
      </c>
    </row>
    <row r="62" spans="1:44" x14ac:dyDescent="0.15">
      <c r="A62" s="247"/>
      <c r="AK62" s="318"/>
      <c r="AL62" s="319" t="s">
        <v>524</v>
      </c>
      <c r="AM62" s="320">
        <v>9034649</v>
      </c>
      <c r="AN62" s="321">
        <v>18127</v>
      </c>
      <c r="AO62" s="322">
        <v>13</v>
      </c>
      <c r="AP62" s="323">
        <v>24880</v>
      </c>
      <c r="AQ62" s="324">
        <v>4.3</v>
      </c>
      <c r="AR62" s="325">
        <v>8.6999999999999993</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8TmYSzq09WacqNLPegb4oFrCrYzqL7kR0zNhEaCUGVnbdc6jmZ3hN2K+3lRcmKTCj+Dc7pSr1Yo5O8mDGpauCg==" saltValue="kg1vwNsUMntZlaDstUpQj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verticalCentered="1"/>
  <pageMargins left="0" right="0" top="0" bottom="0" header="0" footer="0"/>
  <pageSetup paperSize="9" scale="61" orientation="landscape" r:id="rId1"/>
  <headerFooter alignWithMargins="0">
    <oddFooter>&amp;C&amp;P /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481</v>
      </c>
    </row>
    <row r="121" spans="125:125" ht="13.5" hidden="1" customHeight="1" x14ac:dyDescent="0.15">
      <c r="DU121" s="241"/>
    </row>
  </sheetData>
  <sheetProtection algorithmName="SHA-512" hashValue="00KAkCfgZLzHyJwecn9y7HCBn5LSuko/vdAhAxtdgxAEQcyUv2wNQ70pYWFNxNhiGrWCCuEdeHSeDWZLfajLbg==" saltValue="0RhSpXySNPXuX0X1JBSkwA==" spinCount="100000" sheet="1" objects="1" scenarios="1"/>
  <dataConsolidate/>
  <phoneticPr fontId="2"/>
  <printOptions horizontalCentered="1" verticalCentered="1"/>
  <pageMargins left="0" right="0" top="0" bottom="0" header="0" footer="0"/>
  <pageSetup paperSize="9" scale="38" orientation="landscape" r:id="rId1"/>
  <headerFooter alignWithMargins="0">
    <oddFooter>&amp;C&amp;P / &amp;N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481</v>
      </c>
    </row>
  </sheetData>
  <sheetProtection algorithmName="SHA-512" hashValue="RH/j5xKS5QqXOZNG5vFxhXTbe8U64OrWVRcp1wW2rawJtmJ9m9MdZ3lidCPNO+Ae94DMXlVuKgZVxPhbqcBixw==" saltValue="9HXQkWj+C2ng6gCnTC/SwA==" spinCount="100000" sheet="1" objects="1" scenarios="1"/>
  <dataConsolidate/>
  <phoneticPr fontId="2"/>
  <printOptions horizontalCentered="1" verticalCentered="1"/>
  <pageMargins left="0" right="0" top="0" bottom="0" header="0" footer="0"/>
  <pageSetup paperSize="9" scale="38" orientation="landscape" r:id="rId1"/>
  <headerFooter alignWithMargins="0">
    <oddFooter>&amp;C&amp;P / &amp;N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1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531</v>
      </c>
      <c r="G46" s="8" t="s">
        <v>532</v>
      </c>
      <c r="H46" s="8" t="s">
        <v>533</v>
      </c>
      <c r="I46" s="8" t="s">
        <v>534</v>
      </c>
      <c r="J46" s="9" t="s">
        <v>535</v>
      </c>
    </row>
    <row r="47" spans="2:10" ht="57.75" customHeight="1" x14ac:dyDescent="0.15">
      <c r="B47" s="10"/>
      <c r="C47" s="1126" t="s">
        <v>3</v>
      </c>
      <c r="D47" s="1126"/>
      <c r="E47" s="1127"/>
      <c r="F47" s="11">
        <v>13.45</v>
      </c>
      <c r="G47" s="12">
        <v>16.45</v>
      </c>
      <c r="H47" s="12">
        <v>13.85</v>
      </c>
      <c r="I47" s="12">
        <v>11.26</v>
      </c>
      <c r="J47" s="13">
        <v>8.23</v>
      </c>
    </row>
    <row r="48" spans="2:10" ht="57.75" customHeight="1" x14ac:dyDescent="0.15">
      <c r="B48" s="14"/>
      <c r="C48" s="1128" t="s">
        <v>4</v>
      </c>
      <c r="D48" s="1128"/>
      <c r="E48" s="1129"/>
      <c r="F48" s="15">
        <v>6.51</v>
      </c>
      <c r="G48" s="16">
        <v>9.41</v>
      </c>
      <c r="H48" s="16">
        <v>7.49</v>
      </c>
      <c r="I48" s="16">
        <v>6.32</v>
      </c>
      <c r="J48" s="17">
        <v>6.59</v>
      </c>
    </row>
    <row r="49" spans="2:10" ht="57.75" customHeight="1" thickBot="1" x14ac:dyDescent="0.2">
      <c r="B49" s="18"/>
      <c r="C49" s="1130" t="s">
        <v>5</v>
      </c>
      <c r="D49" s="1130"/>
      <c r="E49" s="1131"/>
      <c r="F49" s="19" t="s">
        <v>536</v>
      </c>
      <c r="G49" s="20">
        <v>6.96</v>
      </c>
      <c r="H49" s="20" t="s">
        <v>537</v>
      </c>
      <c r="I49" s="20" t="s">
        <v>538</v>
      </c>
      <c r="J49" s="21" t="s">
        <v>539</v>
      </c>
    </row>
    <row r="50" spans="2:10" x14ac:dyDescent="0.15"/>
  </sheetData>
  <sheetProtection algorithmName="SHA-512" hashValue="gsWpFEjX0vekBN6srNB3GogZJQVxmdciw/pNW1jKlbQV9eU8Jf/BFC3zu5cLTjfVnwR66qRDt36bjJITSaPexQ==" saltValue="brQMRKxmtrJsI97P4UX70A==" spinCount="100000" sheet="1" objects="1" scenarios="1"/>
  <mergeCells count="3">
    <mergeCell ref="C47:E47"/>
    <mergeCell ref="C48:E48"/>
    <mergeCell ref="C49:E49"/>
  </mergeCells>
  <phoneticPr fontId="2"/>
  <printOptions horizontalCentered="1" verticalCentered="1"/>
  <pageMargins left="0" right="0" top="0" bottom="0" header="0" footer="0"/>
  <pageSetup paperSize="9" scale="62" orientation="landscape" r:id="rId1"/>
  <headerFooter alignWithMargins="0">
    <oddFooter>&amp;C&amp;P / &amp;N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ModifiedBy> </cp:lastModifiedBy>
  <cp:lastPrinted>2026-03-10T23:33:40Z</cp:lastPrinted>
  <dcterms:created xsi:type="dcterms:W3CDTF">2026-02-23T05:37:45Z</dcterms:created>
  <dcterms:modified xsi:type="dcterms:W3CDTF">2026-03-24T01:08:44Z</dcterms:modified>
  <cp:category/>
</cp:coreProperties>
</file>