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A8F9B8F7-C004-4FDE-A5E7-ABF02511E91A}" xr6:coauthVersionLast="47" xr6:coauthVersionMax="47" xr10:uidLastSave="{00000000-0000-0000-0000-000000000000}"/>
  <workbookProtection workbookAlgorithmName="SHA-512" workbookHashValue="5zUEowz5QEZYFe/O9ePhueLzNwHM6qeXT6RdnQJIXmWJTR8NnJfeq7lyrzrLWx79arLPYo5eCXyYZN0t8x7wKQ==" workbookSaltValue="9fsd7jFewAvUxa91yU3RF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I10" i="4"/>
  <c r="B10" i="4"/>
  <c r="BB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<sst xmlns="http://schemas.openxmlformats.org/spreadsheetml/2006/main" count="228" uniqueCount="114">
  <si>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</si>
  <si>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</si>
  <si>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</si>
  <si>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</si>
  <si>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</si>
  <si>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</si>
  <si>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</si>
  <si>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</si>
  <si>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</si>
  <si>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</si>
  <si>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</si>
  <si>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</si>
  <si>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</si>
  <si>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</si>
  <si>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</si>
  <si>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</si>
  <si>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</si>
  <si>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</si>
  <si>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</si>
  <si>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</si>
  <si>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</si>
  <si>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</si>
  <si>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</si>
  <si>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</si>
  <si>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</si>
  <si>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</si>
  <si>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</si>
  <si>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</si>
  <si>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</si>
  <si>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</si>
  <si>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</si>
  <si>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</si>
  <si>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</si>
  <si>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</si>
  <si>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</si>
  <si>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</si>
  <si>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</si>
  <si>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</si>
  <si>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</si>
  <si>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</si>
  <si>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</si>
  <si>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</si>
  <si>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</si>
  <si>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</si>
  <si>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</si>
  <si>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</si>
  <si>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</si>
  <si>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</si>
  <si>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</si>
  <si>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</si>
  <si>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</si>
  <si>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</si>
  <si>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</si>
  <si>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</si>
  <si>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</si>
  <si>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</si>
  <si>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</si>
  <si>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</si>
  <si>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</si>
  <si>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</si>
  <si>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</si>
  <si>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</si>
  <si>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</si>
  <si>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</si>
  <si>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</si>
  <si>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</si>
  <si>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</si>
  <si>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</si>
  <si>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</si>
  <si>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</si>
  <si>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</si>
  <si>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</si>
  <si>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</si>
  <si>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</si>
  <si>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</si>
  <si>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</si>
  <si>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</si>
  <si>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</si>
  <si>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</si>
  <si>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</si>
  <si>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</si>
  <si>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</si>
  <si>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</si>
  <si>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</si>
  <si>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</si>
  <si>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</si>
  <si>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</si>
  <si>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</si>
  <si>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</si>
  <si>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</si>
  <si>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</si>
  <si>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</si>
  <si>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</si>
  <si>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</si>
  <si>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</si>
  <si>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</si>
  <si>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</si>
  <si>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</si>
  <si>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</si>
  <si>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</si>
  <si>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</si>
  <si>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</si>
  <si>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</si>
  <si>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</si>
  <si>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</si>
  <si>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</si>
  <si>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</si>
  <si>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</si>
  <si>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</si>
  <si>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</si>
  <si>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</si>
  <si>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経常収支比率は前年度より営業外収益が増加したため比率は向上したが、水道施設の多くが更新時期を迎えることから、今後は維持管理費の増加が見込まれる。
  累積欠損金比率については、予定していた更新工事の一部を次年度に繰越したことから、累積欠損金は一時的に解消されたが、引続き経営改善に努めていく必要がある。
 流動比率については流動資産が減少しているため、流動比率も減少傾向となっている。
 企業債残高対給水収益比率については企業債残高が減少しているため、比率も減少傾向であるが、今後はバランスを見ながら水道事業施設更新計画に基づく更新を執行していく。
 料金回収率および給水原価については、水道事業施設更新計画の策定費用により経常費用が増加したため、料金回収率は減少し、給水原価は上昇した。
 施設利用率については適切な施設規模を検討していく必要がある。
 有収率は無収水量(漏水)が増加傾向にあり、下落が続いていることから、計画的・効率的に老朽管の更新を着実に進めていく必要がある。</t>
    <rPh sb="14" eb="19">
      <t>エイギョウガイシュウエキ</t>
    </rPh>
    <rPh sb="20" eb="22">
      <t>ゾウカ</t>
    </rPh>
    <rPh sb="101" eb="103">
      <t>イチブ</t>
    </rPh>
    <rPh sb="183" eb="187">
      <t>ゲンショウケイコウ</t>
    </rPh>
    <rPh sb="240" eb="242">
      <t>コンゴ</t>
    </rPh>
    <rPh sb="248" eb="249">
      <t>ミ</t>
    </rPh>
    <rPh sb="258" eb="262">
      <t>コウシンケイカク</t>
    </rPh>
    <rPh sb="263" eb="264">
      <t>モト</t>
    </rPh>
    <rPh sb="266" eb="268">
      <t>コウシン</t>
    </rPh>
    <rPh sb="269" eb="271">
      <t>シッコウ</t>
    </rPh>
    <rPh sb="307" eb="309">
      <t>サクテイ</t>
    </rPh>
    <rPh sb="309" eb="311">
      <t>ヒヨウ</t>
    </rPh>
    <rPh sb="314" eb="318">
      <t>ケイジョウヒヨウ</t>
    </rPh>
    <rPh sb="319" eb="321">
      <t>ゾウカ</t>
    </rPh>
    <rPh sb="326" eb="328">
      <t>リョウキン</t>
    </rPh>
    <rPh sb="328" eb="331">
      <t>カイシュウリツ</t>
    </rPh>
    <rPh sb="332" eb="334">
      <t>ゲンショウ</t>
    </rPh>
    <rPh sb="336" eb="340">
      <t>キュウスイゲンカ</t>
    </rPh>
    <rPh sb="341" eb="343">
      <t>ジョウショウ</t>
    </rPh>
    <rPh sb="404" eb="405">
      <t>ツヅ</t>
    </rPh>
    <rPh sb="418" eb="421">
      <t>コウリツテキ</t>
    </rPh>
    <rPh sb="429" eb="431">
      <t>チャクジツ</t>
    </rPh>
    <phoneticPr fontId="4"/>
  </si>
  <si>
    <t>　水道施設の老朽化による更新や管路の耐震化を計画的に進めていかなければならないが、人口減少による給水収益の減少や企業債の償還により、資金残高が減少している状況にある。
　このような財源確保の見通しが厳しい中ではあるが、安全で安定した事業を継続するためより一層の経営改善に努めていく必要がある。</t>
    <phoneticPr fontId="4"/>
  </si>
  <si>
    <t>　有形固定資産減価償却率は老朽化した水道管及び施設の更新が進んでいないことから年々増加しており、必要な更新投資を先送りしてきたことが伺える。今後は、計画的な更新を実施していく必要がある。
　管路経年化率については、喫緊の課題であった施設更新計画策定の調査で把握した法定耐用年数40年を超えた管路は、実に全体の3割を超過していることがわかり、更に10年後は6割を超えることもわかった。この事実を重く受け止めて、重要度および優先度を考慮した管路の更新をはじめ、本更新計画で示す事業を着実に実施していくことが求められる。</t>
    <rPh sb="66" eb="67">
      <t>ウカガ</t>
    </rPh>
    <rPh sb="70" eb="7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</si>
</sst>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EE-43F8-997A-241E439911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FEE-43F8-997A-241E439911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48.91</c:v>
                </c:pt>
                <c:pt idx="1">
                  <c:v>42.21</c:v>
                </c:pt>
                <c:pt idx="2">
                  <c:v>42.23</c:v>
                </c:pt>
                <c:pt idx="3">
                  <c:v>43.24</c:v>
                </c:pt>
                <c:pt idx="4">
                  <c:v>43.41</c:v>
                </c:pt>
              </c:numCache>
            </c:numRef>
          </c:val>
          <c:extLst>
            <c:ext xmlns:c16="http://schemas.microsoft.com/office/drawing/2014/chart" uri="{C3380CC4-5D6E-409C-BE32-E72D297353CC}">
              <c16:uniqueId val="{00000000-F564-4DB1-9076-E34E91611E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F564-4DB1-9076-E34E91611E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72.849999999999994</c:v>
                </c:pt>
                <c:pt idx="1">
                  <c:v>72.45</c:v>
                </c:pt>
                <c:pt idx="2">
                  <c:v>73.8</c:v>
                </c:pt>
                <c:pt idx="3">
                  <c:v>70.790000000000006</c:v>
                </c:pt>
                <c:pt idx="4">
                  <c:v>68.78</c:v>
                </c:pt>
              </c:numCache>
            </c:numRef>
          </c:val>
          <c:extLst>
            <c:ext xmlns:c16="http://schemas.microsoft.com/office/drawing/2014/chart" uri="{C3380CC4-5D6E-409C-BE32-E72D297353CC}">
              <c16:uniqueId val="{00000000-0B69-4711-ADD0-0F8330724B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0B69-4711-ADD0-0F8330724B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103.9</c:v>
                </c:pt>
                <c:pt idx="1">
                  <c:v>100.14</c:v>
                </c:pt>
                <c:pt idx="2">
                  <c:v>113.92</c:v>
                </c:pt>
                <c:pt idx="3">
                  <c:v>115.57</c:v>
                </c:pt>
                <c:pt idx="4">
                  <c:v>116.67</c:v>
                </c:pt>
              </c:numCache>
            </c:numRef>
          </c:val>
          <c:extLst>
            <c:ext xmlns:c16="http://schemas.microsoft.com/office/drawing/2014/chart" uri="{C3380CC4-5D6E-409C-BE32-E72D297353CC}">
              <c16:uniqueId val="{00000000-0CE8-4EDD-BCC7-92C823D9BC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0CE8-4EDD-BCC7-92C823D9BC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59.03</c:v>
                </c:pt>
                <c:pt idx="1">
                  <c:v>61.47</c:v>
                </c:pt>
                <c:pt idx="2">
                  <c:v>63.51</c:v>
                </c:pt>
                <c:pt idx="3">
                  <c:v>65.44</c:v>
                </c:pt>
                <c:pt idx="4">
                  <c:v>67.040000000000006</c:v>
                </c:pt>
              </c:numCache>
            </c:numRef>
          </c:val>
          <c:extLst>
            <c:ext xmlns:c16="http://schemas.microsoft.com/office/drawing/2014/chart" uri="{C3380CC4-5D6E-409C-BE32-E72D297353CC}">
              <c16:uniqueId val="{00000000-5AF8-4B8D-8D87-B41772C233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5AF8-4B8D-8D87-B41772C233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93-4F16-9248-ECCC7458B3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9993-4F16-9248-ECCC7458B3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9.82</c:v>
                </c:pt>
                <c:pt idx="1">
                  <c:v>10.09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E5-41E3-9431-CBF7C46598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D6E5-41E3-9431-CBF7C46598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253.05</c:v>
                </c:pt>
                <c:pt idx="1">
                  <c:v>240.57</c:v>
                </c:pt>
                <c:pt idx="2">
                  <c:v>223.58</c:v>
                </c:pt>
                <c:pt idx="3">
                  <c:v>226.63</c:v>
                </c:pt>
                <c:pt idx="4">
                  <c:v>210.31</c:v>
                </c:pt>
              </c:numCache>
            </c:numRef>
          </c:val>
          <c:extLst>
            <c:ext xmlns:c16="http://schemas.microsoft.com/office/drawing/2014/chart" uri="{C3380CC4-5D6E-409C-BE32-E72D297353CC}">
              <c16:uniqueId val="{00000000-6CA7-4CC5-8E3F-95C74477CA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CA7-4CC5-8E3F-95C74477CA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505.88</c:v>
                </c:pt>
                <c:pt idx="1">
                  <c:v>475.28</c:v>
                </c:pt>
                <c:pt idx="2">
                  <c:v>415.23</c:v>
                </c:pt>
                <c:pt idx="3">
                  <c:v>365.07</c:v>
                </c:pt>
                <c:pt idx="4">
                  <c:v>318.08999999999997</c:v>
                </c:pt>
              </c:numCache>
            </c:numRef>
          </c:val>
          <c:extLst>
            <c:ext xmlns:c16="http://schemas.microsoft.com/office/drawing/2014/chart" uri="{C3380CC4-5D6E-409C-BE32-E72D297353CC}">
              <c16:uniqueId val="{00000000-78E0-4DF7-9CF6-F1EA61AD3F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78E0-4DF7-9CF6-F1EA61AD3F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102.81</c:v>
                </c:pt>
                <c:pt idx="1">
                  <c:v>90.09</c:v>
                </c:pt>
                <c:pt idx="2">
                  <c:v>111.72</c:v>
                </c:pt>
                <c:pt idx="3">
                  <c:v>115.14</c:v>
                </c:pt>
                <c:pt idx="4">
                  <c:v>108.99</c:v>
                </c:pt>
              </c:numCache>
            </c:numRef>
          </c:val>
          <c:extLst>
            <c:ext xmlns:c16="http://schemas.microsoft.com/office/drawing/2014/chart" uri="{C3380CC4-5D6E-409C-BE32-E72D297353CC}">
              <c16:uniqueId val="{00000000-8481-4724-B268-04517C4565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8481-4724-B268-04517C4565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204.78</c:v>
                </c:pt>
                <c:pt idx="1">
                  <c:v>236.73</c:v>
                </c:pt>
                <c:pt idx="2">
                  <c:v>190.02</c:v>
                </c:pt>
                <c:pt idx="3">
                  <c:v>184.84</c:v>
                </c:pt>
                <c:pt idx="4">
                  <c:v>195.89</c:v>
                </c:pt>
              </c:numCache>
            </c:numRef>
          </c:val>
          <c:extLst>
            <c:ext xmlns:c16="http://schemas.microsoft.com/office/drawing/2014/chart" uri="{C3380CC4-5D6E-409C-BE32-E72D297353CC}">
              <c16:uniqueId val="{00000000-4630-48E1-B4BD-3E681D1905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4630-48E1-B4BD-3E681D1905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多古町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13813</v>
      </c>
      <c r="AM8" s="45"/>
      <c r="AN8" s="45"/>
      <c r="AO8" s="45"/>
      <c r="AP8" s="45"/>
      <c r="AQ8" s="45"/>
      <c r="AR8" s="45"/>
      <c r="AS8" s="45"/>
      <c r="AT8" s="46">
        <f>データ!$S$6</f>
        <v>72.8</v>
      </c>
      <c r="AU8" s="47"/>
      <c r="AV8" s="47"/>
      <c r="AW8" s="47"/>
      <c r="AX8" s="47"/>
      <c r="AY8" s="47"/>
      <c r="AZ8" s="47"/>
      <c r="BA8" s="47"/>
      <c r="BB8" s="48">
        <f>データ!$T$6</f>
        <v>189.74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70.19</v>
      </c>
      <c r="J10" s="47"/>
      <c r="K10" s="47"/>
      <c r="L10" s="47"/>
      <c r="M10" s="47"/>
      <c r="N10" s="47"/>
      <c r="O10" s="81"/>
      <c r="P10" s="48">
        <f>データ!$P$6</f>
        <v>95.24</v>
      </c>
      <c r="Q10" s="48"/>
      <c r="R10" s="48"/>
      <c r="S10" s="48"/>
      <c r="T10" s="48"/>
      <c r="U10" s="48"/>
      <c r="V10" s="48"/>
      <c r="W10" s="45">
        <f>データ!$Q$6</f>
        <v>3960</v>
      </c>
      <c r="X10" s="45"/>
      <c r="Y10" s="45"/>
      <c r="Z10" s="45"/>
      <c r="AA10" s="45"/>
      <c r="AB10" s="45"/>
      <c r="AC10" s="45"/>
      <c r="AD10" s="2"/>
      <c r="AE10" s="2"/>
      <c r="AF10" s="2"/>
      <c r="AG10" s="2"/>
      <c r="AH10" s="2"/>
      <c r="AI10" s="2"/>
      <c r="AJ10" s="2"/>
      <c r="AK10" s="2"/>
      <c r="AL10" s="45">
        <f>データ!$U$6</f>
        <v>13051</v>
      </c>
      <c r="AM10" s="45"/>
      <c r="AN10" s="45"/>
      <c r="AO10" s="45"/>
      <c r="AP10" s="45"/>
      <c r="AQ10" s="45"/>
      <c r="AR10" s="45"/>
      <c r="AS10" s="45"/>
      <c r="AT10" s="46">
        <f>データ!$V$6</f>
        <v>72.8</v>
      </c>
      <c r="AU10" s="47"/>
      <c r="AV10" s="47"/>
      <c r="AW10" s="47"/>
      <c r="AX10" s="47"/>
      <c r="AY10" s="47"/>
      <c r="AZ10" s="47"/>
      <c r="BA10" s="47"/>
      <c r="BB10" s="48">
        <f>データ!$W$6</f>
        <v>179.27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ZaFdA4W77QMTmHmPAUqq3BK6xH1jOvj0hyjC+l2jB/496gzWqRAtNQc3p69UDLuws+NZpVa62QZaMMCNuZsCA==" saltValue="8Hx2LIXWDis2arPAYnD57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123471</v>
      </c>
      <c r="D6" s="20">
        <f t="shared" si="3"/>
        <v>46</v>
      </c>
      <c r="E6" s="20">
        <f t="shared" si="3"/>
        <v>1</v>
      </c>
      <c r="F6" s="20">
        <f t="shared" si="3"/>
        <v>0</v>
      </c>
      <c r="G6" s="20">
        <f t="shared" si="3"/>
        <v>1</v>
      </c>
      <c r="H6" s="20" t="str">
        <f t="shared" si="3"/>
        <v>千葉県　多古町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70.19</v>
      </c>
      <c r="P6" s="21">
        <f t="shared" si="3"/>
        <v>95.24</v>
      </c>
      <c r="Q6" s="21">
        <f t="shared" si="3"/>
        <v>3960</v>
      </c>
      <c r="R6" s="21">
        <f t="shared" si="3"/>
        <v>13813</v>
      </c>
      <c r="S6" s="21">
        <f t="shared" si="3"/>
        <v>72.8</v>
      </c>
      <c r="T6" s="21">
        <f t="shared" si="3"/>
        <v>189.74</v>
      </c>
      <c r="U6" s="21">
        <f t="shared" si="3"/>
        <v>13051</v>
      </c>
      <c r="V6" s="21">
        <f t="shared" si="3"/>
        <v>72.8</v>
      </c>
      <c r="W6" s="21">
        <f t="shared" si="3"/>
        <v>179.27</v>
      </c>
      <c r="X6" s="22">
        <f>IF(X7="",NA(),X7)</f>
        <v>103.9</v>
      </c>
      <c r="Y6" s="22">
        <f t="shared" ref="Y6:AG6" si="4">IF(Y7="",NA(),Y7)</f>
        <v>100.14</v>
      </c>
      <c r="Z6" s="22">
        <f t="shared" si="4"/>
        <v>113.92</v>
      </c>
      <c r="AA6" s="22">
        <f t="shared" si="4"/>
        <v>115.57</v>
      </c>
      <c r="AB6" s="22">
        <f t="shared" si="4"/>
        <v>116.67</v>
      </c>
      <c r="AC6" s="22">
        <f t="shared" si="4"/>
        <v>108.76</v>
      </c>
      <c r="AD6" s="22">
        <f t="shared" si="4"/>
        <v>108.46</v>
      </c>
      <c r="AE6" s="22">
        <f t="shared" si="4"/>
        <v>109.02</v>
      </c>
      <c r="AF6" s="22">
        <f t="shared" si="4"/>
        <v>107.81</v>
      </c>
      <c r="AG6" s="22">
        <f t="shared" si="4"/>
        <v>107.21</v>
      </c>
      <c r="AH6" s="21" t="str">
        <f>IF(AH7="","",IF(AH7="-","【-】","【"&amp;SUBSTITUTE(TEXT(AH7,"#,##0.00"),"-","△")&amp;"】"))</f>
        <v>【108.70】</v>
      </c>
      <c r="AI6" s="22">
        <f>IF(AI7="",NA(),AI7)</f>
        <v>9.82</v>
      </c>
      <c r="AJ6" s="22">
        <f t="shared" ref="AJ6:AR6" si="5">IF(AJ7="",NA(),AJ7)</f>
        <v>10.09</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253.05</v>
      </c>
      <c r="AU6" s="22">
        <f t="shared" ref="AU6:BC6" si="6">IF(AU7="",NA(),AU7)</f>
        <v>240.57</v>
      </c>
      <c r="AV6" s="22">
        <f t="shared" si="6"/>
        <v>223.58</v>
      </c>
      <c r="AW6" s="22">
        <f t="shared" si="6"/>
        <v>226.63</v>
      </c>
      <c r="AX6" s="22">
        <f t="shared" si="6"/>
        <v>210.31</v>
      </c>
      <c r="AY6" s="22">
        <f t="shared" si="6"/>
        <v>359.7</v>
      </c>
      <c r="AZ6" s="22">
        <f t="shared" si="6"/>
        <v>362.93</v>
      </c>
      <c r="BA6" s="22">
        <f t="shared" si="6"/>
        <v>371.81</v>
      </c>
      <c r="BB6" s="22">
        <f t="shared" si="6"/>
        <v>384.23</v>
      </c>
      <c r="BC6" s="22">
        <f t="shared" si="6"/>
        <v>364.3</v>
      </c>
      <c r="BD6" s="21" t="str">
        <f>IF(BD7="","",IF(BD7="-","【-】","【"&amp;SUBSTITUTE(TEXT(BD7,"#,##0.00"),"-","△")&amp;"】"))</f>
        <v>【252.29】</v>
      </c>
      <c r="BE6" s="22">
        <f>IF(BE7="",NA(),BE7)</f>
        <v>505.88</v>
      </c>
      <c r="BF6" s="22">
        <f t="shared" ref="BF6:BN6" si="7">IF(BF7="",NA(),BF7)</f>
        <v>475.28</v>
      </c>
      <c r="BG6" s="22">
        <f t="shared" si="7"/>
        <v>415.23</v>
      </c>
      <c r="BH6" s="22">
        <f t="shared" si="7"/>
        <v>365.07</v>
      </c>
      <c r="BI6" s="22">
        <f t="shared" si="7"/>
        <v>318.08999999999997</v>
      </c>
      <c r="BJ6" s="22">
        <f t="shared" si="7"/>
        <v>447.01</v>
      </c>
      <c r="BK6" s="22">
        <f t="shared" si="7"/>
        <v>439.05</v>
      </c>
      <c r="BL6" s="22">
        <f t="shared" si="7"/>
        <v>465.85</v>
      </c>
      <c r="BM6" s="22">
        <f t="shared" si="7"/>
        <v>439.43</v>
      </c>
      <c r="BN6" s="22">
        <f t="shared" si="7"/>
        <v>438.41</v>
      </c>
      <c r="BO6" s="21" t="str">
        <f>IF(BO7="","",IF(BO7="-","【-】","【"&amp;SUBSTITUTE(TEXT(BO7,"#,##0.00"),"-","△")&amp;"】"))</f>
        <v>【268.07】</v>
      </c>
      <c r="BP6" s="22">
        <f>IF(BP7="",NA(),BP7)</f>
        <v>102.81</v>
      </c>
      <c r="BQ6" s="22">
        <f t="shared" ref="BQ6:BY6" si="8">IF(BQ7="",NA(),BQ7)</f>
        <v>90.09</v>
      </c>
      <c r="BR6" s="22">
        <f t="shared" si="8"/>
        <v>111.72</v>
      </c>
      <c r="BS6" s="22">
        <f t="shared" si="8"/>
        <v>115.14</v>
      </c>
      <c r="BT6" s="22">
        <f t="shared" si="8"/>
        <v>108.99</v>
      </c>
      <c r="BU6" s="22">
        <f t="shared" si="8"/>
        <v>95.81</v>
      </c>
      <c r="BV6" s="22">
        <f t="shared" si="8"/>
        <v>95.26</v>
      </c>
      <c r="BW6" s="22">
        <f t="shared" si="8"/>
        <v>92.39</v>
      </c>
      <c r="BX6" s="22">
        <f t="shared" si="8"/>
        <v>94.41</v>
      </c>
      <c r="BY6" s="22">
        <f t="shared" si="8"/>
        <v>90.96</v>
      </c>
      <c r="BZ6" s="21" t="str">
        <f>IF(BZ7="","",IF(BZ7="-","【-】","【"&amp;SUBSTITUTE(TEXT(BZ7,"#,##0.00"),"-","△")&amp;"】"))</f>
        <v>【97.47】</v>
      </c>
      <c r="CA6" s="22">
        <f>IF(CA7="",NA(),CA7)</f>
        <v>204.78</v>
      </c>
      <c r="CB6" s="22">
        <f t="shared" ref="CB6:CJ6" si="9">IF(CB7="",NA(),CB7)</f>
        <v>236.73</v>
      </c>
      <c r="CC6" s="22">
        <f t="shared" si="9"/>
        <v>190.02</v>
      </c>
      <c r="CD6" s="22">
        <f t="shared" si="9"/>
        <v>184.84</v>
      </c>
      <c r="CE6" s="22">
        <f t="shared" si="9"/>
        <v>195.89</v>
      </c>
      <c r="CF6" s="22">
        <f t="shared" si="9"/>
        <v>189.58</v>
      </c>
      <c r="CG6" s="22">
        <f t="shared" si="9"/>
        <v>192.82</v>
      </c>
      <c r="CH6" s="22">
        <f t="shared" si="9"/>
        <v>192.98</v>
      </c>
      <c r="CI6" s="22">
        <f t="shared" si="9"/>
        <v>192.13</v>
      </c>
      <c r="CJ6" s="22">
        <f t="shared" si="9"/>
        <v>197.04</v>
      </c>
      <c r="CK6" s="21" t="str">
        <f>IF(CK7="","",IF(CK7="-","【-】","【"&amp;SUBSTITUTE(TEXT(CK7,"#,##0.00"),"-","△")&amp;"】"))</f>
        <v>【174.75】</v>
      </c>
      <c r="CL6" s="22">
        <f>IF(CL7="",NA(),CL7)</f>
        <v>48.91</v>
      </c>
      <c r="CM6" s="22">
        <f t="shared" ref="CM6:CU6" si="10">IF(CM7="",NA(),CM7)</f>
        <v>42.21</v>
      </c>
      <c r="CN6" s="22">
        <f t="shared" si="10"/>
        <v>42.23</v>
      </c>
      <c r="CO6" s="22">
        <f t="shared" si="10"/>
        <v>43.24</v>
      </c>
      <c r="CP6" s="22">
        <f t="shared" si="10"/>
        <v>43.41</v>
      </c>
      <c r="CQ6" s="22">
        <f t="shared" si="10"/>
        <v>55.22</v>
      </c>
      <c r="CR6" s="22">
        <f t="shared" si="10"/>
        <v>54.05</v>
      </c>
      <c r="CS6" s="22">
        <f t="shared" si="10"/>
        <v>54.43</v>
      </c>
      <c r="CT6" s="22">
        <f t="shared" si="10"/>
        <v>53.87</v>
      </c>
      <c r="CU6" s="22">
        <f t="shared" si="10"/>
        <v>54.49</v>
      </c>
      <c r="CV6" s="21" t="str">
        <f>IF(CV7="","",IF(CV7="-","【-】","【"&amp;SUBSTITUTE(TEXT(CV7,"#,##0.00"),"-","△")&amp;"】"))</f>
        <v>【59.97】</v>
      </c>
      <c r="CW6" s="22">
        <f>IF(CW7="",NA(),CW7)</f>
        <v>72.849999999999994</v>
      </c>
      <c r="CX6" s="22">
        <f t="shared" ref="CX6:DF6" si="11">IF(CX7="",NA(),CX7)</f>
        <v>72.45</v>
      </c>
      <c r="CY6" s="22">
        <f t="shared" si="11"/>
        <v>73.8</v>
      </c>
      <c r="CZ6" s="22">
        <f t="shared" si="11"/>
        <v>70.790000000000006</v>
      </c>
      <c r="DA6" s="22">
        <f t="shared" si="11"/>
        <v>68.78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59.03</v>
      </c>
      <c r="DI6" s="22">
        <f t="shared" ref="DI6:DQ6" si="12">IF(DI7="",NA(),DI7)</f>
        <v>61.47</v>
      </c>
      <c r="DJ6" s="22">
        <f t="shared" si="12"/>
        <v>63.51</v>
      </c>
      <c r="DK6" s="22">
        <f t="shared" si="12"/>
        <v>65.44</v>
      </c>
      <c r="DL6" s="22">
        <f t="shared" si="12"/>
        <v>67.040000000000006</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123471</v>
      </c>
      <c r="D7" s="24">
        <v>46</v>
      </c>
      <c r="E7" s="24">
        <v>1</v>
      </c>
      <c r="F7" s="24">
        <v>0</v>
      </c>
      <c r="G7" s="24">
        <v>1</v>
      </c>
      <c r="H7" s="24" t="s">
        <v>93</v>
      </c>
      <c r="I7" s="24" t="s">
        <v>94</v>
      </c>
      <c r="J7" s="24" t="s">
        <v>95</v>
      </c>
      <c r="K7" s="24" t="s">
        <v>96</v>
      </c>
      <c r="L7" s="24" t="s">
        <v>97</v>
      </c>
      <c r="M7" s="24" t="s">
        <v>98</v>
      </c>
      <c r="N7" s="25" t="s">
        <v>99</v>
      </c>
      <c r="O7" s="25">
        <v>70.19</v>
      </c>
      <c r="P7" s="25">
        <v>95.24</v>
      </c>
      <c r="Q7" s="25">
        <v>3960</v>
      </c>
      <c r="R7" s="25">
        <v>13813</v>
      </c>
      <c r="S7" s="25">
        <v>72.8</v>
      </c>
      <c r="T7" s="25">
        <v>189.74</v>
      </c>
      <c r="U7" s="25">
        <v>13051</v>
      </c>
      <c r="V7" s="25">
        <v>72.8</v>
      </c>
      <c r="W7" s="25">
        <v>179.27</v>
      </c>
      <c r="X7" s="25">
        <v>103.9</v>
      </c>
      <c r="Y7" s="25">
        <v>100.14</v>
      </c>
      <c r="Z7" s="25">
        <v>113.92</v>
      </c>
      <c r="AA7" s="25">
        <v>115.57</v>
      </c>
      <c r="AB7" s="25">
        <v>116.67</v>
      </c>
      <c r="AC7" s="25">
        <v>108.76</v>
      </c>
      <c r="AD7" s="25">
        <v>108.46</v>
      </c>
      <c r="AE7" s="25">
        <v>109.02</v>
      </c>
      <c r="AF7" s="25">
        <v>107.81</v>
      </c>
      <c r="AG7" s="25">
        <v>107.21</v>
      </c>
      <c r="AH7" s="25">
        <v>108.7</v>
      </c>
      <c r="AI7" s="25">
        <v>9.82</v>
      </c>
      <c r="AJ7" s="25">
        <v>10.09</v>
      </c>
      <c r="AK7" s="25">
        <v>0</v>
      </c>
      <c r="AL7" s="25">
        <v>0</v>
      </c>
      <c r="AM7" s="25">
        <v>0</v>
      </c>
      <c r="AN7" s="25">
        <v>7.48</v>
      </c>
      <c r="AO7" s="25">
        <v>11.94</v>
      </c>
      <c r="AP7" s="25">
        <v>11</v>
      </c>
      <c r="AQ7" s="25">
        <v>8.86</v>
      </c>
      <c r="AR7" s="25">
        <v>7.65</v>
      </c>
      <c r="AS7" s="25">
        <v>1.34</v>
      </c>
      <c r="AT7" s="25">
        <v>253.05</v>
      </c>
      <c r="AU7" s="25">
        <v>240.57</v>
      </c>
      <c r="AV7" s="25">
        <v>223.58</v>
      </c>
      <c r="AW7" s="25">
        <v>226.63</v>
      </c>
      <c r="AX7" s="25">
        <v>210.31</v>
      </c>
      <c r="AY7" s="25">
        <v>359.7</v>
      </c>
      <c r="AZ7" s="25">
        <v>362.93</v>
      </c>
      <c r="BA7" s="25">
        <v>371.81</v>
      </c>
      <c r="BB7" s="25">
        <v>384.23</v>
      </c>
      <c r="BC7" s="25">
        <v>364.3</v>
      </c>
      <c r="BD7" s="25">
        <v>252.29</v>
      </c>
      <c r="BE7" s="25">
        <v>505.88</v>
      </c>
      <c r="BF7" s="25">
        <v>475.28</v>
      </c>
      <c r="BG7" s="25">
        <v>415.23</v>
      </c>
      <c r="BH7" s="25">
        <v>365.07</v>
      </c>
      <c r="BI7" s="25">
        <v>318.08999999999997</v>
      </c>
      <c r="BJ7" s="25">
        <v>447.01</v>
      </c>
      <c r="BK7" s="25">
        <v>439.05</v>
      </c>
      <c r="BL7" s="25">
        <v>465.85</v>
      </c>
      <c r="BM7" s="25">
        <v>439.43</v>
      </c>
      <c r="BN7" s="25">
        <v>438.41</v>
      </c>
      <c r="BO7" s="25">
        <v>268.07</v>
      </c>
      <c r="BP7" s="25">
        <v>102.81</v>
      </c>
      <c r="BQ7" s="25">
        <v>90.09</v>
      </c>
      <c r="BR7" s="25">
        <v>111.72</v>
      </c>
      <c r="BS7" s="25">
        <v>115.14</v>
      </c>
      <c r="BT7" s="25">
        <v>108.99</v>
      </c>
      <c r="BU7" s="25">
        <v>95.81</v>
      </c>
      <c r="BV7" s="25">
        <v>95.26</v>
      </c>
      <c r="BW7" s="25">
        <v>92.39</v>
      </c>
      <c r="BX7" s="25">
        <v>94.41</v>
      </c>
      <c r="BY7" s="25">
        <v>90.96</v>
      </c>
      <c r="BZ7" s="25">
        <v>97.47</v>
      </c>
      <c r="CA7" s="25">
        <v>204.78</v>
      </c>
      <c r="CB7" s="25">
        <v>236.73</v>
      </c>
      <c r="CC7" s="25">
        <v>190.02</v>
      </c>
      <c r="CD7" s="25">
        <v>184.84</v>
      </c>
      <c r="CE7" s="25">
        <v>195.89</v>
      </c>
      <c r="CF7" s="25">
        <v>189.58</v>
      </c>
      <c r="CG7" s="25">
        <v>192.82</v>
      </c>
      <c r="CH7" s="25">
        <v>192.98</v>
      </c>
      <c r="CI7" s="25">
        <v>192.13</v>
      </c>
      <c r="CJ7" s="25">
        <v>197.04</v>
      </c>
      <c r="CK7" s="25">
        <v>174.75</v>
      </c>
      <c r="CL7" s="25">
        <v>48.91</v>
      </c>
      <c r="CM7" s="25">
        <v>42.21</v>
      </c>
      <c r="CN7" s="25">
        <v>42.23</v>
      </c>
      <c r="CO7" s="25">
        <v>43.24</v>
      </c>
      <c r="CP7" s="25">
        <v>43.41</v>
      </c>
      <c r="CQ7" s="25">
        <v>55.22</v>
      </c>
      <c r="CR7" s="25">
        <v>54.05</v>
      </c>
      <c r="CS7" s="25">
        <v>54.43</v>
      </c>
      <c r="CT7" s="25">
        <v>53.87</v>
      </c>
      <c r="CU7" s="25">
        <v>54.49</v>
      </c>
      <c r="CV7" s="25">
        <v>59.97</v>
      </c>
      <c r="CW7" s="25">
        <v>72.849999999999994</v>
      </c>
      <c r="CX7" s="25">
        <v>72.45</v>
      </c>
      <c r="CY7" s="25">
        <v>73.8</v>
      </c>
      <c r="CZ7" s="25">
        <v>70.790000000000006</v>
      </c>
      <c r="DA7" s="25">
        <v>68.78</v>
      </c>
      <c r="DB7" s="25">
        <v>80.930000000000007</v>
      </c>
      <c r="DC7" s="25">
        <v>80.510000000000005</v>
      </c>
      <c r="DD7" s="25">
        <v>79.44</v>
      </c>
      <c r="DE7" s="25">
        <v>79.489999999999995</v>
      </c>
      <c r="DF7" s="25">
        <v>78.8</v>
      </c>
      <c r="DG7" s="25">
        <v>89.76</v>
      </c>
      <c r="DH7" s="25">
        <v>59.03</v>
      </c>
      <c r="DI7" s="25">
        <v>61.47</v>
      </c>
      <c r="DJ7" s="25">
        <v>63.51</v>
      </c>
      <c r="DK7" s="25">
        <v>65.44</v>
      </c>
      <c r="DL7" s="25">
        <v>67.040000000000006</v>
      </c>
      <c r="DM7" s="25">
        <v>47.97</v>
      </c>
      <c r="DN7" s="25">
        <v>49.12</v>
      </c>
      <c r="DO7" s="25">
        <v>49.39</v>
      </c>
      <c r="DP7" s="25">
        <v>50.75</v>
      </c>
      <c r="DQ7" s="25">
        <v>51.72</v>
      </c>
      <c r="DR7" s="25">
        <v>51.51</v>
      </c>
      <c r="DS7" s="25">
        <v>0</v>
      </c>
      <c r="DT7" s="25">
        <v>0</v>
      </c>
      <c r="DU7" s="25">
        <v>0</v>
      </c>
      <c r="DV7" s="25">
        <v>0</v>
      </c>
      <c r="DW7" s="25">
        <v>0</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2023-12-05T00:51:57Z</dcterms:created>
  <dcterms:modified xsi:type="dcterms:W3CDTF">2024-02-21T04:56:48Z</dcterms:modified>
  <cp:category/>
</cp:coreProperties>
</file>