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8Ibj4D74peBwgsCeybev9qQ8A24xLU4TQ3JztPwEXYs+i3nGdgXO/XZyYp7UWXZW6ZvYk8xNzFwJKWpmz3EE9A==" workbookSaltValue="rWrC2CMIF1lLM0k/iBQYPw=="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W10" i="4"/>
  <c r="P10" i="4"/>
  <c r="B10"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<sst xmlns="http://schemas.openxmlformats.org/spreadsheetml/2006/main" count="231" uniqueCount="113">
  <si>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</si>
  <si>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</si>
  <si>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</si>
  <si>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</si>
  <si>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</si>
  <si>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</si>
  <si>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</si>
  <si>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</si>
  <si>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</si>
  <si>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</si>
  <si>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</si>
  <si>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</si>
  <si>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</si>
  <si>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</si>
  <si>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</si>
  <si>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</si>
  <si>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</si>
  <si>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</si>
  <si>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</si>
  <si>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</si>
  <si>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</si>
  <si>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</si>
  <si>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</si>
  <si>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</si>
  <si>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</si>
  <si>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</si>
  <si>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</si>
  <si>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</si>
  <si>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</si>
  <si>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</si>
  <si>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</si>
  <si>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</si>
  <si>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</si>
  <si>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</si>
  <si>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</si>
  <si>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</si>
  <si>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</si>
  <si>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</si>
  <si>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</si>
  <si>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</si>
  <si>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</si>
  <si>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</si>
  <si>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</si>
  <si>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</si>
  <si>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</si>
  <si>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</si>
  <si>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</si>
  <si>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</si>
  <si>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</si>
  <si>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</si>
  <si>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</si>
  <si>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</si>
  <si>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</si>
  <si>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</si>
  <si>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</si>
  <si>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</si>
  <si>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</si>
  <si>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</si>
  <si>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</si>
  <si>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</si>
  <si>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</si>
  <si>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</si>
  <si>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</si>
  <si>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</si>
  <si>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</si>
  <si>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</si>
  <si>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</si>
  <si>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</si>
  <si>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</si>
  <si>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</si>
  <si>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</si>
  <si>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</si>
  <si>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</si>
  <si>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</si>
  <si>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</si>
  <si>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</si>
  <si>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</si>
  <si>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</si>
  <si>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</si>
  <si>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</si>
  <si>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</si>
  <si>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</si>
  <si>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</si>
  <si>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</si>
  <si>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</si>
  <si>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</si>
  <si>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</si>
  <si>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</si>
  <si>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</si>
  <si>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</si>
  <si>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</si>
  <si>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</si>
  <si>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八匝水道企業団</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</si>
  <si>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</si>
  <si>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</si>
  <si>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</si>
  <si>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</si>
  <si>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</si>
  <si>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</si>
  <si>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</si>
  <si>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</si>
  <si>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</si>
  <si>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</si>
  <si>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</si>
  <si>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</si>
  <si>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</si>
  <si>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</si>
  <si>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</si>
  <si>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</si>
  <si>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</si>
  <si>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・創設期に一斉に布設した配水管が耐用年数を超えてきているため、今後も管路経年化率は増加見込みである。
・有形固定資産減価償却率も他団体平均を上回る値となっているが、管路更新工事を行っているため、ここ数年は減少傾向である。
・管路更新率は他団体平均と同程度である。しかし、経年化率の上昇具合を見ると、さらに更新工事を行わなくてはならない状況である。</t>
    <rPh sb="1" eb="4">
      <t>ソウセツキ</t>
    </rPh>
    <rPh sb="5" eb="7">
      <t>イッセイ</t>
    </rPh>
    <rPh sb="8" eb="10">
      <t>フセツ</t>
    </rPh>
    <rPh sb="12" eb="15">
      <t>ハイスイカン</t>
    </rPh>
    <rPh sb="16" eb="20">
      <t>タイヨウネンスウ</t>
    </rPh>
    <rPh sb="21" eb="22">
      <t>コ</t>
    </rPh>
    <rPh sb="31" eb="33">
      <t>コンゴ</t>
    </rPh>
    <rPh sb="34" eb="39">
      <t>カンロケイネンカ</t>
    </rPh>
    <rPh sb="39" eb="40">
      <t>リツ</t>
    </rPh>
    <rPh sb="41" eb="43">
      <t>ゾウカ</t>
    </rPh>
    <rPh sb="43" eb="45">
      <t>ミコ</t>
    </rPh>
    <rPh sb="52" eb="58">
      <t>ユウケイコテイシサン</t>
    </rPh>
    <rPh sb="135" eb="139">
      <t>ケイネンカリツ</t>
    </rPh>
    <rPh sb="140" eb="142">
      <t>ジョウショウ</t>
    </rPh>
    <rPh sb="142" eb="144">
      <t>グアイ</t>
    </rPh>
    <rPh sb="145" eb="146">
      <t>ミ</t>
    </rPh>
    <rPh sb="152" eb="154">
      <t>コウシン</t>
    </rPh>
    <rPh sb="154" eb="156">
      <t>コウジ</t>
    </rPh>
    <rPh sb="157" eb="158">
      <t>オコナ</t>
    </rPh>
    <rPh sb="167" eb="169">
      <t>ジョウキョウ</t>
    </rPh>
    <phoneticPr fontId="4"/>
  </si>
  <si>
    <t>・令和2年度の経営収支比率116.39%となっており、前年度より5.03%増加している。原因としては、新型コロナウイルス感染症の影響による巣ごもり需要からか、給水収益が前年度より約2%増加していること、また費用について令和2年度は修繕費等が特に少なかったため、前年度より1.57%程度減少していることがあげられる。どちらにしても、一時的なものであると考えられるため、今後も費用の削減に努めなければならない状況である。
・累積欠損金比率は0%であり、流動比率及び企業債残高対給水収益比率も他団体平均値より良い値となっているため、資金調達能力については多少余裕がある状態である。
・料金回収率は88.74%であり、他団体平均値より低く、補助金で経営をまかなっている状況である。
・給水原価は251.69円であり、他団体平均を大きく超える金額となってしまっている。しかし、受水費と減価償却費で費用の8割を占めていることから、費用削減が難しい状況となっている。
・施設利用率は他団体平均よりも若干低いくらいであるが、今後は水需要の減少が予測されるため、施設のダウンサイジングの検討が必要である。
・有収率は他団体平均より大きく上回っており、漏水等が少なく、効率よく水を供給できている状態である。</t>
    <rPh sb="1" eb="3">
      <t>レイワ</t>
    </rPh>
    <rPh sb="27" eb="30">
      <t>ゼンネンド</t>
    </rPh>
    <rPh sb="37" eb="39">
      <t>ゾウカ</t>
    </rPh>
    <rPh sb="210" eb="212">
      <t>ルイセキ</t>
    </rPh>
    <rPh sb="212" eb="215">
      <t>ケッソンキン</t>
    </rPh>
    <rPh sb="215" eb="217">
      <t>ヒリツ</t>
    </rPh>
    <rPh sb="224" eb="228">
      <t>リュウドウヒリツ</t>
    </rPh>
    <rPh sb="228" eb="229">
      <t>オヨ</t>
    </rPh>
    <rPh sb="230" eb="235">
      <t>キギョウサイザンダカ</t>
    </rPh>
    <rPh sb="235" eb="236">
      <t>タイ</t>
    </rPh>
    <rPh sb="236" eb="238">
      <t>キュウスイ</t>
    </rPh>
    <rPh sb="238" eb="242">
      <t>シュウエキヒリツ</t>
    </rPh>
    <rPh sb="243" eb="246">
      <t>タダンタイ</t>
    </rPh>
    <rPh sb="246" eb="248">
      <t>ヘイキン</t>
    </rPh>
    <rPh sb="248" eb="249">
      <t>アタイ</t>
    </rPh>
    <rPh sb="251" eb="252">
      <t>ヨ</t>
    </rPh>
    <rPh sb="253" eb="254">
      <t>アタイ</t>
    </rPh>
    <rPh sb="263" eb="265">
      <t>シキン</t>
    </rPh>
    <rPh sb="265" eb="267">
      <t>チョウタツ</t>
    </rPh>
    <rPh sb="267" eb="269">
      <t>ノウリョク</t>
    </rPh>
    <rPh sb="274" eb="276">
      <t>タショウ</t>
    </rPh>
    <rPh sb="276" eb="278">
      <t>ヨユウ</t>
    </rPh>
    <rPh sb="281" eb="283">
      <t>ジョウタイ</t>
    </rPh>
    <rPh sb="289" eb="294">
      <t>リョウキンカイシュウリツ</t>
    </rPh>
    <rPh sb="305" eb="308">
      <t>タダンタイ</t>
    </rPh>
    <rPh sb="308" eb="311">
      <t>ヘイキンチ</t>
    </rPh>
    <rPh sb="313" eb="314">
      <t>ヒク</t>
    </rPh>
    <rPh sb="316" eb="319">
      <t>ホジョキン</t>
    </rPh>
    <rPh sb="320" eb="322">
      <t>ケイエイ</t>
    </rPh>
    <rPh sb="330" eb="332">
      <t>ジョウキョウ</t>
    </rPh>
    <rPh sb="338" eb="342">
      <t>キュウスイゲンカ</t>
    </rPh>
    <rPh sb="349" eb="350">
      <t>エン</t>
    </rPh>
    <rPh sb="354" eb="359">
      <t>タダンタイヘイキン</t>
    </rPh>
    <rPh sb="360" eb="361">
      <t>オオ</t>
    </rPh>
    <rPh sb="363" eb="364">
      <t>コ</t>
    </rPh>
    <rPh sb="366" eb="368">
      <t>キンガク</t>
    </rPh>
    <rPh sb="383" eb="386">
      <t>ジュスイヒ</t>
    </rPh>
    <rPh sb="387" eb="392">
      <t>ゲンカショウキャクヒ</t>
    </rPh>
    <rPh sb="393" eb="395">
      <t>ヒヨウ</t>
    </rPh>
    <rPh sb="397" eb="398">
      <t>ワリ</t>
    </rPh>
    <rPh sb="399" eb="400">
      <t>シ</t>
    </rPh>
    <rPh sb="409" eb="411">
      <t>ヒヨウ</t>
    </rPh>
    <rPh sb="411" eb="413">
      <t>サクゲン</t>
    </rPh>
    <rPh sb="414" eb="415">
      <t>ムズカ</t>
    </rPh>
    <rPh sb="417" eb="419">
      <t>ジョウキョウ</t>
    </rPh>
    <rPh sb="428" eb="430">
      <t>シセツ</t>
    </rPh>
    <rPh sb="430" eb="433">
      <t>リヨウリツ</t>
    </rPh>
    <rPh sb="434" eb="437">
      <t>タダンタイ</t>
    </rPh>
    <rPh sb="437" eb="439">
      <t>ヘイキン</t>
    </rPh>
    <rPh sb="442" eb="444">
      <t>ジャッカン</t>
    </rPh>
    <rPh sb="444" eb="445">
      <t>ヒク</t>
    </rPh>
    <rPh sb="454" eb="456">
      <t>コンゴ</t>
    </rPh>
    <rPh sb="457" eb="460">
      <t>ミズジュヨウ</t>
    </rPh>
    <rPh sb="461" eb="463">
      <t>ゲンショウ</t>
    </rPh>
    <rPh sb="464" eb="466">
      <t>ヨソク</t>
    </rPh>
    <rPh sb="472" eb="474">
      <t>シセツ</t>
    </rPh>
    <rPh sb="484" eb="486">
      <t>ケントウ</t>
    </rPh>
    <rPh sb="487" eb="489">
      <t>ヒツヨウ</t>
    </rPh>
    <rPh sb="495" eb="498">
      <t>ユウシュウリツ</t>
    </rPh>
    <rPh sb="499" eb="502">
      <t>タダンタイ</t>
    </rPh>
    <rPh sb="502" eb="504">
      <t>ヘイキン</t>
    </rPh>
    <rPh sb="506" eb="507">
      <t>オオ</t>
    </rPh>
    <rPh sb="509" eb="511">
      <t>ウワマワ</t>
    </rPh>
    <rPh sb="516" eb="518">
      <t>ロウスイ</t>
    </rPh>
    <rPh sb="518" eb="519">
      <t>トウ</t>
    </rPh>
    <rPh sb="520" eb="521">
      <t>スク</t>
    </rPh>
    <rPh sb="524" eb="526">
      <t>コウリツ</t>
    </rPh>
    <rPh sb="528" eb="529">
      <t>ミズ</t>
    </rPh>
    <rPh sb="530" eb="532">
      <t>キョウキュウ</t>
    </rPh>
    <rPh sb="537" eb="539">
      <t>ジョウタイ</t>
    </rPh>
    <phoneticPr fontId="4"/>
  </si>
  <si>
    <t>・料金回収率については88%となっており、給水収益のみでは運営できていない状況である。最低限回収率が100%となる料金設定としたいが、すでに料金単価が高額であるため、値上げも難しい状況となっている。
・給水原価についても、他団体平均よりも高額であるため、費用の削減を行いたいところであるが、費用の8割を受水費と減価償却費が占めているため、大幅な削減が難しくなっている。
・また、創設期の施設の経年化が進んできているため、継続的に更新工事が必要な状況である。
・今後、更新工事を行うことによる費用の増加と、人口減少による水需要の減少が予測され、さらに給水原価が上昇する見込みである。
・１団体単独での費用削減には限界があるため、現在は近隣団体との統合による効果も検討している状況である。</t>
    <rPh sb="1" eb="3">
      <t>リョウキン</t>
    </rPh>
    <rPh sb="3" eb="6">
      <t>カイシュウリツ</t>
    </rPh>
    <rPh sb="21" eb="23">
      <t>キュウスイ</t>
    </rPh>
    <rPh sb="23" eb="25">
      <t>シュウエキ</t>
    </rPh>
    <rPh sb="29" eb="31">
      <t>ウンエイ</t>
    </rPh>
    <rPh sb="37" eb="39">
      <t>ジョウキョウ</t>
    </rPh>
    <rPh sb="43" eb="46">
      <t>サイテイゲン</t>
    </rPh>
    <rPh sb="46" eb="49">
      <t>カイシュウリツ</t>
    </rPh>
    <rPh sb="57" eb="59">
      <t>リョウキン</t>
    </rPh>
    <rPh sb="59" eb="61">
      <t>セッテイ</t>
    </rPh>
    <rPh sb="70" eb="72">
      <t>リョウキン</t>
    </rPh>
    <rPh sb="72" eb="74">
      <t>タンカ</t>
    </rPh>
    <rPh sb="75" eb="77">
      <t>コウガク</t>
    </rPh>
    <rPh sb="83" eb="85">
      <t>ネア</t>
    </rPh>
    <rPh sb="87" eb="88">
      <t>ムズカ</t>
    </rPh>
    <rPh sb="90" eb="92">
      <t>ジョウキョウ</t>
    </rPh>
    <rPh sb="101" eb="103">
      <t>キュウスイ</t>
    </rPh>
    <rPh sb="103" eb="105">
      <t>ゲンカ</t>
    </rPh>
    <rPh sb="111" eb="116">
      <t>タダンタイヘイキン</t>
    </rPh>
    <rPh sb="119" eb="121">
      <t>コウガク</t>
    </rPh>
    <rPh sb="127" eb="129">
      <t>ヒヨウ</t>
    </rPh>
    <rPh sb="130" eb="132">
      <t>サクゲン</t>
    </rPh>
    <rPh sb="133" eb="134">
      <t>オコナ</t>
    </rPh>
    <rPh sb="145" eb="147">
      <t>ヒヨウ</t>
    </rPh>
    <rPh sb="149" eb="150">
      <t>ワリ</t>
    </rPh>
    <rPh sb="151" eb="154">
      <t>ジュスイヒ</t>
    </rPh>
    <rPh sb="155" eb="160">
      <t>ゲンカショウキャクヒ</t>
    </rPh>
    <rPh sb="161" eb="162">
      <t>シ</t>
    </rPh>
    <rPh sb="169" eb="171">
      <t>オオハバ</t>
    </rPh>
    <rPh sb="172" eb="174">
      <t>サクゲン</t>
    </rPh>
    <rPh sb="175" eb="176">
      <t>ムズカ</t>
    </rPh>
    <rPh sb="189" eb="192">
      <t>ソウセツキ</t>
    </rPh>
    <rPh sb="193" eb="195">
      <t>シセツ</t>
    </rPh>
    <rPh sb="196" eb="199">
      <t>ケイネンカ</t>
    </rPh>
    <rPh sb="200" eb="201">
      <t>スス</t>
    </rPh>
    <rPh sb="210" eb="213">
      <t>ケイゾクテキ</t>
    </rPh>
    <rPh sb="214" eb="216">
      <t>コウシン</t>
    </rPh>
    <rPh sb="216" eb="218">
      <t>コウジ</t>
    </rPh>
    <rPh sb="219" eb="221">
      <t>ヒツヨウ</t>
    </rPh>
    <rPh sb="222" eb="224">
      <t>ジョウキョウ</t>
    </rPh>
    <rPh sb="230" eb="232">
      <t>コンゴ</t>
    </rPh>
    <rPh sb="233" eb="235">
      <t>コウシン</t>
    </rPh>
    <rPh sb="235" eb="237">
      <t>コウジ</t>
    </rPh>
    <rPh sb="238" eb="239">
      <t>オコナ</t>
    </rPh>
    <rPh sb="245" eb="247">
      <t>ヒヨウ</t>
    </rPh>
    <rPh sb="248" eb="250">
      <t>ゾウカ</t>
    </rPh>
    <rPh sb="252" eb="256">
      <t>ジンコウゲンショウ</t>
    </rPh>
    <rPh sb="259" eb="260">
      <t>ミズ</t>
    </rPh>
    <rPh sb="260" eb="262">
      <t>ジュヨウ</t>
    </rPh>
    <rPh sb="263" eb="265">
      <t>ゲンショウ</t>
    </rPh>
    <rPh sb="266" eb="268">
      <t>ヨソク</t>
    </rPh>
    <rPh sb="274" eb="276">
      <t>キュウスイ</t>
    </rPh>
    <rPh sb="276" eb="278">
      <t>ゲンカ</t>
    </rPh>
    <rPh sb="279" eb="281">
      <t>ジョウショウ</t>
    </rPh>
    <rPh sb="283" eb="285">
      <t>ミコ</t>
    </rPh>
    <rPh sb="295" eb="297">
      <t>タンドク</t>
    </rPh>
    <rPh sb="299" eb="301">
      <t>ヒヨウ</t>
    </rPh>
    <rPh sb="301" eb="303">
      <t>サクゲン</t>
    </rPh>
    <rPh sb="305" eb="307">
      <t>ゲンカイ</t>
    </rPh>
    <rPh sb="313" eb="315">
      <t>ゲンザイ</t>
    </rPh>
    <rPh sb="316" eb="320">
      <t>キンリンダンタイ</t>
    </rPh>
    <rPh sb="322" eb="324">
      <t>トウゴウ</t>
    </rPh>
    <rPh sb="327" eb="329">
      <t>コウカ</t>
    </rPh>
    <rPh sb="330" eb="332">
      <t>ケントウ</t>
    </rPh>
    <rPh sb="336" eb="33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</si>
</sst>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0.7</c:v>
                </c:pt>
                <c:pt idx="2">
                  <c:v>0.89</c:v>
                </c:pt>
                <c:pt idx="3">
                  <c:v>0.63</c:v>
                </c:pt>
                <c:pt idx="4">
                  <c:v>0.61</c:v>
                </c:pt>
              </c:numCache>
            </c:numRef>
          </c:val>
          <c:extLst>
            <c:ext xmlns:c16="http://schemas.microsoft.com/office/drawing/2014/chart" uri="{C3380CC4-5D6E-409C-BE32-E72D297353CC}">
              <c16:uniqueId val="{00000000-6C25-4907-BF62-A5ABB49426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6C25-4907-BF62-A5ABB49426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55.32</c:v>
                </c:pt>
                <c:pt idx="1">
                  <c:v>55.9</c:v>
                </c:pt>
                <c:pt idx="2">
                  <c:v>55.91</c:v>
                </c:pt>
                <c:pt idx="3">
                  <c:v>54.9</c:v>
                </c:pt>
                <c:pt idx="4">
                  <c:v>56.75</c:v>
                </c:pt>
              </c:numCache>
            </c:numRef>
          </c:val>
          <c:extLst>
            <c:ext xmlns:c16="http://schemas.microsoft.com/office/drawing/2014/chart" uri="{C3380CC4-5D6E-409C-BE32-E72D297353CC}">
              <c16:uniqueId val="{00000000-B0B5-4406-B949-C69177F21F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0B5-4406-B949-C69177F21F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92.61</c:v>
                </c:pt>
                <c:pt idx="1">
                  <c:v>91.98</c:v>
                </c:pt>
                <c:pt idx="2">
                  <c:v>92.02</c:v>
                </c:pt>
                <c:pt idx="3">
                  <c:v>92.58</c:v>
                </c:pt>
                <c:pt idx="4">
                  <c:v>91.82</c:v>
                </c:pt>
              </c:numCache>
            </c:numRef>
          </c:val>
          <c:extLst>
            <c:ext xmlns:c16="http://schemas.microsoft.com/office/drawing/2014/chart" uri="{C3380CC4-5D6E-409C-BE32-E72D297353CC}">
              <c16:uniqueId val="{00000000-DA56-46D2-8023-31DD758768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A56-46D2-8023-31DD758768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115.94</c:v>
                </c:pt>
                <c:pt idx="1">
                  <c:v>117.85</c:v>
                </c:pt>
                <c:pt idx="2">
                  <c:v>119.66</c:v>
                </c:pt>
                <c:pt idx="3">
                  <c:v>111.36</c:v>
                </c:pt>
                <c:pt idx="4">
                  <c:v>116.39</c:v>
                </c:pt>
              </c:numCache>
            </c:numRef>
          </c:val>
          <c:extLst>
            <c:ext xmlns:c16="http://schemas.microsoft.com/office/drawing/2014/chart" uri="{C3380CC4-5D6E-409C-BE32-E72D297353CC}">
              <c16:uniqueId val="{00000000-6893-422E-9C74-99E8B9FE40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893-422E-9C74-99E8B9FE40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64.150000000000006</c:v>
                </c:pt>
                <c:pt idx="1">
                  <c:v>63.03</c:v>
                </c:pt>
                <c:pt idx="2">
                  <c:v>60.8</c:v>
                </c:pt>
                <c:pt idx="3">
                  <c:v>59.23</c:v>
                </c:pt>
                <c:pt idx="4">
                  <c:v>58.59</c:v>
                </c:pt>
              </c:numCache>
            </c:numRef>
          </c:val>
          <c:extLst>
            <c:ext xmlns:c16="http://schemas.microsoft.com/office/drawing/2014/chart" uri="{C3380CC4-5D6E-409C-BE32-E72D297353CC}">
              <c16:uniqueId val="{00000000-6E5E-4BA5-B91E-22950F8BBA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E5E-4BA5-B91E-22950F8BBA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19.940000000000001</c:v>
                </c:pt>
                <c:pt idx="2">
                  <c:v>26.2</c:v>
                </c:pt>
                <c:pt idx="3">
                  <c:v>32.799999999999997</c:v>
                </c:pt>
                <c:pt idx="4">
                  <c:v>37.78</c:v>
                </c:pt>
              </c:numCache>
            </c:numRef>
          </c:val>
          <c:extLst>
            <c:ext xmlns:c16="http://schemas.microsoft.com/office/drawing/2014/chart" uri="{C3380CC4-5D6E-409C-BE32-E72D297353CC}">
              <c16:uniqueId val="{00000000-2E9F-43EB-B849-AE23C2650B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2E9F-43EB-B849-AE23C2650B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02-4364-895A-5121FBDE70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202-4364-895A-5121FBDE70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4689.8100000000004</c:v>
                </c:pt>
                <c:pt idx="1">
                  <c:v>950.78</c:v>
                </c:pt>
                <c:pt idx="2">
                  <c:v>557.1</c:v>
                </c:pt>
                <c:pt idx="3">
                  <c:v>480.18</c:v>
                </c:pt>
                <c:pt idx="4">
                  <c:v>1092.31</c:v>
                </c:pt>
              </c:numCache>
            </c:numRef>
          </c:val>
          <c:extLst>
            <c:ext xmlns:c16="http://schemas.microsoft.com/office/drawing/2014/chart" uri="{C3380CC4-5D6E-409C-BE32-E72D297353CC}">
              <c16:uniqueId val="{00000000-9C95-42ED-A7C7-3493AACACD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9C95-42ED-A7C7-3493AACACD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15.35</c:v>
                </c:pt>
                <c:pt idx="1">
                  <c:v>25.75</c:v>
                </c:pt>
                <c:pt idx="2">
                  <c:v>53.97</c:v>
                </c:pt>
                <c:pt idx="3">
                  <c:v>75.69</c:v>
                </c:pt>
                <c:pt idx="4">
                  <c:v>94.58</c:v>
                </c:pt>
              </c:numCache>
            </c:numRef>
          </c:val>
          <c:extLst>
            <c:ext xmlns:c16="http://schemas.microsoft.com/office/drawing/2014/chart" uri="{C3380CC4-5D6E-409C-BE32-E72D297353CC}">
              <c16:uniqueId val="{00000000-4EC4-4D0B-9905-CBEBAE3757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4EC4-4D0B-9905-CBEBAE3757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82.61</c:v>
                </c:pt>
                <c:pt idx="1">
                  <c:v>84.99</c:v>
                </c:pt>
                <c:pt idx="2">
                  <c:v>88.72</c:v>
                </c:pt>
                <c:pt idx="3">
                  <c:v>85.54</c:v>
                </c:pt>
                <c:pt idx="4">
                  <c:v>88.74</c:v>
                </c:pt>
              </c:numCache>
            </c:numRef>
          </c:val>
          <c:extLst>
            <c:ext xmlns:c16="http://schemas.microsoft.com/office/drawing/2014/chart" uri="{C3380CC4-5D6E-409C-BE32-E72D297353CC}">
              <c16:uniqueId val="{00000000-D35A-4F41-9DAF-2FADCA53EC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D35A-4F41-9DAF-2FADCA53EC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270.12</c:v>
                </c:pt>
                <c:pt idx="1">
                  <c:v>262.72000000000003</c:v>
                </c:pt>
                <c:pt idx="2">
                  <c:v>251.98</c:v>
                </c:pt>
                <c:pt idx="3">
                  <c:v>261.85000000000002</c:v>
                </c:pt>
                <c:pt idx="4">
                  <c:v>251.69</c:v>
                </c:pt>
              </c:numCache>
            </c:numRef>
          </c:val>
          <c:extLst>
            <c:ext xmlns:c16="http://schemas.microsoft.com/office/drawing/2014/chart" uri="{C3380CC4-5D6E-409C-BE32-E72D297353CC}">
              <c16:uniqueId val="{00000000-9158-4C9A-AD9E-CDC2973D33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158-4C9A-AD9E-CDC2973D33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八匝水道企業団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88.77</v>
      </c>
      <c r="J10" s="53"/>
      <c r="K10" s="53"/>
      <c r="L10" s="53"/>
      <c r="M10" s="53"/>
      <c r="N10" s="53"/>
      <c r="O10" s="64"/>
      <c r="P10" s="54">
        <f>データ!$P$6</f>
        <v>87.64</v>
      </c>
      <c r="Q10" s="54"/>
      <c r="R10" s="54"/>
      <c r="S10" s="54"/>
      <c r="T10" s="54"/>
      <c r="U10" s="54"/>
      <c r="V10" s="54"/>
      <c r="W10" s="61">
        <f>データ!$Q$6</f>
        <v>4532</v>
      </c>
      <c r="X10" s="61"/>
      <c r="Y10" s="61"/>
      <c r="Z10" s="61"/>
      <c r="AA10" s="61"/>
      <c r="AB10" s="61"/>
      <c r="AC10" s="61"/>
      <c r="AD10" s="2"/>
      <c r="AE10" s="2"/>
      <c r="AF10" s="2"/>
      <c r="AG10" s="2"/>
      <c r="AH10" s="4"/>
      <c r="AI10" s="4"/>
      <c r="AJ10" s="4"/>
      <c r="AK10" s="4"/>
      <c r="AL10" s="61">
        <f>データ!$U$6</f>
        <v>38720</v>
      </c>
      <c r="AM10" s="61"/>
      <c r="AN10" s="61"/>
      <c r="AO10" s="61"/>
      <c r="AP10" s="61"/>
      <c r="AQ10" s="61"/>
      <c r="AR10" s="61"/>
      <c r="AS10" s="61"/>
      <c r="AT10" s="52">
        <f>データ!$V$6</f>
        <v>119.41</v>
      </c>
      <c r="AU10" s="53"/>
      <c r="AV10" s="53"/>
      <c r="AW10" s="53"/>
      <c r="AX10" s="53"/>
      <c r="AY10" s="53"/>
      <c r="AZ10" s="53"/>
      <c r="BA10" s="53"/>
      <c r="BB10" s="54">
        <f>データ!$W$6</f>
        <v>324.26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lZUQip6m8WnjbjimkPTvmLSErjyoOVC01tqh/pgmcuM0K4tICdKtquBPhjl9YzYyR4LjXIkiCW6IZpuOcnkRw==" saltValue="8PjiQpdqzHgwjsKXILL+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128791</v>
      </c>
      <c r="D6" s="34">
        <f t="shared" si="3"/>
        <v>46</v>
      </c>
      <c r="E6" s="34">
        <f t="shared" si="3"/>
        <v>1</v>
      </c>
      <c r="F6" s="34">
        <f t="shared" si="3"/>
        <v>0</v>
      </c>
      <c r="G6" s="34">
        <f t="shared" si="3"/>
        <v>1</v>
      </c>
      <c r="H6" s="34" t="str">
        <f t="shared" si="3"/>
        <v>千葉県　八匝水道企業団</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88.77</v>
      </c>
      <c r="P6" s="35">
        <f t="shared" si="3"/>
        <v>87.64</v>
      </c>
      <c r="Q6" s="35">
        <f t="shared" si="3"/>
        <v>4532</v>
      </c>
      <c r="R6" s="35" t="str">
        <f t="shared" si="3"/>
        <v>-</v>
      </c>
      <c r="S6" s="35" t="str">
        <f t="shared" si="3"/>
        <v>-</v>
      </c>
      <c r="T6" s="35" t="str">
        <f t="shared" si="3"/>
        <v>-</v>
      </c>
      <c r="U6" s="35">
        <f t="shared" si="3"/>
        <v>38720</v>
      </c>
      <c r="V6" s="35">
        <f t="shared" si="3"/>
        <v>119.41</v>
      </c>
      <c r="W6" s="35">
        <f t="shared" si="3"/>
        <v>324.26</v>
      </c>
      <c r="X6" s="36">
        <f>IF(X7="",NA(),X7)</f>
        <v>115.94</v>
      </c>
      <c r="Y6" s="36">
        <f t="shared" ref="Y6:AG6" si="4">IF(Y7="",NA(),Y7)</f>
        <v>117.85</v>
      </c>
      <c r="Z6" s="36">
        <f t="shared" si="4"/>
        <v>119.66</v>
      </c>
      <c r="AA6" s="36">
        <f t="shared" si="4"/>
        <v>111.36</v>
      </c>
      <c r="AB6" s="36">
        <f t="shared" si="4"/>
        <v>116.39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4689.8100000000004</v>
      </c>
      <c r="AU6" s="36">
        <f t="shared" ref="AU6:BC6" si="6">IF(AU7="",NA(),AU7)</f>
        <v>950.78</v>
      </c>
      <c r="AV6" s="36">
        <f t="shared" si="6"/>
        <v>557.1</v>
      </c>
      <c r="AW6" s="36">
        <f t="shared" si="6"/>
        <v>480.18</v>
      </c>
      <c r="AX6" s="36">
        <f t="shared" si="6"/>
        <v>1092.31</v>
      </c>
      <c r="AY6" s="36">
        <f t="shared" si="6"/>
        <v>377.63</v>
      </c>
      <c r="AZ6" s="36">
        <f t="shared" si="6"/>
        <v>357.34</v>
      </c>
      <c r="BA6" s="36">
        <f t="shared" si="6"/>
        <v>366.03</v>
      </c>
      <c r="BB6" s="36">
        <f t="shared" si="6"/>
        <v>365.18</v>
      </c>
      <c r="BC6" s="36">
        <f t="shared" si="6"/>
        <v>327.77</v>
      </c>
      <c r="BD6" s="35" t="str">
        <f>IF(BD7="","",IF(BD7="-","【-】","【"&amp;SUBSTITUTE(TEXT(BD7,"#,##0.00"),"-","△")&amp;"】"))</f>
        <v>【260.31】</v>
      </c>
      <c r="BE6" s="36">
        <f>IF(BE7="",NA(),BE7)</f>
        <v>15.35</v>
      </c>
      <c r="BF6" s="36">
        <f t="shared" ref="BF6:BN6" si="7">IF(BF7="",NA(),BF7)</f>
        <v>25.75</v>
      </c>
      <c r="BG6" s="36">
        <f t="shared" si="7"/>
        <v>53.97</v>
      </c>
      <c r="BH6" s="36">
        <f t="shared" si="7"/>
        <v>75.69</v>
      </c>
      <c r="BI6" s="36">
        <f t="shared" si="7"/>
        <v>94.58</v>
      </c>
      <c r="BJ6" s="36">
        <f t="shared" si="7"/>
        <v>364.71</v>
      </c>
      <c r="BK6" s="36">
        <f t="shared" si="7"/>
        <v>373.69</v>
      </c>
      <c r="BL6" s="36">
        <f t="shared" si="7"/>
        <v>370.12</v>
      </c>
      <c r="BM6" s="36">
        <f t="shared" si="7"/>
        <v>371.65</v>
      </c>
      <c r="BN6" s="36">
        <f t="shared" si="7"/>
        <v>397.1</v>
      </c>
      <c r="BO6" s="35" t="str">
        <f>IF(BO7="","",IF(BO7="-","【-】","【"&amp;SUBSTITUTE(TEXT(BO7,"#,##0.00"),"-","△")&amp;"】"))</f>
        <v>【275.67】</v>
      </c>
      <c r="BP6" s="36">
        <f>IF(BP7="",NA(),BP7)</f>
        <v>82.61</v>
      </c>
      <c r="BQ6" s="36">
        <f t="shared" ref="BQ6:BY6" si="8">IF(BQ7="",NA(),BQ7)</f>
        <v>84.99</v>
      </c>
      <c r="BR6" s="36">
        <f t="shared" si="8"/>
        <v>88.72</v>
      </c>
      <c r="BS6" s="36">
        <f t="shared" si="8"/>
        <v>85.54</v>
      </c>
      <c r="BT6" s="36">
        <f t="shared" si="8"/>
        <v>88.74</v>
      </c>
      <c r="BU6" s="36">
        <f t="shared" si="8"/>
        <v>100.65</v>
      </c>
      <c r="BV6" s="36">
        <f t="shared" si="8"/>
        <v>99.87</v>
      </c>
      <c r="BW6" s="36">
        <f t="shared" si="8"/>
        <v>100.42</v>
      </c>
      <c r="BX6" s="36">
        <f t="shared" si="8"/>
        <v>98.77</v>
      </c>
      <c r="BY6" s="36">
        <f t="shared" si="8"/>
        <v>95.79</v>
      </c>
      <c r="BZ6" s="35" t="str">
        <f>IF(BZ7="","",IF(BZ7="-","【-】","【"&amp;SUBSTITUTE(TEXT(BZ7,"#,##0.00"),"-","△")&amp;"】"))</f>
        <v>【100.05】</v>
      </c>
      <c r="CA6" s="36">
        <f>IF(CA7="",NA(),CA7)</f>
        <v>270.12</v>
      </c>
      <c r="CB6" s="36">
        <f t="shared" ref="CB6:CJ6" si="9">IF(CB7="",NA(),CB7)</f>
        <v>262.72000000000003</v>
      </c>
      <c r="CC6" s="36">
        <f t="shared" si="9"/>
        <v>251.98</v>
      </c>
      <c r="CD6" s="36">
        <f t="shared" si="9"/>
        <v>261.85000000000002</v>
      </c>
      <c r="CE6" s="36">
        <f t="shared" si="9"/>
        <v>251.69</v>
      </c>
      <c r="CF6" s="36">
        <f t="shared" si="9"/>
        <v>170.19</v>
      </c>
      <c r="CG6" s="36">
        <f t="shared" si="9"/>
        <v>171.81</v>
      </c>
      <c r="CH6" s="36">
        <f t="shared" si="9"/>
        <v>171.67</v>
      </c>
      <c r="CI6" s="36">
        <f t="shared" si="9"/>
        <v>173.67</v>
      </c>
      <c r="CJ6" s="36">
        <f t="shared" si="9"/>
        <v>171.13</v>
      </c>
      <c r="CK6" s="35" t="str">
        <f>IF(CK7="","",IF(CK7="-","【-】","【"&amp;SUBSTITUTE(TEXT(CK7,"#,##0.00"),"-","△")&amp;"】"))</f>
        <v>【166.40】</v>
      </c>
      <c r="CL6" s="36">
        <f>IF(CL7="",NA(),CL7)</f>
        <v>55.32</v>
      </c>
      <c r="CM6" s="36">
        <f t="shared" ref="CM6:CU6" si="10">IF(CM7="",NA(),CM7)</f>
        <v>55.9</v>
      </c>
      <c r="CN6" s="36">
        <f t="shared" si="10"/>
        <v>55.91</v>
      </c>
      <c r="CO6" s="36">
        <f t="shared" si="10"/>
        <v>54.9</v>
      </c>
      <c r="CP6" s="36">
        <f t="shared" si="10"/>
        <v>56.75</v>
      </c>
      <c r="CQ6" s="36">
        <f t="shared" si="10"/>
        <v>59.01</v>
      </c>
      <c r="CR6" s="36">
        <f t="shared" si="10"/>
        <v>60.03</v>
      </c>
      <c r="CS6" s="36">
        <f t="shared" si="10"/>
        <v>59.74</v>
      </c>
      <c r="CT6" s="36">
        <f t="shared" si="10"/>
        <v>59.67</v>
      </c>
      <c r="CU6" s="36">
        <f t="shared" si="10"/>
        <v>60.12</v>
      </c>
      <c r="CV6" s="35" t="str">
        <f>IF(CV7="","",IF(CV7="-","【-】","【"&amp;SUBSTITUTE(TEXT(CV7,"#,##0.00"),"-","△")&amp;"】"))</f>
        <v>【60.69】</v>
      </c>
      <c r="CW6" s="36">
        <f>IF(CW7="",NA(),CW7)</f>
        <v>92.61</v>
      </c>
      <c r="CX6" s="36">
        <f t="shared" ref="CX6:DF6" si="11">IF(CX7="",NA(),CX7)</f>
        <v>91.98</v>
      </c>
      <c r="CY6" s="36">
        <f t="shared" si="11"/>
        <v>92.02</v>
      </c>
      <c r="CZ6" s="36">
        <f t="shared" si="11"/>
        <v>92.58</v>
      </c>
      <c r="DA6" s="36">
        <f t="shared" si="11"/>
        <v>91.82</v>
      </c>
      <c r="DB6" s="36">
        <f t="shared" si="11"/>
        <v>85.37</v>
      </c>
      <c r="DC6" s="36">
        <f t="shared" si="11"/>
        <v>84.81</v>
      </c>
      <c r="DD6" s="36">
        <f t="shared" si="11"/>
        <v>84.8</v>
      </c>
      <c r="DE6" s="36">
        <f t="shared" si="11"/>
        <v>84.6</v>
      </c>
      <c r="DF6" s="36">
        <f t="shared" si="11"/>
        <v>84.24</v>
      </c>
      <c r="DG6" s="35" t="str">
        <f>IF(DG7="","",IF(DG7="-","【-】","【"&amp;SUBSTITUTE(TEXT(DG7,"#,##0.00"),"-","△")&amp;"】"))</f>
        <v>【89.82】</v>
      </c>
      <c r="DH6" s="36">
        <f>IF(DH7="",NA(),DH7)</f>
        <v>64.150000000000006</v>
      </c>
      <c r="DI6" s="36">
        <f t="shared" ref="DI6:DQ6" si="12">IF(DI7="",NA(),DI7)</f>
        <v>63.03</v>
      </c>
      <c r="DJ6" s="36">
        <f t="shared" si="12"/>
        <v>60.8</v>
      </c>
      <c r="DK6" s="36">
        <f t="shared" si="12"/>
        <v>59.23</v>
      </c>
      <c r="DL6" s="36">
        <f t="shared" si="12"/>
        <v>58.59</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6">
        <f t="shared" ref="DT6:EB6" si="13">IF(DT7="",NA(),DT7)</f>
        <v>19.940000000000001</v>
      </c>
      <c r="DU6" s="36">
        <f t="shared" si="13"/>
        <v>26.2</v>
      </c>
      <c r="DV6" s="36">
        <f t="shared" si="13"/>
        <v>32.799999999999997</v>
      </c>
      <c r="DW6" s="36">
        <f t="shared" si="13"/>
        <v>37.78</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0.7</v>
      </c>
      <c r="EF6" s="36">
        <f t="shared" si="14"/>
        <v>0.89</v>
      </c>
      <c r="EG6" s="36">
        <f t="shared" si="14"/>
        <v>0.63</v>
      </c>
      <c r="EH6" s="36">
        <f t="shared" si="14"/>
        <v>0.61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128791</v>
      </c>
      <c r="D7" s="38">
        <v>46</v>
      </c>
      <c r="E7" s="38">
        <v>1</v>
      </c>
      <c r="F7" s="38">
        <v>0</v>
      </c>
      <c r="G7" s="38">
        <v>1</v>
      </c>
      <c r="H7" s="38" t="s">
        <v>92</v>
      </c>
      <c r="I7" s="38" t="s">
        <v>93</v>
      </c>
      <c r="J7" s="38" t="s">
        <v>94</v>
      </c>
      <c r="K7" s="38" t="s">
        <v>95</v>
      </c>
      <c r="L7" s="38" t="s">
        <v>96</v>
      </c>
      <c r="M7" s="38" t="s">
        <v>97</v>
      </c>
      <c r="N7" s="39" t="s">
        <v>98</v>
      </c>
      <c r="O7" s="39">
        <v>88.77</v>
      </c>
      <c r="P7" s="39">
        <v>87.64</v>
      </c>
      <c r="Q7" s="39">
        <v>4532</v>
      </c>
      <c r="R7" s="39" t="s">
        <v>98</v>
      </c>
      <c r="S7" s="39" t="s">
        <v>98</v>
      </c>
      <c r="T7" s="39" t="s">
        <v>98</v>
      </c>
      <c r="U7" s="39">
        <v>38720</v>
      </c>
      <c r="V7" s="39">
        <v>119.41</v>
      </c>
      <c r="W7" s="39">
        <v>324.26</v>
      </c>
      <c r="X7" s="39">
        <v>115.94</v>
      </c>
      <c r="Y7" s="39">
        <v>117.85</v>
      </c>
      <c r="Z7" s="39">
        <v>119.66</v>
      </c>
      <c r="AA7" s="39">
        <v>111.36</v>
      </c>
      <c r="AB7" s="39">
        <v>116.39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4689.8100000000004</v>
      </c>
      <c r="AU7" s="39">
        <v>950.78</v>
      </c>
      <c r="AV7" s="39">
        <v>557.1</v>
      </c>
      <c r="AW7" s="39">
        <v>480.18</v>
      </c>
      <c r="AX7" s="39">
        <v>1092.31</v>
      </c>
      <c r="AY7" s="39">
        <v>377.63</v>
      </c>
      <c r="AZ7" s="39">
        <v>357.34</v>
      </c>
      <c r="BA7" s="39">
        <v>366.03</v>
      </c>
      <c r="BB7" s="39">
        <v>365.18</v>
      </c>
      <c r="BC7" s="39">
        <v>327.77</v>
      </c>
      <c r="BD7" s="39">
        <v>260.31</v>
      </c>
      <c r="BE7" s="39">
        <v>15.35</v>
      </c>
      <c r="BF7" s="39">
        <v>25.75</v>
      </c>
      <c r="BG7" s="39">
        <v>53.97</v>
      </c>
      <c r="BH7" s="39">
        <v>75.69</v>
      </c>
      <c r="BI7" s="39">
        <v>94.58</v>
      </c>
      <c r="BJ7" s="39">
        <v>364.71</v>
      </c>
      <c r="BK7" s="39">
        <v>373.69</v>
      </c>
      <c r="BL7" s="39">
        <v>370.12</v>
      </c>
      <c r="BM7" s="39">
        <v>371.65</v>
      </c>
      <c r="BN7" s="39">
        <v>397.1</v>
      </c>
      <c r="BO7" s="39">
        <v>275.67</v>
      </c>
      <c r="BP7" s="39">
        <v>82.61</v>
      </c>
      <c r="BQ7" s="39">
        <v>84.99</v>
      </c>
      <c r="BR7" s="39">
        <v>88.72</v>
      </c>
      <c r="BS7" s="39">
        <v>85.54</v>
      </c>
      <c r="BT7" s="39">
        <v>88.74</v>
      </c>
      <c r="BU7" s="39">
        <v>100.65</v>
      </c>
      <c r="BV7" s="39">
        <v>99.87</v>
      </c>
      <c r="BW7" s="39">
        <v>100.42</v>
      </c>
      <c r="BX7" s="39">
        <v>98.77</v>
      </c>
      <c r="BY7" s="39">
        <v>95.79</v>
      </c>
      <c r="BZ7" s="39">
        <v>100.05</v>
      </c>
      <c r="CA7" s="39">
        <v>270.12</v>
      </c>
      <c r="CB7" s="39">
        <v>262.72000000000003</v>
      </c>
      <c r="CC7" s="39">
        <v>251.98</v>
      </c>
      <c r="CD7" s="39">
        <v>261.85000000000002</v>
      </c>
      <c r="CE7" s="39">
        <v>251.69</v>
      </c>
      <c r="CF7" s="39">
        <v>170.19</v>
      </c>
      <c r="CG7" s="39">
        <v>171.81</v>
      </c>
      <c r="CH7" s="39">
        <v>171.67</v>
      </c>
      <c r="CI7" s="39">
        <v>173.67</v>
      </c>
      <c r="CJ7" s="39">
        <v>171.13</v>
      </c>
      <c r="CK7" s="39">
        <v>166.4</v>
      </c>
      <c r="CL7" s="39">
        <v>55.32</v>
      </c>
      <c r="CM7" s="39">
        <v>55.9</v>
      </c>
      <c r="CN7" s="39">
        <v>55.91</v>
      </c>
      <c r="CO7" s="39">
        <v>54.9</v>
      </c>
      <c r="CP7" s="39">
        <v>56.75</v>
      </c>
      <c r="CQ7" s="39">
        <v>59.01</v>
      </c>
      <c r="CR7" s="39">
        <v>60.03</v>
      </c>
      <c r="CS7" s="39">
        <v>59.74</v>
      </c>
      <c r="CT7" s="39">
        <v>59.67</v>
      </c>
      <c r="CU7" s="39">
        <v>60.12</v>
      </c>
      <c r="CV7" s="39">
        <v>60.69</v>
      </c>
      <c r="CW7" s="39">
        <v>92.61</v>
      </c>
      <c r="CX7" s="39">
        <v>91.98</v>
      </c>
      <c r="CY7" s="39">
        <v>92.02</v>
      </c>
      <c r="CZ7" s="39">
        <v>92.58</v>
      </c>
      <c r="DA7" s="39">
        <v>91.82</v>
      </c>
      <c r="DB7" s="39">
        <v>85.37</v>
      </c>
      <c r="DC7" s="39">
        <v>84.81</v>
      </c>
      <c r="DD7" s="39">
        <v>84.8</v>
      </c>
      <c r="DE7" s="39">
        <v>84.6</v>
      </c>
      <c r="DF7" s="39">
        <v>84.24</v>
      </c>
      <c r="DG7" s="39">
        <v>89.82</v>
      </c>
      <c r="DH7" s="39">
        <v>64.150000000000006</v>
      </c>
      <c r="DI7" s="39">
        <v>63.03</v>
      </c>
      <c r="DJ7" s="39">
        <v>60.8</v>
      </c>
      <c r="DK7" s="39">
        <v>59.23</v>
      </c>
      <c r="DL7" s="39">
        <v>58.59</v>
      </c>
      <c r="DM7" s="39">
        <v>46.9</v>
      </c>
      <c r="DN7" s="39">
        <v>47.28</v>
      </c>
      <c r="DO7" s="39">
        <v>47.66</v>
      </c>
      <c r="DP7" s="39">
        <v>48.17</v>
      </c>
      <c r="DQ7" s="39">
        <v>48.83</v>
      </c>
      <c r="DR7" s="39">
        <v>50.19</v>
      </c>
      <c r="DS7" s="39">
        <v>0</v>
      </c>
      <c r="DT7" s="39">
        <v>19.940000000000001</v>
      </c>
      <c r="DU7" s="39">
        <v>26.2</v>
      </c>
      <c r="DV7" s="39">
        <v>32.799999999999997</v>
      </c>
      <c r="DW7" s="39">
        <v>37.78</v>
      </c>
      <c r="DX7" s="39">
        <v>12.03</v>
      </c>
      <c r="DY7" s="39">
        <v>12.19</v>
      </c>
      <c r="DZ7" s="39">
        <v>15.1</v>
      </c>
      <c r="EA7" s="39">
        <v>17.12</v>
      </c>
      <c r="EB7" s="39">
        <v>18.18</v>
      </c>
      <c r="EC7" s="39">
        <v>20.63</v>
      </c>
      <c r="ED7" s="39">
        <v>0</v>
      </c>
      <c r="EE7" s="39">
        <v>0.7</v>
      </c>
      <c r="EF7" s="39">
        <v>0.89</v>
      </c>
      <c r="EG7" s="39">
        <v>0.63</v>
      </c>
      <c r="EH7" s="39">
        <v>0.61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2022-02-01T00:04:16Z</cp:lastPrinted>
  <dcterms:created xsi:type="dcterms:W3CDTF">2021-12-03T06:47:30Z</dcterms:created>
  <dcterms:modified xsi:type="dcterms:W3CDTF">2022-02-01T00:04:17Z</dcterms:modified>
  <cp:category/>
</cp:coreProperties>
</file>