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10上水道（用水）\"/>
    </mc:Choice>
  </mc:AlternateContent>
  <workbookProtection workbookAlgorithmName="SHA-512" workbookHashValue="4lokNYV3X/vcirUfshMmhXV6CqNdlfQID7dJYeRrdMmh1Ir93lxbHyRvLOLKtQiGxMPqUHNVRT2PNA4VPCVZ9g==" workbookSaltValue="EJaUxO4KfvrxDRxlT+7o4Q==" workbookSpinCount="100000" lockStructure="1"/>
  <bookViews>
    <workbookView xWindow="-105" yWindow="-105" windowWidth="23250" windowHeight="1257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H85" i="4"/>
  <c r="E85" i="4"/>
  <c r="BB10" i="4"/>
  <c r="AT10" i="4"/>
  <c r="B10" i="4"/>
  <c r="BB8" i="4"/>
  <c r="AT8" i="4"/>
  <c r="AL8" i="4"/>
  <c r="W8" i="4"/>
  <c r="P8" i="4"/>
  <c r="B8" i="4"/>
</calcChain>
</file>

<file path=xl/sharedStrings.xml><?xml version="1.0" encoding="utf-8"?>
<sst xmlns="http://schemas.openxmlformats.org/spreadsheetml/2006/main" count="231" uniqueCount="113">
  <si>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</si>
  <si>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</si>
  <si>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</si>
  <si>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</si>
  <si>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</si>
  <si>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</si>
  <si>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</si>
  <si>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</si>
  <si>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</si>
  <si>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</si>
  <si>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</si>
  <si>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</si>
  <si>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</si>
  <si>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</si>
  <si>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</si>
  <si>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</si>
  <si>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</si>
  <si>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</si>
  <si>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</si>
  <si>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</si>
  <si>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</si>
  <si>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</si>
  <si>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</si>
  <si>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</si>
  <si>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</si>
  <si>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</si>
  <si>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</si>
  <si>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</si>
  <si>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</si>
  <si>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</si>
  <si>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</si>
  <si>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</si>
  <si>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</si>
  <si>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</si>
  <si>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</si>
  <si>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</si>
  <si>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</si>
  <si>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</si>
  <si>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</si>
  <si>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</si>
  <si>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</si>
  <si>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</si>
  <si>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</si>
  <si>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</si>
  <si>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</si>
  <si>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</si>
  <si>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</si>
  <si>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</si>
  <si>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</si>
  <si>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</si>
  <si>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</si>
  <si>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</si>
  <si>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</si>
  <si>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</si>
  <si>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</si>
  <si>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</si>
  <si>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</si>
  <si>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</si>
  <si>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</si>
  <si>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</si>
  <si>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</si>
  <si>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</si>
  <si>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</si>
  <si>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</si>
  <si>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</si>
  <si>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</si>
  <si>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</si>
  <si>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</si>
  <si>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</si>
  <si>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</si>
  <si>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</si>
  <si>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</si>
  <si>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</si>
  <si>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</si>
  <si>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</si>
  <si>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</si>
  <si>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</si>
  <si>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</si>
  <si>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</si>
  <si>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</si>
  <si>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</si>
  <si>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</si>
  <si>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</si>
  <si>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</si>
  <si>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</si>
  <si>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</si>
  <si>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</si>
  <si>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</si>
  <si>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</si>
  <si>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</si>
  <si>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</si>
  <si>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</si>
  <si>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</si>
  <si>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東総広域水道企業団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</si>
  <si>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</si>
  <si>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</si>
  <si>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</si>
  <si>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</si>
  <si>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</si>
  <si>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</si>
  <si>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</si>
  <si>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</si>
  <si>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</si>
  <si>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</si>
  <si>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</si>
  <si>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</si>
  <si>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</si>
  <si>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</si>
  <si>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</si>
  <si>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</si>
  <si>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を上回っており、累積欠損金も発生しておらず、流動比率も類似団体の平均値を大きく上回っており、短期的な債務に対する支払能力も問題ないことから、健全な経営が行われています。
　企業債残高対給水収益比率は平均値より低くなっていますが、当年度以降、浄水施設及び送水施設更新工事が実施予定であることから、企業債残高も増加することが見込まれ、企業債残高対給水収益も上昇が見込まれます。
　料金回収率は、100%を超えており効率的な経営が行われているが、給水原価は平均値を超えていることから、今後も経費の削減等を行い、効率性の高い事業運営を行わなければならないものと思われます。。
　施設利用率は、各構成団体において送水量が人口減少等により建設当初の予定水量よりもかなり低い状態で推移していることから、平均値を下回っています。
　また、送水量については、人口減少等により今後の増加傾向は期待できないため、水道水の安定供給に向けた運営の課題であると思われます。</t>
    <rPh sb="241" eb="242">
      <t>コ</t>
    </rPh>
    <rPh sb="275" eb="276">
      <t>オコナ</t>
    </rPh>
    <rPh sb="288" eb="289">
      <t>オモ</t>
    </rPh>
    <phoneticPr fontId="4"/>
  </si>
  <si>
    <t>　管路経年化率50%以上と平均値を大きく上回っており、法定耐用年数を超え老朽化がかなり進んでいることを示しています。
　管路更新率は、平成27・28年度の2ヵ年で石綿セメント管を鋳鉄管に更新し、令和２年度において、１期目の送水管更新工事の完了により約5%弱の更新を行ったものであります。また令和13年度までに計画的に主幹線及び西幹線の更新を予定しております。
　また、機械・電気設備等についても、すでに耐用年数が経過し、老朽化も著しく、修理用部品の調達が困難になっているため、本年度以降計画的に更新を予定しています。</t>
    <rPh sb="97" eb="99">
      <t>レイワ</t>
    </rPh>
    <rPh sb="100" eb="102">
      <t>ネンド</t>
    </rPh>
    <rPh sb="108" eb="110">
      <t>キメ</t>
    </rPh>
    <rPh sb="111" eb="114">
      <t>ソウスイカン</t>
    </rPh>
    <rPh sb="114" eb="116">
      <t>コウシン</t>
    </rPh>
    <rPh sb="116" eb="118">
      <t>コウジ</t>
    </rPh>
    <rPh sb="119" eb="121">
      <t>カンリョウ</t>
    </rPh>
    <rPh sb="124" eb="125">
      <t>ヤク</t>
    </rPh>
    <rPh sb="127" eb="128">
      <t>ジャク</t>
    </rPh>
    <rPh sb="129" eb="131">
      <t>コウシン</t>
    </rPh>
    <rPh sb="132" eb="133">
      <t>オコナ</t>
    </rPh>
    <rPh sb="145" eb="147">
      <t>レイワ</t>
    </rPh>
    <rPh sb="149" eb="151">
      <t>ネンド</t>
    </rPh>
    <phoneticPr fontId="4"/>
  </si>
  <si>
    <t>　給水収益の伸びが期待できない中、送水管更新事業や浄水施設更新事業等といった施設更新工事、また各施設、設備等の保存工事等に多額の費用を要するため、経営戦略等を基に中長期的な財政計画を作成し経費の削減はもとより、料金改定の検討等を考慮し、効率的な事業運営を行うことが必要であると思われます。</t>
    <rPh sb="17" eb="20">
      <t>ソウスイカン</t>
    </rPh>
    <rPh sb="20" eb="24">
      <t>コウシンジギョウ</t>
    </rPh>
    <rPh sb="38" eb="40">
      <t>シセツ</t>
    </rPh>
    <rPh sb="40" eb="42">
      <t>コウシン</t>
    </rPh>
    <rPh sb="42" eb="44">
      <t>コウジ</t>
    </rPh>
    <rPh sb="47" eb="48">
      <t>カク</t>
    </rPh>
    <rPh sb="48" eb="50">
      <t>シセツ</t>
    </rPh>
    <rPh sb="51" eb="53">
      <t>セツビ</t>
    </rPh>
    <rPh sb="53" eb="54">
      <t>トウ</t>
    </rPh>
    <rPh sb="55" eb="57">
      <t>ホゾン</t>
    </rPh>
    <rPh sb="57" eb="59">
      <t>コウジ</t>
    </rPh>
    <rPh sb="59" eb="6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</si>
</sst>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10.23</c:v>
                </c:pt>
                <c:pt idx="1">
                  <c:v>0</c:v>
                </c:pt>
                <c:pt idx="2">
                  <c:v>0</c:v>
                </c:pt>
                <c:pt idx="3">
                  <c:v>0</c:v>
                </c:pt>
                <c:pt idx="4" formatCode="#,##0.00;&quot;△&quot;#,##0.00;&quot;-&quot;">
                  <c:v>4.7699999999999996</c:v>
                </c:pt>
              </c:numCache>
            </c:numRef>
          </c:val>
          <c:extLst>
            <c:ext xmlns:c16="http://schemas.microsoft.com/office/drawing/2014/chart" uri="{C3380CC4-5D6E-409C-BE32-E72D297353CC}">
              <c16:uniqueId val="{00000000-D013-4999-9632-10A521EB918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D013-4999-9632-10A521EB918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57.21</c:v>
                </c:pt>
                <c:pt idx="1">
                  <c:v>58.41</c:v>
                </c:pt>
                <c:pt idx="2">
                  <c:v>59.49</c:v>
                </c:pt>
                <c:pt idx="3">
                  <c:v>59.59</c:v>
                </c:pt>
                <c:pt idx="4">
                  <c:v>61.15</c:v>
                </c:pt>
              </c:numCache>
            </c:numRef>
          </c:val>
          <c:extLst>
            <c:ext xmlns:c16="http://schemas.microsoft.com/office/drawing/2014/chart" uri="{C3380CC4-5D6E-409C-BE32-E72D297353CC}">
              <c16:uniqueId val="{00000000-646B-4BEE-9971-29B18124DA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646B-4BEE-9971-29B18124DA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99.4</c:v>
                </c:pt>
                <c:pt idx="1">
                  <c:v>99.41</c:v>
                </c:pt>
                <c:pt idx="2">
                  <c:v>99.31</c:v>
                </c:pt>
                <c:pt idx="3">
                  <c:v>99.41</c:v>
                </c:pt>
                <c:pt idx="4">
                  <c:v>99.45</c:v>
                </c:pt>
              </c:numCache>
            </c:numRef>
          </c:val>
          <c:extLst>
            <c:ext xmlns:c16="http://schemas.microsoft.com/office/drawing/2014/chart" uri="{C3380CC4-5D6E-409C-BE32-E72D297353CC}">
              <c16:uniqueId val="{00000000-95CD-4E9F-A7C2-76B7D3A58B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95CD-4E9F-A7C2-76B7D3A58B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127.61</c:v>
                </c:pt>
                <c:pt idx="1">
                  <c:v>120.85</c:v>
                </c:pt>
                <c:pt idx="2">
                  <c:v>113.36</c:v>
                </c:pt>
                <c:pt idx="3">
                  <c:v>106.43</c:v>
                </c:pt>
                <c:pt idx="4">
                  <c:v>107.86</c:v>
                </c:pt>
              </c:numCache>
            </c:numRef>
          </c:val>
          <c:extLst>
            <c:ext xmlns:c16="http://schemas.microsoft.com/office/drawing/2014/chart" uri="{C3380CC4-5D6E-409C-BE32-E72D297353CC}">
              <c16:uniqueId val="{00000000-FF46-44A3-A441-29E43486E1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FF46-44A3-A441-29E43486E1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51.61</c:v>
                </c:pt>
                <c:pt idx="1">
                  <c:v>51.69</c:v>
                </c:pt>
                <c:pt idx="2">
                  <c:v>51.83</c:v>
                </c:pt>
                <c:pt idx="3">
                  <c:v>53.04</c:v>
                </c:pt>
                <c:pt idx="4">
                  <c:v>54.33</c:v>
                </c:pt>
              </c:numCache>
            </c:numRef>
          </c:val>
          <c:extLst>
            <c:ext xmlns:c16="http://schemas.microsoft.com/office/drawing/2014/chart" uri="{C3380CC4-5D6E-409C-BE32-E72D297353CC}">
              <c16:uniqueId val="{00000000-9283-46E3-8FBD-E1AF3B67E1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9283-46E3-8FBD-E1AF3B67E1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25.34</c:v>
                </c:pt>
                <c:pt idx="1">
                  <c:v>50.83</c:v>
                </c:pt>
                <c:pt idx="2">
                  <c:v>54.22</c:v>
                </c:pt>
                <c:pt idx="3">
                  <c:v>54.22</c:v>
                </c:pt>
                <c:pt idx="4">
                  <c:v>56.63</c:v>
                </c:pt>
              </c:numCache>
            </c:numRef>
          </c:val>
          <c:extLst>
            <c:ext xmlns:c16="http://schemas.microsoft.com/office/drawing/2014/chart" uri="{C3380CC4-5D6E-409C-BE32-E72D297353CC}">
              <c16:uniqueId val="{00000000-5CD7-430D-BE2B-639D38071FB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5CD7-430D-BE2B-639D38071FB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04-42A3-A1F9-198B1250E1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6204-42A3-A1F9-198B1250E1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3380.21</c:v>
                </c:pt>
                <c:pt idx="1">
                  <c:v>3242.57</c:v>
                </c:pt>
                <c:pt idx="2">
                  <c:v>3386.32</c:v>
                </c:pt>
                <c:pt idx="3">
                  <c:v>4318.38</c:v>
                </c:pt>
                <c:pt idx="4">
                  <c:v>1192.82</c:v>
                </c:pt>
              </c:numCache>
            </c:numRef>
          </c:val>
          <c:extLst>
            <c:ext xmlns:c16="http://schemas.microsoft.com/office/drawing/2014/chart" uri="{C3380CC4-5D6E-409C-BE32-E72D297353CC}">
              <c16:uniqueId val="{00000000-A815-4865-AB7C-8C5428CB0F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A815-4865-AB7C-8C5428CB0F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103.13</c:v>
                </c:pt>
                <c:pt idx="1">
                  <c:v>106.79</c:v>
                </c:pt>
                <c:pt idx="2">
                  <c:v>111.84</c:v>
                </c:pt>
                <c:pt idx="3">
                  <c:v>129.25</c:v>
                </c:pt>
                <c:pt idx="4">
                  <c:v>148.5</c:v>
                </c:pt>
              </c:numCache>
            </c:numRef>
          </c:val>
          <c:extLst>
            <c:ext xmlns:c16="http://schemas.microsoft.com/office/drawing/2014/chart" uri="{C3380CC4-5D6E-409C-BE32-E72D297353CC}">
              <c16:uniqueId val="{00000000-A3A8-4E95-A5C7-678F095EFE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A3A8-4E95-A5C7-678F095EFE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129.18</c:v>
                </c:pt>
                <c:pt idx="1">
                  <c:v>121.85</c:v>
                </c:pt>
                <c:pt idx="2">
                  <c:v>113.81</c:v>
                </c:pt>
                <c:pt idx="3">
                  <c:v>106.04</c:v>
                </c:pt>
                <c:pt idx="4">
                  <c:v>107.62</c:v>
                </c:pt>
              </c:numCache>
            </c:numRef>
          </c:val>
          <c:extLst>
            <c:ext xmlns:c16="http://schemas.microsoft.com/office/drawing/2014/chart" uri="{C3380CC4-5D6E-409C-BE32-E72D297353CC}">
              <c16:uniqueId val="{00000000-E112-46BD-87D5-B3B866B33C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E112-46BD-87D5-B3B866B33C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129.22</c:v>
                </c:pt>
                <c:pt idx="1">
                  <c:v>134.9</c:v>
                </c:pt>
                <c:pt idx="2">
                  <c:v>142.63</c:v>
                </c:pt>
                <c:pt idx="3">
                  <c:v>140.72999999999999</c:v>
                </c:pt>
                <c:pt idx="4">
                  <c:v>136.38999999999999</c:v>
                </c:pt>
              </c:numCache>
            </c:numRef>
          </c:val>
          <c:extLst>
            <c:ext xmlns:c16="http://schemas.microsoft.com/office/drawing/2014/chart" uri="{C3380CC4-5D6E-409C-BE32-E72D297353CC}">
              <c16:uniqueId val="{00000000-8320-49F6-BC8C-FB6D233C40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8320-49F6-BC8C-FB6D233C40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東総広域水道企業団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85.33</v>
      </c>
      <c r="J10" s="53"/>
      <c r="K10" s="53"/>
      <c r="L10" s="53"/>
      <c r="M10" s="53"/>
      <c r="N10" s="53"/>
      <c r="O10" s="64"/>
      <c r="P10" s="54">
        <f>データ!$P$6</f>
        <v>92.69</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126588</v>
      </c>
      <c r="AM10" s="61"/>
      <c r="AN10" s="61"/>
      <c r="AO10" s="61"/>
      <c r="AP10" s="61"/>
      <c r="AQ10" s="61"/>
      <c r="AR10" s="61"/>
      <c r="AS10" s="61"/>
      <c r="AT10" s="52">
        <f>データ!$V$6</f>
        <v>223.21</v>
      </c>
      <c r="AU10" s="53"/>
      <c r="AV10" s="53"/>
      <c r="AW10" s="53"/>
      <c r="AX10" s="53"/>
      <c r="AY10" s="53"/>
      <c r="AZ10" s="53"/>
      <c r="BA10" s="53"/>
      <c r="BB10" s="54">
        <f>データ!$W$6</f>
        <v>567.13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DmosFNbHkN6znd/clRvsiClipbbm2Afq1uuRmcVs4ITd4gW8zEOJc5RvACSQTGgMb17l/NOiCxXtP71Qtf2W8g==" saltValue="WNBZXlYMpCZXOjqWsknYU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128767</v>
      </c>
      <c r="D6" s="34">
        <f t="shared" si="3"/>
        <v>46</v>
      </c>
      <c r="E6" s="34">
        <f t="shared" si="3"/>
        <v>1</v>
      </c>
      <c r="F6" s="34">
        <f t="shared" si="3"/>
        <v>0</v>
      </c>
      <c r="G6" s="34">
        <f t="shared" si="3"/>
        <v>2</v>
      </c>
      <c r="H6" s="34" t="str">
        <f t="shared" si="3"/>
        <v>千葉県　東総広域水道企業団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85.33</v>
      </c>
      <c r="P6" s="35">
        <f t="shared" si="3"/>
        <v>92.69</v>
      </c>
      <c r="Q6" s="35">
        <f t="shared" si="3"/>
        <v>0</v>
      </c>
      <c r="R6" s="35" t="str">
        <f t="shared" si="3"/>
        <v>-</v>
      </c>
      <c r="S6" s="35" t="str">
        <f t="shared" si="3"/>
        <v>-</v>
      </c>
      <c r="T6" s="35" t="str">
        <f t="shared" si="3"/>
        <v>-</v>
      </c>
      <c r="U6" s="35">
        <f t="shared" si="3"/>
        <v>126588</v>
      </c>
      <c r="V6" s="35">
        <f t="shared" si="3"/>
        <v>223.21</v>
      </c>
      <c r="W6" s="35">
        <f t="shared" si="3"/>
        <v>567.13</v>
      </c>
      <c r="X6" s="36">
        <f>IF(X7="",NA(),X7)</f>
        <v>127.61</v>
      </c>
      <c r="Y6" s="36">
        <f t="shared" ref="Y6:AG6" si="4">IF(Y7="",NA(),Y7)</f>
        <v>120.85</v>
      </c>
      <c r="Z6" s="36">
        <f t="shared" si="4"/>
        <v>113.36</v>
      </c>
      <c r="AA6" s="36">
        <f t="shared" si="4"/>
        <v>106.43</v>
      </c>
      <c r="AB6" s="36">
        <f t="shared" si="4"/>
        <v>107.86</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3380.21</v>
      </c>
      <c r="AU6" s="36">
        <f t="shared" ref="AU6:BC6" si="6">IF(AU7="",NA(),AU7)</f>
        <v>3242.57</v>
      </c>
      <c r="AV6" s="36">
        <f t="shared" si="6"/>
        <v>3386.32</v>
      </c>
      <c r="AW6" s="36">
        <f t="shared" si="6"/>
        <v>4318.38</v>
      </c>
      <c r="AX6" s="36">
        <f t="shared" si="6"/>
        <v>1192.82</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103.13</v>
      </c>
      <c r="BF6" s="36">
        <f t="shared" ref="BF6:BN6" si="7">IF(BF7="",NA(),BF7)</f>
        <v>106.79</v>
      </c>
      <c r="BG6" s="36">
        <f t="shared" si="7"/>
        <v>111.84</v>
      </c>
      <c r="BH6" s="36">
        <f t="shared" si="7"/>
        <v>129.25</v>
      </c>
      <c r="BI6" s="36">
        <f t="shared" si="7"/>
        <v>148.5</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129.18</v>
      </c>
      <c r="BQ6" s="36">
        <f t="shared" ref="BQ6:BY6" si="8">IF(BQ7="",NA(),BQ7)</f>
        <v>121.85</v>
      </c>
      <c r="BR6" s="36">
        <f t="shared" si="8"/>
        <v>113.81</v>
      </c>
      <c r="BS6" s="36">
        <f t="shared" si="8"/>
        <v>106.04</v>
      </c>
      <c r="BT6" s="36">
        <f t="shared" si="8"/>
        <v>107.62</v>
      </c>
      <c r="BU6" s="36">
        <f t="shared" si="8"/>
        <v>113.88</v>
      </c>
      <c r="BV6" s="36">
        <f t="shared" si="8"/>
        <v>114.14</v>
      </c>
      <c r="BW6" s="36">
        <f t="shared" si="8"/>
        <v>112.83</v>
      </c>
      <c r="BX6" s="36">
        <f t="shared" si="8"/>
        <v>112.84</v>
      </c>
      <c r="BY6" s="36">
        <f t="shared" si="8"/>
        <v>110.77</v>
      </c>
      <c r="BZ6" s="35" t="str">
        <f>IF(BZ7="","",IF(BZ7="-","【-】","【"&amp;SUBSTITUTE(TEXT(BZ7,"#,##0.00"),"-","△")&amp;"】"))</f>
        <v>【110.77】</v>
      </c>
      <c r="CA6" s="36">
        <f>IF(CA7="",NA(),CA7)</f>
        <v>129.22</v>
      </c>
      <c r="CB6" s="36">
        <f t="shared" ref="CB6:CJ6" si="9">IF(CB7="",NA(),CB7)</f>
        <v>134.9</v>
      </c>
      <c r="CC6" s="36">
        <f t="shared" si="9"/>
        <v>142.63</v>
      </c>
      <c r="CD6" s="36">
        <f t="shared" si="9"/>
        <v>140.72999999999999</v>
      </c>
      <c r="CE6" s="36">
        <f t="shared" si="9"/>
        <v>136.38999999999999</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57.21</v>
      </c>
      <c r="CM6" s="36">
        <f t="shared" ref="CM6:CU6" si="10">IF(CM7="",NA(),CM7)</f>
        <v>58.41</v>
      </c>
      <c r="CN6" s="36">
        <f t="shared" si="10"/>
        <v>59.49</v>
      </c>
      <c r="CO6" s="36">
        <f t="shared" si="10"/>
        <v>59.59</v>
      </c>
      <c r="CP6" s="36">
        <f t="shared" si="10"/>
        <v>61.15</v>
      </c>
      <c r="CQ6" s="36">
        <f t="shared" si="10"/>
        <v>61.66</v>
      </c>
      <c r="CR6" s="36">
        <f t="shared" si="10"/>
        <v>62.19</v>
      </c>
      <c r="CS6" s="36">
        <f t="shared" si="10"/>
        <v>61.77</v>
      </c>
      <c r="CT6" s="36">
        <f t="shared" si="10"/>
        <v>61.69</v>
      </c>
      <c r="CU6" s="36">
        <f t="shared" si="10"/>
        <v>62.26</v>
      </c>
      <c r="CV6" s="35" t="str">
        <f>IF(CV7="","",IF(CV7="-","【-】","【"&amp;SUBSTITUTE(TEXT(CV7,"#,##0.00"),"-","△")&amp;"】"))</f>
        <v>【62.26】</v>
      </c>
      <c r="CW6" s="36">
        <f>IF(CW7="",NA(),CW7)</f>
        <v>99.4</v>
      </c>
      <c r="CX6" s="36">
        <f t="shared" ref="CX6:DF6" si="11">IF(CX7="",NA(),CX7)</f>
        <v>99.41</v>
      </c>
      <c r="CY6" s="36">
        <f t="shared" si="11"/>
        <v>99.31</v>
      </c>
      <c r="CZ6" s="36">
        <f t="shared" si="11"/>
        <v>99.41</v>
      </c>
      <c r="DA6" s="36">
        <f t="shared" si="11"/>
        <v>99.45</v>
      </c>
      <c r="DB6" s="36">
        <f t="shared" si="11"/>
        <v>100.05</v>
      </c>
      <c r="DC6" s="36">
        <f t="shared" si="11"/>
        <v>100.05</v>
      </c>
      <c r="DD6" s="36">
        <f t="shared" si="11"/>
        <v>100.08</v>
      </c>
      <c r="DE6" s="36">
        <f t="shared" si="11"/>
        <v>100</v>
      </c>
      <c r="DF6" s="36">
        <f t="shared" si="11"/>
        <v>100.16</v>
      </c>
      <c r="DG6" s="35" t="str">
        <f>IF(DG7="","",IF(DG7="-","【-】","【"&amp;SUBSTITUTE(TEXT(DG7,"#,##0.00"),"-","△")&amp;"】"))</f>
        <v>【100.16】</v>
      </c>
      <c r="DH6" s="36">
        <f>IF(DH7="",NA(),DH7)</f>
        <v>51.61</v>
      </c>
      <c r="DI6" s="36">
        <f t="shared" ref="DI6:DQ6" si="12">IF(DI7="",NA(),DI7)</f>
        <v>51.69</v>
      </c>
      <c r="DJ6" s="36">
        <f t="shared" si="12"/>
        <v>51.83</v>
      </c>
      <c r="DK6" s="36">
        <f t="shared" si="12"/>
        <v>53.04</v>
      </c>
      <c r="DL6" s="36">
        <f t="shared" si="12"/>
        <v>54.33</v>
      </c>
      <c r="DM6" s="36">
        <f t="shared" si="12"/>
        <v>53.56</v>
      </c>
      <c r="DN6" s="36">
        <f t="shared" si="12"/>
        <v>54.73</v>
      </c>
      <c r="DO6" s="36">
        <f t="shared" si="12"/>
        <v>55.77</v>
      </c>
      <c r="DP6" s="36">
        <f t="shared" si="12"/>
        <v>56.48</v>
      </c>
      <c r="DQ6" s="36">
        <f t="shared" si="12"/>
        <v>57.5</v>
      </c>
      <c r="DR6" s="35" t="str">
        <f>IF(DR7="","",IF(DR7="-","【-】","【"&amp;SUBSTITUTE(TEXT(DR7,"#,##0.00"),"-","△")&amp;"】"))</f>
        <v>【57.50】</v>
      </c>
      <c r="DS6" s="36">
        <f>IF(DS7="",NA(),DS7)</f>
        <v>25.34</v>
      </c>
      <c r="DT6" s="36">
        <f t="shared" ref="DT6:EB6" si="13">IF(DT7="",NA(),DT7)</f>
        <v>50.83</v>
      </c>
      <c r="DU6" s="36">
        <f t="shared" si="13"/>
        <v>54.22</v>
      </c>
      <c r="DV6" s="36">
        <f t="shared" si="13"/>
        <v>54.22</v>
      </c>
      <c r="DW6" s="36">
        <f t="shared" si="13"/>
        <v>56.63</v>
      </c>
      <c r="DX6" s="36">
        <f t="shared" si="13"/>
        <v>19.440000000000001</v>
      </c>
      <c r="DY6" s="36">
        <f t="shared" si="13"/>
        <v>22.46</v>
      </c>
      <c r="DZ6" s="36">
        <f t="shared" si="13"/>
        <v>25.84</v>
      </c>
      <c r="EA6" s="36">
        <f t="shared" si="13"/>
        <v>27.61</v>
      </c>
      <c r="EB6" s="36">
        <f t="shared" si="13"/>
        <v>30.3</v>
      </c>
      <c r="EC6" s="35" t="str">
        <f>IF(EC7="","",IF(EC7="-","【-】","【"&amp;SUBSTITUTE(TEXT(EC7,"#,##0.00"),"-","△")&amp;"】"))</f>
        <v>【30.30】</v>
      </c>
      <c r="ED6" s="36">
        <f>IF(ED7="",NA(),ED7)</f>
        <v>10.23</v>
      </c>
      <c r="EE6" s="35">
        <f t="shared" ref="EE6:EM6" si="14">IF(EE7="",NA(),EE7)</f>
        <v>0</v>
      </c>
      <c r="EF6" s="35">
        <f t="shared" si="14"/>
        <v>0</v>
      </c>
      <c r="EG6" s="35">
        <f t="shared" si="14"/>
        <v>0</v>
      </c>
      <c r="EH6" s="36">
        <f t="shared" si="14"/>
        <v>4.7699999999999996</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128767</v>
      </c>
      <c r="D7" s="38">
        <v>46</v>
      </c>
      <c r="E7" s="38">
        <v>1</v>
      </c>
      <c r="F7" s="38">
        <v>0</v>
      </c>
      <c r="G7" s="38">
        <v>2</v>
      </c>
      <c r="H7" s="38" t="s">
        <v>93</v>
      </c>
      <c r="I7" s="38" t="s">
        <v>94</v>
      </c>
      <c r="J7" s="38" t="s">
        <v>95</v>
      </c>
      <c r="K7" s="38" t="s">
        <v>96</v>
      </c>
      <c r="L7" s="38" t="s">
        <v>97</v>
      </c>
      <c r="M7" s="38" t="s">
        <v>98</v>
      </c>
      <c r="N7" s="39" t="s">
        <v>99</v>
      </c>
      <c r="O7" s="39">
        <v>85.33</v>
      </c>
      <c r="P7" s="39">
        <v>92.69</v>
      </c>
      <c r="Q7" s="39">
        <v>0</v>
      </c>
      <c r="R7" s="39" t="s">
        <v>99</v>
      </c>
      <c r="S7" s="39" t="s">
        <v>99</v>
      </c>
      <c r="T7" s="39" t="s">
        <v>99</v>
      </c>
      <c r="U7" s="39">
        <v>126588</v>
      </c>
      <c r="V7" s="39">
        <v>223.21</v>
      </c>
      <c r="W7" s="39">
        <v>567.13</v>
      </c>
      <c r="X7" s="39">
        <v>127.61</v>
      </c>
      <c r="Y7" s="39">
        <v>120.85</v>
      </c>
      <c r="Z7" s="39">
        <v>113.36</v>
      </c>
      <c r="AA7" s="39">
        <v>106.43</v>
      </c>
      <c r="AB7" s="39">
        <v>107.86</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3380.21</v>
      </c>
      <c r="AU7" s="39">
        <v>3242.57</v>
      </c>
      <c r="AV7" s="39">
        <v>3386.32</v>
      </c>
      <c r="AW7" s="39">
        <v>4318.38</v>
      </c>
      <c r="AX7" s="39">
        <v>1192.82</v>
      </c>
      <c r="AY7" s="39">
        <v>224.41</v>
      </c>
      <c r="AZ7" s="39">
        <v>243.44</v>
      </c>
      <c r="BA7" s="39">
        <v>258.49</v>
      </c>
      <c r="BB7" s="39">
        <v>271.10000000000002</v>
      </c>
      <c r="BC7" s="39">
        <v>284.45</v>
      </c>
      <c r="BD7" s="39">
        <v>284.45</v>
      </c>
      <c r="BE7" s="39">
        <v>103.13</v>
      </c>
      <c r="BF7" s="39">
        <v>106.79</v>
      </c>
      <c r="BG7" s="39">
        <v>111.84</v>
      </c>
      <c r="BH7" s="39">
        <v>129.25</v>
      </c>
      <c r="BI7" s="39">
        <v>148.5</v>
      </c>
      <c r="BJ7" s="39">
        <v>320.31</v>
      </c>
      <c r="BK7" s="39">
        <v>303.26</v>
      </c>
      <c r="BL7" s="39">
        <v>290.31</v>
      </c>
      <c r="BM7" s="39">
        <v>272.95999999999998</v>
      </c>
      <c r="BN7" s="39">
        <v>260.95999999999998</v>
      </c>
      <c r="BO7" s="39">
        <v>260.95999999999998</v>
      </c>
      <c r="BP7" s="39">
        <v>129.18</v>
      </c>
      <c r="BQ7" s="39">
        <v>121.85</v>
      </c>
      <c r="BR7" s="39">
        <v>113.81</v>
      </c>
      <c r="BS7" s="39">
        <v>106.04</v>
      </c>
      <c r="BT7" s="39">
        <v>107.62</v>
      </c>
      <c r="BU7" s="39">
        <v>113.88</v>
      </c>
      <c r="BV7" s="39">
        <v>114.14</v>
      </c>
      <c r="BW7" s="39">
        <v>112.83</v>
      </c>
      <c r="BX7" s="39">
        <v>112.84</v>
      </c>
      <c r="BY7" s="39">
        <v>110.77</v>
      </c>
      <c r="BZ7" s="39">
        <v>110.77</v>
      </c>
      <c r="CA7" s="39">
        <v>129.22</v>
      </c>
      <c r="CB7" s="39">
        <v>134.9</v>
      </c>
      <c r="CC7" s="39">
        <v>142.63</v>
      </c>
      <c r="CD7" s="39">
        <v>140.72999999999999</v>
      </c>
      <c r="CE7" s="39">
        <v>136.38999999999999</v>
      </c>
      <c r="CF7" s="39">
        <v>74.02</v>
      </c>
      <c r="CG7" s="39">
        <v>73.03</v>
      </c>
      <c r="CH7" s="39">
        <v>73.86</v>
      </c>
      <c r="CI7" s="39">
        <v>73.849999999999994</v>
      </c>
      <c r="CJ7" s="39">
        <v>73.180000000000007</v>
      </c>
      <c r="CK7" s="39">
        <v>73.180000000000007</v>
      </c>
      <c r="CL7" s="39">
        <v>57.21</v>
      </c>
      <c r="CM7" s="39">
        <v>58.41</v>
      </c>
      <c r="CN7" s="39">
        <v>59.49</v>
      </c>
      <c r="CO7" s="39">
        <v>59.59</v>
      </c>
      <c r="CP7" s="39">
        <v>61.15</v>
      </c>
      <c r="CQ7" s="39">
        <v>61.66</v>
      </c>
      <c r="CR7" s="39">
        <v>62.19</v>
      </c>
      <c r="CS7" s="39">
        <v>61.77</v>
      </c>
      <c r="CT7" s="39">
        <v>61.69</v>
      </c>
      <c r="CU7" s="39">
        <v>62.26</v>
      </c>
      <c r="CV7" s="39">
        <v>62.26</v>
      </c>
      <c r="CW7" s="39">
        <v>99.4</v>
      </c>
      <c r="CX7" s="39">
        <v>99.41</v>
      </c>
      <c r="CY7" s="39">
        <v>99.31</v>
      </c>
      <c r="CZ7" s="39">
        <v>99.41</v>
      </c>
      <c r="DA7" s="39">
        <v>99.45</v>
      </c>
      <c r="DB7" s="39">
        <v>100.05</v>
      </c>
      <c r="DC7" s="39">
        <v>100.05</v>
      </c>
      <c r="DD7" s="39">
        <v>100.08</v>
      </c>
      <c r="DE7" s="39">
        <v>100</v>
      </c>
      <c r="DF7" s="39">
        <v>100.16</v>
      </c>
      <c r="DG7" s="39">
        <v>100.16</v>
      </c>
      <c r="DH7" s="39">
        <v>51.61</v>
      </c>
      <c r="DI7" s="39">
        <v>51.69</v>
      </c>
      <c r="DJ7" s="39">
        <v>51.83</v>
      </c>
      <c r="DK7" s="39">
        <v>53.04</v>
      </c>
      <c r="DL7" s="39">
        <v>54.33</v>
      </c>
      <c r="DM7" s="39">
        <v>53.56</v>
      </c>
      <c r="DN7" s="39">
        <v>54.73</v>
      </c>
      <c r="DO7" s="39">
        <v>55.77</v>
      </c>
      <c r="DP7" s="39">
        <v>56.48</v>
      </c>
      <c r="DQ7" s="39">
        <v>57.5</v>
      </c>
      <c r="DR7" s="39">
        <v>57.5</v>
      </c>
      <c r="DS7" s="39">
        <v>25.34</v>
      </c>
      <c r="DT7" s="39">
        <v>50.83</v>
      </c>
      <c r="DU7" s="39">
        <v>54.22</v>
      </c>
      <c r="DV7" s="39">
        <v>54.22</v>
      </c>
      <c r="DW7" s="39">
        <v>56.63</v>
      </c>
      <c r="DX7" s="39">
        <v>19.440000000000001</v>
      </c>
      <c r="DY7" s="39">
        <v>22.46</v>
      </c>
      <c r="DZ7" s="39">
        <v>25.84</v>
      </c>
      <c r="EA7" s="39">
        <v>27.61</v>
      </c>
      <c r="EB7" s="39">
        <v>30.3</v>
      </c>
      <c r="EC7" s="39">
        <v>30.3</v>
      </c>
      <c r="ED7" s="39">
        <v>10.23</v>
      </c>
      <c r="EE7" s="39">
        <v>0</v>
      </c>
      <c r="EF7" s="39">
        <v>0</v>
      </c>
      <c r="EG7" s="39">
        <v>0</v>
      </c>
      <c r="EH7" s="39">
        <v>4.7699999999999996</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2022-01-31T10:15:25Z</cp:lastPrinted>
  <dcterms:created xsi:type="dcterms:W3CDTF">2021-12-03T06:47:29Z</dcterms:created>
  <dcterms:modified xsi:type="dcterms:W3CDTF">2022-01-31T10:15:26Z</dcterms:modified>
  <cp:category/>
</cp:coreProperties>
</file>