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1.dpc.pref.chiba.lg.jp\01170_市町村課$\01_所属全体フォルダ\6理財班\Ｒ３年度\07公営企業\06 経営比較分析表\20220105 公営企業に係る経営比較分析表（令和２年度決算）の分析等について（依頼）\06検収後最終版データ\060病院\"/>
    </mc:Choice>
  </mc:AlternateContent>
  <workbookProtection workbookAlgorithmName="SHA-512" workbookHashValue="Hqu+vAitKmy8fWmPQjaR56grpzgRmsGmZLaVSrOlLwTrKkncIx51o9a1RhQft0w7C1yG0aWBmhHlAWyQ+hnf+g==" workbookSaltValue="r6y9rlfqXvq5vYZJGA/tsA==" workbookSpinCount="100000" lockStructure="1"/>
  <bookViews>
    <workbookView xWindow="0" yWindow="0" windowWidth="28800" windowHeight="1245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KC80" i="4" s="1"/>
  <c r="ET7" i="5"/>
  <c r="ES7" i="5"/>
  <c r="ER7" i="5"/>
  <c r="EQ7" i="5"/>
  <c r="EP7" i="5"/>
  <c r="EO7" i="5"/>
  <c r="EM7" i="5"/>
  <c r="EL7" i="5"/>
  <c r="GT80" i="4" s="1"/>
  <c r="EK7" i="5"/>
  <c r="EJ7" i="5"/>
  <c r="EI7" i="5"/>
  <c r="EH7" i="5"/>
  <c r="HM79" i="4" s="1"/>
  <c r="EG7" i="5"/>
  <c r="EF7" i="5"/>
  <c r="EE7" i="5"/>
  <c r="ED7" i="5"/>
  <c r="EO79" i="4" s="1"/>
  <c r="EB7" i="5"/>
  <c r="EA7" i="5"/>
  <c r="DZ7" i="5"/>
  <c r="DY7" i="5"/>
  <c r="AN80" i="4" s="1"/>
  <c r="DX7" i="5"/>
  <c r="DW7" i="5"/>
  <c r="DV7" i="5"/>
  <c r="DU7" i="5"/>
  <c r="BG79" i="4" s="1"/>
  <c r="DT7" i="5"/>
  <c r="DS7" i="5"/>
  <c r="DQ7" i="5"/>
  <c r="DP7" i="5"/>
  <c r="LY56" i="4" s="1"/>
  <c r="DO7" i="5"/>
  <c r="DN7" i="5"/>
  <c r="DM7" i="5"/>
  <c r="DL7" i="5"/>
  <c r="MN55" i="4" s="1"/>
  <c r="DK7" i="5"/>
  <c r="DJ7" i="5"/>
  <c r="DI7" i="5"/>
  <c r="DH7" i="5"/>
  <c r="KF55" i="4" s="1"/>
  <c r="DF7" i="5"/>
  <c r="DE7" i="5"/>
  <c r="DD7" i="5"/>
  <c r="DC7" i="5"/>
  <c r="HG56" i="4" s="1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AT55" i="4" s="1"/>
  <c r="CB7" i="5"/>
  <c r="CA7" i="5"/>
  <c r="BY7" i="5"/>
  <c r="BX7" i="5"/>
  <c r="LY34" i="4" s="1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HV33" i="4" s="1"/>
  <c r="BF7" i="5"/>
  <c r="BE7" i="5"/>
  <c r="BC7" i="5"/>
  <c r="BB7" i="5"/>
  <c r="EW34" i="4" s="1"/>
  <c r="BA7" i="5"/>
  <c r="AZ7" i="5"/>
  <c r="AY7" i="5"/>
  <c r="AX7" i="5"/>
  <c r="FL33" i="4" s="1"/>
  <c r="AW7" i="5"/>
  <c r="AV7" i="5"/>
  <c r="AU7" i="5"/>
  <c r="AT7" i="5"/>
  <c r="DD33" i="4" s="1"/>
  <c r="AR7" i="5"/>
  <c r="AQ7" i="5"/>
  <c r="AP7" i="5"/>
  <c r="AO7" i="5"/>
  <c r="AE34" i="4" s="1"/>
  <c r="AN7" i="5"/>
  <c r="AM7" i="5"/>
  <c r="AL7" i="5"/>
  <c r="AK7" i="5"/>
  <c r="AT33" i="4" s="1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K90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G90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ID12" i="4" s="1"/>
  <c r="AE6" i="5"/>
  <c r="AD6" i="5"/>
  <c r="AC6" i="5"/>
  <c r="AB6" i="5"/>
  <c r="AA6" i="5"/>
  <c r="Z6" i="5"/>
  <c r="Y6" i="5"/>
  <c r="X6" i="5"/>
  <c r="EG12" i="4" s="1"/>
  <c r="W6" i="5"/>
  <c r="V6" i="5"/>
  <c r="U6" i="5"/>
  <c r="T6" i="5"/>
  <c r="FZ10" i="4" s="1"/>
  <c r="S6" i="5"/>
  <c r="R6" i="5"/>
  <c r="Q6" i="5"/>
  <c r="P6" i="5"/>
  <c r="B10" i="4" s="1"/>
  <c r="O6" i="5"/>
  <c r="N6" i="5"/>
  <c r="M6" i="5"/>
  <c r="L6" i="5"/>
  <c r="AU8" i="4" s="1"/>
  <c r="K6" i="5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V80" i="4"/>
  <c r="JJ80" i="4"/>
  <c r="HM80" i="4"/>
  <c r="GA80" i="4"/>
  <c r="FH80" i="4"/>
  <c r="EO80" i="4"/>
  <c r="CS80" i="4"/>
  <c r="BZ80" i="4"/>
  <c r="BG80" i="4"/>
  <c r="U80" i="4"/>
  <c r="MH79" i="4"/>
  <c r="LO79" i="4"/>
  <c r="KV79" i="4"/>
  <c r="KC79" i="4"/>
  <c r="JJ79" i="4"/>
  <c r="GT79" i="4"/>
  <c r="GA79" i="4"/>
  <c r="FH79" i="4"/>
  <c r="CS79" i="4"/>
  <c r="BZ79" i="4"/>
  <c r="AN79" i="4"/>
  <c r="U79" i="4"/>
  <c r="MN56" i="4"/>
  <c r="LJ56" i="4"/>
  <c r="KU56" i="4"/>
  <c r="KF56" i="4"/>
  <c r="IZ56" i="4"/>
  <c r="IK56" i="4"/>
  <c r="HV56" i="4"/>
  <c r="GR56" i="4"/>
  <c r="FL56" i="4"/>
  <c r="EW56" i="4"/>
  <c r="EH56" i="4"/>
  <c r="DS56" i="4"/>
  <c r="DD56" i="4"/>
  <c r="BX56" i="4"/>
  <c r="BI56" i="4"/>
  <c r="AT56" i="4"/>
  <c r="AE56" i="4"/>
  <c r="P56" i="4"/>
  <c r="LY55" i="4"/>
  <c r="LJ55" i="4"/>
  <c r="KU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E55" i="4"/>
  <c r="P55" i="4"/>
  <c r="MN34" i="4"/>
  <c r="LJ34" i="4"/>
  <c r="KU34" i="4"/>
  <c r="KF34" i="4"/>
  <c r="IZ34" i="4"/>
  <c r="IK34" i="4"/>
  <c r="HV34" i="4"/>
  <c r="HG34" i="4"/>
  <c r="GR34" i="4"/>
  <c r="FL34" i="4"/>
  <c r="EH34" i="4"/>
  <c r="DS34" i="4"/>
  <c r="DD34" i="4"/>
  <c r="BX34" i="4"/>
  <c r="BI34" i="4"/>
  <c r="AT34" i="4"/>
  <c r="P34" i="4"/>
  <c r="MN33" i="4"/>
  <c r="LY33" i="4"/>
  <c r="LJ33" i="4"/>
  <c r="KU33" i="4"/>
  <c r="KF33" i="4"/>
  <c r="IZ33" i="4"/>
  <c r="IK33" i="4"/>
  <c r="HG33" i="4"/>
  <c r="GR33" i="4"/>
  <c r="EW33" i="4"/>
  <c r="EH33" i="4"/>
  <c r="DS33" i="4"/>
  <c r="BX33" i="4"/>
  <c r="BI33" i="4"/>
  <c r="AE33" i="4"/>
  <c r="P33" i="4"/>
  <c r="LP12" i="4"/>
  <c r="JW12" i="4"/>
  <c r="FZ12" i="4"/>
  <c r="CN12" i="4"/>
  <c r="AU12" i="4"/>
  <c r="B12" i="4"/>
  <c r="LP10" i="4"/>
  <c r="JW10" i="4"/>
  <c r="ID10" i="4"/>
  <c r="EG10" i="4"/>
  <c r="CN10" i="4"/>
  <c r="AU10" i="4"/>
  <c r="LP8" i="4"/>
  <c r="JW8" i="4"/>
  <c r="ID8" i="4"/>
  <c r="FZ8" i="4"/>
  <c r="EG8" i="4"/>
  <c r="CN8" i="4"/>
  <c r="B8" i="4"/>
  <c r="B6" i="4"/>
  <c r="MH78" i="4" l="1"/>
  <c r="HM78" i="4"/>
  <c r="FL54" i="4"/>
  <c r="FL32" i="4"/>
  <c r="CS78" i="4"/>
  <c r="BX54" i="4"/>
  <c r="BX32" i="4"/>
  <c r="IZ54" i="4"/>
  <c r="MN54" i="4"/>
  <c r="MN32" i="4"/>
  <c r="IZ32" i="4"/>
  <c r="C11" i="5"/>
  <c r="D11" i="5"/>
  <c r="E11" i="5"/>
  <c r="B11" i="5"/>
  <c r="AN78" i="4" l="1"/>
  <c r="AE54" i="4"/>
  <c r="AE32" i="4"/>
  <c r="KU54" i="4"/>
  <c r="KU32" i="4"/>
  <c r="FH78" i="4"/>
  <c r="KC78" i="4"/>
  <c r="HG54" i="4"/>
  <c r="HG32" i="4"/>
  <c r="DS54" i="4"/>
  <c r="DS32" i="4"/>
  <c r="JJ78" i="4"/>
  <c r="GR54" i="4"/>
  <c r="EO78" i="4"/>
  <c r="DD54" i="4"/>
  <c r="DD32" i="4"/>
  <c r="U78" i="4"/>
  <c r="P54" i="4"/>
  <c r="P32" i="4"/>
  <c r="KF32" i="4"/>
  <c r="GR32" i="4"/>
  <c r="KF54" i="4"/>
  <c r="LO78" i="4"/>
  <c r="IK54" i="4"/>
  <c r="IK32" i="4"/>
  <c r="GT78" i="4"/>
  <c r="EW54" i="4"/>
  <c r="EW32" i="4"/>
  <c r="BI32" i="4"/>
  <c r="LY54" i="4"/>
  <c r="LY32" i="4"/>
  <c r="BZ78" i="4"/>
  <c r="BI54" i="4"/>
  <c r="BG78" i="4"/>
  <c r="AT32" i="4"/>
  <c r="LJ54" i="4"/>
  <c r="LJ32" i="4"/>
  <c r="KV78" i="4"/>
  <c r="HV54" i="4"/>
  <c r="HV32" i="4"/>
  <c r="AT54" i="4"/>
  <c r="GA78" i="4"/>
  <c r="EH54" i="4"/>
  <c r="EH32" i="4"/>
</calcChain>
</file>

<file path=xl/sharedStrings.xml><?xml version="1.0" encoding="utf-8"?>
<sst xmlns="http://schemas.openxmlformats.org/spreadsheetml/2006/main" count="327" uniqueCount="189">
  <si>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</si>
  <si>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</si>
  <si>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</si>
  <si>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</si>
  <si>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</si>
  <si>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</si>
  <si>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</si>
  <si>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</si>
  <si>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</si>
  <si>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</si>
  <si>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</si>
  <si>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</si>
  <si>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</si>
  <si>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</si>
  <si>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</si>
  <si>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</si>
  <si>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</si>
  <si>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</si>
  <si>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</si>
  <si>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</si>
  <si>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</si>
  <si>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</si>
  <si>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</si>
  <si>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</si>
  <si>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</si>
  <si>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</si>
  <si>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</si>
  <si>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</si>
  <si>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</si>
  <si>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</si>
  <si>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</si>
  <si>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</si>
  <si>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</si>
  <si>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</si>
  <si>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</si>
  <si>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</si>
  <si>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</si>
  <si>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</si>
  <si>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</si>
  <si>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</si>
  <si>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</si>
  <si>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</si>
  <si>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</si>
  <si>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</si>
  <si>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</si>
  <si>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</si>
  <si>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</si>
  <si>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</si>
  <si>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</si>
  <si>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</si>
  <si>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</si>
  <si>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</si>
  <si>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</si>
  <si>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</si>
  <si>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</si>
  <si>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</si>
  <si>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</si>
  <si>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</si>
  <si>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</si>
  <si>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</si>
  <si>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</si>
  <si>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</si>
  <si>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</si>
  <si>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</si>
  <si>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</si>
  <si>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</si>
  <si>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</si>
  <si>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</si>
  <si>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</si>
  <si>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</si>
  <si>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</si>
  <si>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</si>
  <si>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</si>
  <si>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</si>
  <si>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</si>
  <si>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</si>
  <si>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</si>
  <si>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</si>
  <si>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</si>
  <si>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</si>
  <si>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</si>
  <si>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</si>
  <si>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</si>
  <si>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</si>
  <si>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</si>
  <si>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</si>
  <si>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</si>
  <si>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</si>
  <si>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</si>
  <si>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</si>
  <si>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</si>
  <si>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</si>
  <si>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</si>
  <si>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</si>
  <si>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</si>
  <si>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</si>
  <si>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</si>
  <si>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</si>
  <si>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</si>
  <si>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</si>
  <si>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</si>
  <si>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</si>
  <si>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</si>
  <si>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</si>
  <si>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</si>
  <si>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</si>
  <si>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</si>
  <si>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</si>
  <si>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</si>
  <si>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</si>
  <si>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</si>
  <si>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</si>
  <si>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</si>
  <si>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</si>
  <si>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</si>
  <si>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</si>
  <si>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</si>
  <si>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</si>
  <si>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</si>
  <si>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</si>
  <si>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</si>
  <si>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</si>
  <si>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</si>
  <si>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</si>
  <si>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</si>
  <si>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</si>
  <si>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</si>
  <si>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</si>
  <si>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</si>
  <si>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</si>
  <si>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</si>
  <si>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</si>
  <si>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</si>
  <si>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</si>
  <si>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</si>
  <si>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</si>
  <si>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</si>
  <si>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</si>
  <si>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</si>
  <si>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</si>
  <si>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</si>
  <si>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</si>
  <si>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</si>
  <si>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</si>
  <si>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</si>
  <si>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</si>
  <si>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</si>
  <si>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</si>
  <si>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</si>
  <si>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</si>
  <si>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</si>
  <si>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</si>
  <si>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</si>
  <si>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</si>
  <si>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</si>
  <si>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</si>
  <si>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</si>
  <si>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</si>
  <si>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</si>
  <si>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</si>
  <si>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当該値(N-3)</t>
    <phoneticPr fontId="5"/>
  </si>
  <si>
    <t>当該値(N-2)</t>
    <phoneticPr fontId="5"/>
  </si>
  <si>
    <t>当該値(N-4)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</si>
  <si>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</si>
  <si>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</si>
  <si>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</si>
  <si>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</si>
  <si>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千葉県</t>
  </si>
  <si>
    <t>君津中央病院企業団</t>
  </si>
  <si>
    <t>君津中央病院大佐和分院</t>
  </si>
  <si>
    <t>条例全部</t>
  </si>
  <si>
    <t>病院事業</t>
  </si>
  <si>
    <t>一般病院</t>
  </si>
  <si>
    <t>50床未満</t>
  </si>
  <si>
    <t>自治体職員</t>
  </si>
  <si>
    <t>直営</t>
  </si>
  <si>
    <t>ド 訓</t>
  </si>
  <si>
    <t>救 輪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</si>
  <si>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</si>
  <si>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</si>
  <si>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</si>
  <si>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</si>
  <si>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</si>
  <si>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</si>
  <si>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</si>
  <si>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君津保健医療圏における基幹・中核病院である本院と連携しながら、地域住民に密着した質の高い医療サービスを提供し、地域に必要とされる医療機関としての役割を果たす。</t>
    <rPh sb="1" eb="3">
      <t>キミツ</t>
    </rPh>
    <rPh sb="3" eb="5">
      <t>ホケン</t>
    </rPh>
    <rPh sb="5" eb="7">
      <t>イリョウ</t>
    </rPh>
    <rPh sb="7" eb="8">
      <t>ケン</t>
    </rPh>
    <rPh sb="12" eb="14">
      <t>キカン</t>
    </rPh>
    <rPh sb="15" eb="17">
      <t>チュウカク</t>
    </rPh>
    <rPh sb="17" eb="19">
      <t>ビョウイン</t>
    </rPh>
    <rPh sb="22" eb="23">
      <t>ホン</t>
    </rPh>
    <rPh sb="23" eb="24">
      <t>イン</t>
    </rPh>
    <rPh sb="25" eb="27">
      <t>レンケイ</t>
    </rPh>
    <rPh sb="32" eb="34">
      <t>チイキ</t>
    </rPh>
    <rPh sb="34" eb="36">
      <t>ジュウミン</t>
    </rPh>
    <rPh sb="37" eb="39">
      <t>ミッチャク</t>
    </rPh>
    <rPh sb="41" eb="42">
      <t>シツ</t>
    </rPh>
    <rPh sb="43" eb="44">
      <t>タカ</t>
    </rPh>
    <rPh sb="45" eb="47">
      <t>イリョウ</t>
    </rPh>
    <rPh sb="52" eb="54">
      <t>テイキョウ</t>
    </rPh>
    <rPh sb="56" eb="58">
      <t>チイキ</t>
    </rPh>
    <rPh sb="59" eb="61">
      <t>ヒツヨウ</t>
    </rPh>
    <rPh sb="65" eb="67">
      <t>イリョウ</t>
    </rPh>
    <rPh sb="67" eb="69">
      <t>キカン</t>
    </rPh>
    <rPh sb="73" eb="75">
      <t>ヤクワリ</t>
    </rPh>
    <rPh sb="76" eb="77">
      <t>ハ</t>
    </rPh>
    <phoneticPr fontId="5"/>
  </si>
  <si>
    <t>　引き続き、地域医療構想を踏まえた地域において担うべき役割を考慮のうえ、経営の健全化・効率化に努める。
　また、施設の老朽化が深刻な状況であることから、早急に構成４市及び関係機関と施設整備についての協議を進める必要がある。</t>
    <rPh sb="1" eb="2">
      <t>ヒ</t>
    </rPh>
    <rPh sb="3" eb="4">
      <t>ツヅ</t>
    </rPh>
    <rPh sb="6" eb="8">
      <t>チイキ</t>
    </rPh>
    <rPh sb="8" eb="10">
      <t>イリョウ</t>
    </rPh>
    <rPh sb="10" eb="12">
      <t>コウソウ</t>
    </rPh>
    <rPh sb="13" eb="14">
      <t>フ</t>
    </rPh>
    <rPh sb="17" eb="19">
      <t>チイキ</t>
    </rPh>
    <rPh sb="23" eb="24">
      <t>ニナ</t>
    </rPh>
    <rPh sb="27" eb="29">
      <t>ヤクワリ</t>
    </rPh>
    <rPh sb="30" eb="32">
      <t>コウリョ</t>
    </rPh>
    <rPh sb="36" eb="38">
      <t>ケイエイ</t>
    </rPh>
    <rPh sb="39" eb="42">
      <t>ケンゼンカ</t>
    </rPh>
    <rPh sb="43" eb="46">
      <t>コウリツカ</t>
    </rPh>
    <rPh sb="47" eb="48">
      <t>ツト</t>
    </rPh>
    <rPh sb="56" eb="58">
      <t>シセツ</t>
    </rPh>
    <rPh sb="59" eb="62">
      <t>ロウキュウカ</t>
    </rPh>
    <rPh sb="63" eb="65">
      <t>シンコク</t>
    </rPh>
    <rPh sb="66" eb="68">
      <t>ジョウキョウ</t>
    </rPh>
    <rPh sb="76" eb="78">
      <t>ソウキュウ</t>
    </rPh>
    <rPh sb="79" eb="81">
      <t>コウセイ</t>
    </rPh>
    <rPh sb="82" eb="83">
      <t>シ</t>
    </rPh>
    <rPh sb="83" eb="84">
      <t>オヨ</t>
    </rPh>
    <rPh sb="85" eb="87">
      <t>カンケイ</t>
    </rPh>
    <rPh sb="87" eb="89">
      <t>キカン</t>
    </rPh>
    <rPh sb="90" eb="92">
      <t>シセツ</t>
    </rPh>
    <rPh sb="92" eb="94">
      <t>セイビ</t>
    </rPh>
    <rPh sb="99" eb="101">
      <t>キョウギ</t>
    </rPh>
    <rPh sb="102" eb="103">
      <t>スス</t>
    </rPh>
    <rPh sb="105" eb="107">
      <t>ヒツヨウ</t>
    </rPh>
    <phoneticPr fontId="5"/>
  </si>
  <si>
    <t>　有形固定資産減価償却率が80％を超えており、類似病院平均値との比較でも大きく上回っており、建物及び建物附属設備の老朽化が深刻な状況である。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7" eb="18">
      <t>コ</t>
    </rPh>
    <rPh sb="46" eb="48">
      <t>タテモノ</t>
    </rPh>
    <rPh sb="48" eb="49">
      <t>オヨ</t>
    </rPh>
    <rPh sb="50" eb="52">
      <t>タテモノ</t>
    </rPh>
    <rPh sb="52" eb="54">
      <t>フゾク</t>
    </rPh>
    <rPh sb="54" eb="56">
      <t>セツビ</t>
    </rPh>
    <rPh sb="57" eb="60">
      <t>ロウキュウカ</t>
    </rPh>
    <rPh sb="61" eb="63">
      <t>シンコク</t>
    </rPh>
    <rPh sb="64" eb="66">
      <t>ジョウキョウ</t>
    </rPh>
    <phoneticPr fontId="5"/>
  </si>
  <si>
    <t>　新型コロナウイルス感染症拡大の影響により、入院患者数が減少し、病床利用率が低下したことで、医業収益が減となり、医業収支比率は前年度と比較して11.5ポイント低下した。
　収益が減となったことで、職員給与費対医業収益比率は大幅に上昇した。また、経常収支比率も前年度を9.9ポイント低下した。</t>
    <rPh sb="1" eb="3">
      <t>シンガタ</t>
    </rPh>
    <rPh sb="10" eb="13">
      <t>カンセンショウ</t>
    </rPh>
    <rPh sb="13" eb="15">
      <t>カクダイ</t>
    </rPh>
    <rPh sb="16" eb="18">
      <t>エイキョウ</t>
    </rPh>
    <rPh sb="22" eb="24">
      <t>ニュウイン</t>
    </rPh>
    <rPh sb="24" eb="26">
      <t>カンジャ</t>
    </rPh>
    <rPh sb="26" eb="27">
      <t>カズ</t>
    </rPh>
    <rPh sb="28" eb="30">
      <t>ゲンショウ</t>
    </rPh>
    <rPh sb="46" eb="48">
      <t>イギョウ</t>
    </rPh>
    <rPh sb="48" eb="50">
      <t>シュウエキ</t>
    </rPh>
    <rPh sb="56" eb="58">
      <t>イギョウ</t>
    </rPh>
    <rPh sb="58" eb="60">
      <t>シュウシ</t>
    </rPh>
    <rPh sb="60" eb="62">
      <t>ヒリツ</t>
    </rPh>
    <rPh sb="63" eb="66">
      <t>ゼンネンド</t>
    </rPh>
    <rPh sb="67" eb="69">
      <t>ヒカク</t>
    </rPh>
    <rPh sb="79" eb="81">
      <t>テイカ</t>
    </rPh>
    <rPh sb="86" eb="88">
      <t>シュウエキ</t>
    </rPh>
    <rPh sb="114" eb="116">
      <t>ジョウショウ</t>
    </rPh>
    <rPh sb="122" eb="124">
      <t>ケイジョウ</t>
    </rPh>
    <rPh sb="124" eb="126">
      <t>シュウシ</t>
    </rPh>
    <rPh sb="126" eb="128">
      <t>ヒリツ</t>
    </rPh>
    <rPh sb="129" eb="132">
      <t>ゼンネンド</t>
    </rPh>
    <rPh sb="140" eb="142">
      <t>テイカ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</si>
</sst>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89.8</c:v>
                </c:pt>
                <c:pt idx="1">
                  <c:v>87.7</c:v>
                </c:pt>
                <c:pt idx="2">
                  <c:v>88.6</c:v>
                </c:pt>
                <c:pt idx="3">
                  <c:v>89.6</c:v>
                </c:pt>
                <c:pt idx="4">
                  <c:v>72.5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4-4924-BFB0-BA72ACAE1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814088"/>
        <c:axId val="148195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63.4</c:v>
                </c:pt>
                <c:pt idx="1">
                  <c:v>62.3</c:v>
                </c:pt>
                <c:pt idx="2">
                  <c:v>59.4</c:v>
                </c:pt>
                <c:pt idx="3">
                  <c:v>61.4</c:v>
                </c:pt>
                <c:pt idx="4">
                  <c:v>55.9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74-4924-BFB0-BA72ACAE1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814088"/>
        <c:axId val="148195320"/>
      </c:lineChart>
      <c:catAx>
        <c:axId val="2598140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8195320"/>
        <c:crosses val="autoZero"/>
        <c:auto val="1"/>
        <c:lblAlgn val="ctr"/>
        <c:lblOffset val="100"/>
        <c:noMultiLvlLbl val="1"/>
      </c:catAx>
      <c:valAx>
        <c:axId val="148195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98140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6334</c:v>
                </c:pt>
                <c:pt idx="1">
                  <c:v>6499</c:v>
                </c:pt>
                <c:pt idx="2">
                  <c:v>6599</c:v>
                </c:pt>
                <c:pt idx="3">
                  <c:v>6863</c:v>
                </c:pt>
                <c:pt idx="4">
                  <c:v>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2B-4497-B915-036B2EF5D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804544"/>
        <c:axId val="260804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8000</c:v>
                </c:pt>
                <c:pt idx="1">
                  <c:v>8023</c:v>
                </c:pt>
                <c:pt idx="2">
                  <c:v>8109</c:v>
                </c:pt>
                <c:pt idx="3">
                  <c:v>8307</c:v>
                </c:pt>
                <c:pt idx="4">
                  <c:v>8904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2B-4497-B915-036B2EF5D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04544"/>
        <c:axId val="260804936"/>
      </c:lineChart>
      <c:catAx>
        <c:axId val="260804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804936"/>
        <c:crosses val="autoZero"/>
        <c:auto val="1"/>
        <c:lblAlgn val="ctr"/>
        <c:lblOffset val="100"/>
        <c:noMultiLvlLbl val="1"/>
      </c:catAx>
      <c:valAx>
        <c:axId val="260804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0804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28153</c:v>
                </c:pt>
                <c:pt idx="1">
                  <c:v>27859</c:v>
                </c:pt>
                <c:pt idx="2">
                  <c:v>28808</c:v>
                </c:pt>
                <c:pt idx="3">
                  <c:v>28908</c:v>
                </c:pt>
                <c:pt idx="4">
                  <c:v>29592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C-4788-B278-DC90A9B2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805720"/>
        <c:axId val="26080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24479</c:v>
                </c:pt>
                <c:pt idx="1">
                  <c:v>25136</c:v>
                </c:pt>
                <c:pt idx="2">
                  <c:v>26485</c:v>
                </c:pt>
                <c:pt idx="3">
                  <c:v>27761</c:v>
                </c:pt>
                <c:pt idx="4">
                  <c:v>29162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C-4788-B278-DC90A9B2B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05720"/>
        <c:axId val="260806112"/>
      </c:lineChart>
      <c:catAx>
        <c:axId val="260805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806112"/>
        <c:crosses val="autoZero"/>
        <c:auto val="1"/>
        <c:lblAlgn val="ctr"/>
        <c:lblOffset val="100"/>
        <c:noMultiLvlLbl val="1"/>
      </c:catAx>
      <c:valAx>
        <c:axId val="26080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0805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2.5</c:v>
                </c:pt>
                <c:pt idx="2">
                  <c:v>0.1</c:v>
                </c:pt>
                <c:pt idx="3">
                  <c:v>1</c:v>
                </c:pt>
                <c:pt idx="4">
                  <c:v>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F-4D83-AFC8-18F52536F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51544"/>
        <c:axId val="260316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156.6</c:v>
                </c:pt>
                <c:pt idx="1">
                  <c:v>106</c:v>
                </c:pt>
                <c:pt idx="2">
                  <c:v>118.7</c:v>
                </c:pt>
                <c:pt idx="3">
                  <c:v>121.7</c:v>
                </c:pt>
                <c:pt idx="4">
                  <c:v>132.30000000000001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F-4D83-AFC8-18F52536F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51544"/>
        <c:axId val="260316872"/>
      </c:lineChart>
      <c:catAx>
        <c:axId val="260251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316872"/>
        <c:crosses val="autoZero"/>
        <c:auto val="1"/>
        <c:lblAlgn val="ctr"/>
        <c:lblOffset val="100"/>
        <c:noMultiLvlLbl val="1"/>
      </c:catAx>
      <c:valAx>
        <c:axId val="260316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251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96.5</c:v>
                </c:pt>
                <c:pt idx="1">
                  <c:v>92.2</c:v>
                </c:pt>
                <c:pt idx="2">
                  <c:v>94.3</c:v>
                </c:pt>
                <c:pt idx="3">
                  <c:v>94.6</c:v>
                </c:pt>
                <c:pt idx="4">
                  <c:v>83.1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F-4990-A001-EC47C693D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61840"/>
        <c:axId val="26043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69.5</c:v>
                </c:pt>
                <c:pt idx="1">
                  <c:v>67.7</c:v>
                </c:pt>
                <c:pt idx="2">
                  <c:v>66.8</c:v>
                </c:pt>
                <c:pt idx="3">
                  <c:v>67.8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F-4990-A001-EC47C693D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61840"/>
        <c:axId val="260438368"/>
      </c:lineChart>
      <c:catAx>
        <c:axId val="260261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438368"/>
        <c:crosses val="autoZero"/>
        <c:auto val="1"/>
        <c:lblAlgn val="ctr"/>
        <c:lblOffset val="100"/>
        <c:noMultiLvlLbl val="1"/>
      </c:catAx>
      <c:valAx>
        <c:axId val="26043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261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101.2</c:v>
                </c:pt>
                <c:pt idx="1">
                  <c:v>97.9</c:v>
                </c:pt>
                <c:pt idx="2">
                  <c:v>100.3</c:v>
                </c:pt>
                <c:pt idx="3">
                  <c:v>99.2</c:v>
                </c:pt>
                <c:pt idx="4">
                  <c:v>89.3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F-42FA-81D7-2BB5E951A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392912"/>
        <c:axId val="260790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94.8</c:v>
                </c:pt>
                <c:pt idx="2">
                  <c:v>96.1</c:v>
                </c:pt>
                <c:pt idx="3">
                  <c:v>96.7</c:v>
                </c:pt>
                <c:pt idx="4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F-42FA-81D7-2BB5E951A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392912"/>
        <c:axId val="260790456"/>
      </c:lineChart>
      <c:catAx>
        <c:axId val="2603929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790456"/>
        <c:crosses val="autoZero"/>
        <c:auto val="1"/>
        <c:lblAlgn val="ctr"/>
        <c:lblOffset val="100"/>
        <c:noMultiLvlLbl val="1"/>
      </c:catAx>
      <c:valAx>
        <c:axId val="260790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260392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81</c:v>
                </c:pt>
                <c:pt idx="1">
                  <c:v>79.599999999999994</c:v>
                </c:pt>
                <c:pt idx="2">
                  <c:v>79.099999999999994</c:v>
                </c:pt>
                <c:pt idx="3">
                  <c:v>79.7</c:v>
                </c:pt>
                <c:pt idx="4">
                  <c:v>81.900000000000006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0-4129-90C5-1AFF52F02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747680"/>
        <c:axId val="260799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52.7</c:v>
                </c:pt>
                <c:pt idx="1">
                  <c:v>52.8</c:v>
                </c:pt>
                <c:pt idx="2">
                  <c:v>54.2</c:v>
                </c:pt>
                <c:pt idx="3">
                  <c:v>55.4</c:v>
                </c:pt>
                <c:pt idx="4">
                  <c:v>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0-4129-90C5-1AFF52F02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47680"/>
        <c:axId val="260799056"/>
      </c:lineChart>
      <c:catAx>
        <c:axId val="260747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799056"/>
        <c:crosses val="autoZero"/>
        <c:auto val="1"/>
        <c:lblAlgn val="ctr"/>
        <c:lblOffset val="100"/>
        <c:noMultiLvlLbl val="1"/>
      </c:catAx>
      <c:valAx>
        <c:axId val="260799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747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74.400000000000006</c:v>
                </c:pt>
                <c:pt idx="1">
                  <c:v>65.5</c:v>
                </c:pt>
                <c:pt idx="2">
                  <c:v>68.7</c:v>
                </c:pt>
                <c:pt idx="3">
                  <c:v>66.900000000000006</c:v>
                </c:pt>
                <c:pt idx="4">
                  <c:v>70.900000000000006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3-4BF9-ACD3-4EC04D32A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799840"/>
        <c:axId val="260800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68.900000000000006</c:v>
                </c:pt>
                <c:pt idx="2">
                  <c:v>70.2</c:v>
                </c:pt>
                <c:pt idx="3">
                  <c:v>72</c:v>
                </c:pt>
                <c:pt idx="4">
                  <c:v>72.3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3-4BF9-ACD3-4EC04D32A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99840"/>
        <c:axId val="260800232"/>
      </c:lineChart>
      <c:catAx>
        <c:axId val="260799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800232"/>
        <c:crosses val="autoZero"/>
        <c:auto val="1"/>
        <c:lblAlgn val="ctr"/>
        <c:lblOffset val="100"/>
        <c:noMultiLvlLbl val="1"/>
      </c:catAx>
      <c:valAx>
        <c:axId val="260800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799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29817611</c:v>
                </c:pt>
                <c:pt idx="1">
                  <c:v>31139694</c:v>
                </c:pt>
                <c:pt idx="2">
                  <c:v>31777667</c:v>
                </c:pt>
                <c:pt idx="3">
                  <c:v>32401306</c:v>
                </c:pt>
                <c:pt idx="4">
                  <c:v>32424333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4-4A0B-BBFA-951071A1E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801016"/>
        <c:axId val="26080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41785853</c:v>
                </c:pt>
                <c:pt idx="1">
                  <c:v>44571078</c:v>
                </c:pt>
                <c:pt idx="2">
                  <c:v>45346697</c:v>
                </c:pt>
                <c:pt idx="3">
                  <c:v>44774257</c:v>
                </c:pt>
                <c:pt idx="4">
                  <c:v>46069366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F4-4A0B-BBFA-951071A1E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01016"/>
        <c:axId val="260801408"/>
      </c:lineChart>
      <c:catAx>
        <c:axId val="2608010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801408"/>
        <c:crosses val="autoZero"/>
        <c:auto val="1"/>
        <c:lblAlgn val="ctr"/>
        <c:lblOffset val="100"/>
        <c:noMultiLvlLbl val="1"/>
      </c:catAx>
      <c:valAx>
        <c:axId val="26080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0801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11.2</c:v>
                </c:pt>
                <c:pt idx="1">
                  <c:v>10.6</c:v>
                </c:pt>
                <c:pt idx="2">
                  <c:v>10</c:v>
                </c:pt>
                <c:pt idx="3">
                  <c:v>10.5</c:v>
                </c:pt>
                <c:pt idx="4">
                  <c:v>11.3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2-487E-9333-BE05B3B04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802192"/>
        <c:axId val="260802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17.600000000000001</c:v>
                </c:pt>
                <c:pt idx="1">
                  <c:v>17.399999999999999</c:v>
                </c:pt>
                <c:pt idx="2">
                  <c:v>16</c:v>
                </c:pt>
                <c:pt idx="3">
                  <c:v>16</c:v>
                </c:pt>
                <c:pt idx="4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B2-487E-9333-BE05B3B04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02192"/>
        <c:axId val="260802584"/>
      </c:lineChart>
      <c:catAx>
        <c:axId val="260802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802584"/>
        <c:crosses val="autoZero"/>
        <c:auto val="1"/>
        <c:lblAlgn val="ctr"/>
        <c:lblOffset val="100"/>
        <c:noMultiLvlLbl val="1"/>
      </c:catAx>
      <c:valAx>
        <c:axId val="260802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802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49.9</c:v>
                </c:pt>
                <c:pt idx="1">
                  <c:v>54.9</c:v>
                </c:pt>
                <c:pt idx="2">
                  <c:v>48.7</c:v>
                </c:pt>
                <c:pt idx="3">
                  <c:v>47.9</c:v>
                </c:pt>
                <c:pt idx="4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7-40D7-A39A-3ABB23859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803368"/>
        <c:axId val="26080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79.5</c:v>
                </c:pt>
                <c:pt idx="1">
                  <c:v>81.099999999999994</c:v>
                </c:pt>
                <c:pt idx="2">
                  <c:v>81.599999999999994</c:v>
                </c:pt>
                <c:pt idx="3">
                  <c:v>80.099999999999994</c:v>
                </c:pt>
                <c:pt idx="4">
                  <c:v>87.1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7-40D7-A39A-3ABB23859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03368"/>
        <c:axId val="260803760"/>
      </c:lineChart>
      <c:catAx>
        <c:axId val="260803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803760"/>
        <c:crosses val="autoZero"/>
        <c:auto val="1"/>
        <c:lblAlgn val="ctr"/>
        <c:lblOffset val="100"/>
        <c:noMultiLvlLbl val="1"/>
      </c:catAx>
      <c:valAx>
        <c:axId val="26080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803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="85" zoomScaleNormal="85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2" t="str">
        <f>データ!H6</f>
        <v>千葉県君津中央病院企業団　君津中央病院大佐和分院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2" t="s">
        <v>1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4"/>
      <c r="AU7" s="142" t="s">
        <v>2</v>
      </c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4"/>
      <c r="CN7" s="142" t="s">
        <v>3</v>
      </c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4"/>
      <c r="EG7" s="142" t="s">
        <v>4</v>
      </c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4"/>
      <c r="FZ7" s="142" t="s">
        <v>5</v>
      </c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4"/>
      <c r="ID7" s="142" t="s">
        <v>6</v>
      </c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  <c r="IW7" s="143"/>
      <c r="IX7" s="143"/>
      <c r="IY7" s="143"/>
      <c r="IZ7" s="143"/>
      <c r="JA7" s="143"/>
      <c r="JB7" s="143"/>
      <c r="JC7" s="143"/>
      <c r="JD7" s="143"/>
      <c r="JE7" s="143"/>
      <c r="JF7" s="143"/>
      <c r="JG7" s="143"/>
      <c r="JH7" s="143"/>
      <c r="JI7" s="143"/>
      <c r="JJ7" s="143"/>
      <c r="JK7" s="143"/>
      <c r="JL7" s="143"/>
      <c r="JM7" s="143"/>
      <c r="JN7" s="143"/>
      <c r="JO7" s="143"/>
      <c r="JP7" s="143"/>
      <c r="JQ7" s="143"/>
      <c r="JR7" s="143"/>
      <c r="JS7" s="143"/>
      <c r="JT7" s="143"/>
      <c r="JU7" s="143"/>
      <c r="JV7" s="144"/>
      <c r="JW7" s="142" t="s">
        <v>7</v>
      </c>
      <c r="JX7" s="143"/>
      <c r="JY7" s="143"/>
      <c r="JZ7" s="143"/>
      <c r="KA7" s="143"/>
      <c r="KB7" s="143"/>
      <c r="KC7" s="143"/>
      <c r="KD7" s="143"/>
      <c r="KE7" s="143"/>
      <c r="KF7" s="143"/>
      <c r="KG7" s="143"/>
      <c r="KH7" s="143"/>
      <c r="KI7" s="143"/>
      <c r="KJ7" s="143"/>
      <c r="KK7" s="143"/>
      <c r="KL7" s="143"/>
      <c r="KM7" s="143"/>
      <c r="KN7" s="143"/>
      <c r="KO7" s="143"/>
      <c r="KP7" s="143"/>
      <c r="KQ7" s="143"/>
      <c r="KR7" s="143"/>
      <c r="KS7" s="143"/>
      <c r="KT7" s="143"/>
      <c r="KU7" s="143"/>
      <c r="KV7" s="143"/>
      <c r="KW7" s="143"/>
      <c r="KX7" s="143"/>
      <c r="KY7" s="143"/>
      <c r="KZ7" s="143"/>
      <c r="LA7" s="143"/>
      <c r="LB7" s="143"/>
      <c r="LC7" s="143"/>
      <c r="LD7" s="143"/>
      <c r="LE7" s="143"/>
      <c r="LF7" s="143"/>
      <c r="LG7" s="143"/>
      <c r="LH7" s="143"/>
      <c r="LI7" s="143"/>
      <c r="LJ7" s="143"/>
      <c r="LK7" s="143"/>
      <c r="LL7" s="143"/>
      <c r="LM7" s="143"/>
      <c r="LN7" s="143"/>
      <c r="LO7" s="144"/>
      <c r="LP7" s="142" t="s">
        <v>8</v>
      </c>
      <c r="LQ7" s="143"/>
      <c r="LR7" s="143"/>
      <c r="LS7" s="143"/>
      <c r="LT7" s="143"/>
      <c r="LU7" s="143"/>
      <c r="LV7" s="143"/>
      <c r="LW7" s="143"/>
      <c r="LX7" s="143"/>
      <c r="LY7" s="143"/>
      <c r="LZ7" s="143"/>
      <c r="MA7" s="143"/>
      <c r="MB7" s="143"/>
      <c r="MC7" s="143"/>
      <c r="MD7" s="143"/>
      <c r="ME7" s="143"/>
      <c r="MF7" s="143"/>
      <c r="MG7" s="143"/>
      <c r="MH7" s="143"/>
      <c r="MI7" s="143"/>
      <c r="MJ7" s="143"/>
      <c r="MK7" s="143"/>
      <c r="ML7" s="143"/>
      <c r="MM7" s="143"/>
      <c r="MN7" s="143"/>
      <c r="MO7" s="143"/>
      <c r="MP7" s="143"/>
      <c r="MQ7" s="143"/>
      <c r="MR7" s="143"/>
      <c r="MS7" s="143"/>
      <c r="MT7" s="143"/>
      <c r="MU7" s="143"/>
      <c r="MV7" s="143"/>
      <c r="MW7" s="143"/>
      <c r="MX7" s="143"/>
      <c r="MY7" s="143"/>
      <c r="MZ7" s="143"/>
      <c r="NA7" s="143"/>
      <c r="NB7" s="143"/>
      <c r="NC7" s="143"/>
      <c r="ND7" s="143"/>
      <c r="NE7" s="143"/>
      <c r="NF7" s="143"/>
      <c r="NG7" s="143"/>
      <c r="NH7" s="144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39" t="str">
        <f>データ!K6</f>
        <v>条例全部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一般病院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50床未満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自治体職員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>
        <f>データ!Z6</f>
        <v>36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 t="str">
        <f>データ!AA6</f>
        <v>-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データ!AB6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7" t="s">
        <v>10</v>
      </c>
      <c r="NK8" s="14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2" t="s">
        <v>12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4"/>
      <c r="AU9" s="142" t="s">
        <v>13</v>
      </c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4"/>
      <c r="CN9" s="142" t="s">
        <v>14</v>
      </c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4"/>
      <c r="EG9" s="142" t="s">
        <v>15</v>
      </c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4"/>
      <c r="FZ9" s="142" t="s">
        <v>16</v>
      </c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4"/>
      <c r="ID9" s="142" t="s">
        <v>17</v>
      </c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  <c r="IV9" s="143"/>
      <c r="IW9" s="143"/>
      <c r="IX9" s="143"/>
      <c r="IY9" s="143"/>
      <c r="IZ9" s="143"/>
      <c r="JA9" s="143"/>
      <c r="JB9" s="143"/>
      <c r="JC9" s="143"/>
      <c r="JD9" s="143"/>
      <c r="JE9" s="143"/>
      <c r="JF9" s="143"/>
      <c r="JG9" s="143"/>
      <c r="JH9" s="143"/>
      <c r="JI9" s="143"/>
      <c r="JJ9" s="143"/>
      <c r="JK9" s="143"/>
      <c r="JL9" s="143"/>
      <c r="JM9" s="143"/>
      <c r="JN9" s="143"/>
      <c r="JO9" s="143"/>
      <c r="JP9" s="143"/>
      <c r="JQ9" s="143"/>
      <c r="JR9" s="143"/>
      <c r="JS9" s="143"/>
      <c r="JT9" s="143"/>
      <c r="JU9" s="143"/>
      <c r="JV9" s="144"/>
      <c r="JW9" s="142" t="s">
        <v>18</v>
      </c>
      <c r="JX9" s="143"/>
      <c r="JY9" s="143"/>
      <c r="JZ9" s="143"/>
      <c r="KA9" s="143"/>
      <c r="KB9" s="143"/>
      <c r="KC9" s="143"/>
      <c r="KD9" s="143"/>
      <c r="KE9" s="143"/>
      <c r="KF9" s="143"/>
      <c r="KG9" s="143"/>
      <c r="KH9" s="143"/>
      <c r="KI9" s="143"/>
      <c r="KJ9" s="143"/>
      <c r="KK9" s="143"/>
      <c r="KL9" s="143"/>
      <c r="KM9" s="143"/>
      <c r="KN9" s="143"/>
      <c r="KO9" s="143"/>
      <c r="KP9" s="143"/>
      <c r="KQ9" s="143"/>
      <c r="KR9" s="143"/>
      <c r="KS9" s="143"/>
      <c r="KT9" s="143"/>
      <c r="KU9" s="143"/>
      <c r="KV9" s="143"/>
      <c r="KW9" s="143"/>
      <c r="KX9" s="143"/>
      <c r="KY9" s="143"/>
      <c r="KZ9" s="143"/>
      <c r="LA9" s="143"/>
      <c r="LB9" s="143"/>
      <c r="LC9" s="143"/>
      <c r="LD9" s="143"/>
      <c r="LE9" s="143"/>
      <c r="LF9" s="143"/>
      <c r="LG9" s="143"/>
      <c r="LH9" s="143"/>
      <c r="LI9" s="143"/>
      <c r="LJ9" s="143"/>
      <c r="LK9" s="143"/>
      <c r="LL9" s="143"/>
      <c r="LM9" s="143"/>
      <c r="LN9" s="143"/>
      <c r="LO9" s="144"/>
      <c r="LP9" s="142" t="s">
        <v>19</v>
      </c>
      <c r="LQ9" s="143"/>
      <c r="LR9" s="143"/>
      <c r="LS9" s="143"/>
      <c r="LT9" s="143"/>
      <c r="LU9" s="143"/>
      <c r="LV9" s="143"/>
      <c r="LW9" s="143"/>
      <c r="LX9" s="143"/>
      <c r="LY9" s="143"/>
      <c r="LZ9" s="143"/>
      <c r="MA9" s="143"/>
      <c r="MB9" s="143"/>
      <c r="MC9" s="143"/>
      <c r="MD9" s="143"/>
      <c r="ME9" s="143"/>
      <c r="MF9" s="143"/>
      <c r="MG9" s="143"/>
      <c r="MH9" s="143"/>
      <c r="MI9" s="143"/>
      <c r="MJ9" s="143"/>
      <c r="MK9" s="143"/>
      <c r="ML9" s="143"/>
      <c r="MM9" s="143"/>
      <c r="MN9" s="143"/>
      <c r="MO9" s="143"/>
      <c r="MP9" s="143"/>
      <c r="MQ9" s="143"/>
      <c r="MR9" s="143"/>
      <c r="MS9" s="143"/>
      <c r="MT9" s="143"/>
      <c r="MU9" s="143"/>
      <c r="MV9" s="143"/>
      <c r="MW9" s="143"/>
      <c r="MX9" s="143"/>
      <c r="MY9" s="143"/>
      <c r="MZ9" s="143"/>
      <c r="NA9" s="143"/>
      <c r="NB9" s="143"/>
      <c r="NC9" s="143"/>
      <c r="ND9" s="143"/>
      <c r="NE9" s="143"/>
      <c r="NF9" s="143"/>
      <c r="NG9" s="143"/>
      <c r="NH9" s="144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10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-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ド 訓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救 輪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 t="str">
        <f>データ!AC6</f>
        <v>-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 t="str">
        <f>データ!AD6</f>
        <v>-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データ!AE6</f>
        <v>36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5" t="s">
        <v>22</v>
      </c>
      <c r="NK10" s="146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2" t="s">
        <v>24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4"/>
      <c r="AU11" s="142" t="s">
        <v>25</v>
      </c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4"/>
      <c r="CN11" s="142" t="s">
        <v>26</v>
      </c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4"/>
      <c r="EG11" s="142" t="s">
        <v>27</v>
      </c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4"/>
      <c r="FZ11" s="142" t="s">
        <v>28</v>
      </c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4"/>
      <c r="ID11" s="142" t="s">
        <v>29</v>
      </c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  <c r="IV11" s="143"/>
      <c r="IW11" s="143"/>
      <c r="IX11" s="143"/>
      <c r="IY11" s="143"/>
      <c r="IZ11" s="143"/>
      <c r="JA11" s="143"/>
      <c r="JB11" s="143"/>
      <c r="JC11" s="143"/>
      <c r="JD11" s="143"/>
      <c r="JE11" s="143"/>
      <c r="JF11" s="143"/>
      <c r="JG11" s="143"/>
      <c r="JH11" s="143"/>
      <c r="JI11" s="143"/>
      <c r="JJ11" s="143"/>
      <c r="JK11" s="143"/>
      <c r="JL11" s="143"/>
      <c r="JM11" s="143"/>
      <c r="JN11" s="143"/>
      <c r="JO11" s="143"/>
      <c r="JP11" s="143"/>
      <c r="JQ11" s="143"/>
      <c r="JR11" s="143"/>
      <c r="JS11" s="143"/>
      <c r="JT11" s="143"/>
      <c r="JU11" s="143"/>
      <c r="JV11" s="144"/>
      <c r="JW11" s="142" t="s">
        <v>30</v>
      </c>
      <c r="JX11" s="143"/>
      <c r="JY11" s="143"/>
      <c r="JZ11" s="143"/>
      <c r="KA11" s="143"/>
      <c r="KB11" s="143"/>
      <c r="KC11" s="143"/>
      <c r="KD11" s="143"/>
      <c r="KE11" s="143"/>
      <c r="KF11" s="143"/>
      <c r="KG11" s="143"/>
      <c r="KH11" s="143"/>
      <c r="KI11" s="143"/>
      <c r="KJ11" s="143"/>
      <c r="KK11" s="143"/>
      <c r="KL11" s="143"/>
      <c r="KM11" s="143"/>
      <c r="KN11" s="143"/>
      <c r="KO11" s="143"/>
      <c r="KP11" s="143"/>
      <c r="KQ11" s="143"/>
      <c r="KR11" s="143"/>
      <c r="KS11" s="143"/>
      <c r="KT11" s="143"/>
      <c r="KU11" s="143"/>
      <c r="KV11" s="143"/>
      <c r="KW11" s="143"/>
      <c r="KX11" s="143"/>
      <c r="KY11" s="143"/>
      <c r="KZ11" s="143"/>
      <c r="LA11" s="143"/>
      <c r="LB11" s="143"/>
      <c r="LC11" s="143"/>
      <c r="LD11" s="143"/>
      <c r="LE11" s="143"/>
      <c r="LF11" s="143"/>
      <c r="LG11" s="143"/>
      <c r="LH11" s="143"/>
      <c r="LI11" s="143"/>
      <c r="LJ11" s="143"/>
      <c r="LK11" s="143"/>
      <c r="LL11" s="143"/>
      <c r="LM11" s="143"/>
      <c r="LN11" s="143"/>
      <c r="LO11" s="144"/>
      <c r="LP11" s="142" t="s">
        <v>31</v>
      </c>
      <c r="LQ11" s="143"/>
      <c r="LR11" s="143"/>
      <c r="LS11" s="143"/>
      <c r="LT11" s="143"/>
      <c r="LU11" s="143"/>
      <c r="LV11" s="143"/>
      <c r="LW11" s="143"/>
      <c r="LX11" s="143"/>
      <c r="LY11" s="143"/>
      <c r="LZ11" s="143"/>
      <c r="MA11" s="143"/>
      <c r="MB11" s="143"/>
      <c r="MC11" s="143"/>
      <c r="MD11" s="143"/>
      <c r="ME11" s="143"/>
      <c r="MF11" s="143"/>
      <c r="MG11" s="143"/>
      <c r="MH11" s="143"/>
      <c r="MI11" s="143"/>
      <c r="MJ11" s="143"/>
      <c r="MK11" s="143"/>
      <c r="ML11" s="143"/>
      <c r="MM11" s="143"/>
      <c r="MN11" s="143"/>
      <c r="MO11" s="143"/>
      <c r="MP11" s="143"/>
      <c r="MQ11" s="143"/>
      <c r="MR11" s="143"/>
      <c r="MS11" s="143"/>
      <c r="MT11" s="143"/>
      <c r="MU11" s="143"/>
      <c r="MV11" s="143"/>
      <c r="MW11" s="143"/>
      <c r="MX11" s="143"/>
      <c r="MY11" s="143"/>
      <c r="MZ11" s="143"/>
      <c r="NA11" s="143"/>
      <c r="NB11" s="143"/>
      <c r="NC11" s="143"/>
      <c r="ND11" s="143"/>
      <c r="NE11" s="143"/>
      <c r="NF11" s="143"/>
      <c r="NG11" s="143"/>
      <c r="NH11" s="144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28" t="str">
        <f>データ!U6</f>
        <v>-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2116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第２種該当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-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FZ12" s="139" t="str">
        <f>データ!Y6</f>
        <v>１０：１</v>
      </c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1"/>
      <c r="ID12" s="128">
        <f>データ!AF6</f>
        <v>36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 t="str">
        <f>データ!AG6</f>
        <v>-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>
        <f>データ!AH6</f>
        <v>36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1" t="s">
        <v>32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1" t="s">
        <v>33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34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36</v>
      </c>
      <c r="NK16" s="134"/>
      <c r="NL16" s="134"/>
      <c r="NM16" s="134"/>
      <c r="NN16" s="135"/>
      <c r="NO16" s="133" t="s">
        <v>37</v>
      </c>
      <c r="NP16" s="134"/>
      <c r="NQ16" s="134"/>
      <c r="NR16" s="134"/>
      <c r="NS16" s="135"/>
      <c r="NT16" s="133" t="s">
        <v>38</v>
      </c>
      <c r="NU16" s="134"/>
      <c r="NV16" s="134"/>
      <c r="NW16" s="134"/>
      <c r="NX16" s="135"/>
    </row>
    <row r="17" spans="1:393" ht="13.5" customHeight="1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4" t="s">
        <v>39</v>
      </c>
      <c r="NK18" s="125"/>
      <c r="NL18" s="125"/>
      <c r="NM18" s="120" t="s">
        <v>40</v>
      </c>
      <c r="NN18" s="121"/>
      <c r="NO18" s="124" t="s">
        <v>39</v>
      </c>
      <c r="NP18" s="125"/>
      <c r="NQ18" s="125"/>
      <c r="NR18" s="120" t="s">
        <v>40</v>
      </c>
      <c r="NS18" s="121"/>
      <c r="NT18" s="124" t="s">
        <v>39</v>
      </c>
      <c r="NU18" s="125"/>
      <c r="NV18" s="125"/>
      <c r="NW18" s="120" t="s">
        <v>40</v>
      </c>
      <c r="NX18" s="121"/>
      <c r="OC18" s="2" t="s">
        <v>41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6"/>
      <c r="NK19" s="127"/>
      <c r="NL19" s="127"/>
      <c r="NM19" s="122"/>
      <c r="NN19" s="123"/>
      <c r="NO19" s="126"/>
      <c r="NP19" s="127"/>
      <c r="NQ19" s="127"/>
      <c r="NR19" s="122"/>
      <c r="NS19" s="123"/>
      <c r="NT19" s="126"/>
      <c r="NU19" s="127"/>
      <c r="NV19" s="127"/>
      <c r="NW19" s="122"/>
      <c r="NX19" s="123"/>
      <c r="OC19" s="28" t="s">
        <v>42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43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44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45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185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46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1"/>
      <c r="NK23" s="112"/>
      <c r="NL23" s="112"/>
      <c r="NM23" s="112"/>
      <c r="NN23" s="112"/>
      <c r="NO23" s="112"/>
      <c r="NP23" s="112"/>
      <c r="NQ23" s="112"/>
      <c r="NR23" s="112"/>
      <c r="NS23" s="112"/>
      <c r="NT23" s="112"/>
      <c r="NU23" s="112"/>
      <c r="NV23" s="112"/>
      <c r="NW23" s="112"/>
      <c r="NX23" s="113"/>
      <c r="OC23" s="28" t="s">
        <v>47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1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2"/>
      <c r="NX24" s="113"/>
      <c r="OC24" s="28" t="s">
        <v>48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1"/>
      <c r="NK25" s="112"/>
      <c r="NL25" s="112"/>
      <c r="NM25" s="112"/>
      <c r="NN25" s="112"/>
      <c r="NO25" s="112"/>
      <c r="NP25" s="112"/>
      <c r="NQ25" s="112"/>
      <c r="NR25" s="112"/>
      <c r="NS25" s="112"/>
      <c r="NT25" s="112"/>
      <c r="NU25" s="112"/>
      <c r="NV25" s="112"/>
      <c r="NW25" s="112"/>
      <c r="NX25" s="113"/>
      <c r="OC25" s="28" t="s">
        <v>49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1"/>
      <c r="NK26" s="112"/>
      <c r="NL26" s="112"/>
      <c r="NM26" s="112"/>
      <c r="NN26" s="112"/>
      <c r="NO26" s="112"/>
      <c r="NP26" s="112"/>
      <c r="NQ26" s="112"/>
      <c r="NR26" s="112"/>
      <c r="NS26" s="112"/>
      <c r="NT26" s="112"/>
      <c r="NU26" s="112"/>
      <c r="NV26" s="112"/>
      <c r="NW26" s="112"/>
      <c r="NX26" s="113"/>
      <c r="OC26" s="28" t="s">
        <v>50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3"/>
      <c r="OC27" s="28" t="s">
        <v>51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1"/>
      <c r="NK28" s="112"/>
      <c r="NL28" s="112"/>
      <c r="NM28" s="112"/>
      <c r="NN28" s="112"/>
      <c r="NO28" s="112"/>
      <c r="NP28" s="112"/>
      <c r="NQ28" s="112"/>
      <c r="NR28" s="112"/>
      <c r="NS28" s="112"/>
      <c r="NT28" s="112"/>
      <c r="NU28" s="112"/>
      <c r="NV28" s="112"/>
      <c r="NW28" s="112"/>
      <c r="NX28" s="113"/>
      <c r="OC28" s="28" t="s">
        <v>52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1"/>
      <c r="NK29" s="112"/>
      <c r="NL29" s="112"/>
      <c r="NM29" s="112"/>
      <c r="NN29" s="112"/>
      <c r="NO29" s="112"/>
      <c r="NP29" s="112"/>
      <c r="NQ29" s="112"/>
      <c r="NR29" s="112"/>
      <c r="NS29" s="112"/>
      <c r="NT29" s="112"/>
      <c r="NU29" s="112"/>
      <c r="NV29" s="112"/>
      <c r="NW29" s="112"/>
      <c r="NX29" s="113"/>
      <c r="OC29" s="28" t="s">
        <v>53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1"/>
      <c r="NK30" s="112"/>
      <c r="NL30" s="112"/>
      <c r="NM30" s="112"/>
      <c r="NN30" s="112"/>
      <c r="NO30" s="112"/>
      <c r="NP30" s="112"/>
      <c r="NQ30" s="112"/>
      <c r="NR30" s="112"/>
      <c r="NS30" s="112"/>
      <c r="NT30" s="112"/>
      <c r="NU30" s="112"/>
      <c r="NV30" s="112"/>
      <c r="NW30" s="112"/>
      <c r="NX30" s="113"/>
      <c r="OC30" s="28" t="s">
        <v>54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1"/>
      <c r="NK31" s="112"/>
      <c r="NL31" s="112"/>
      <c r="NM31" s="112"/>
      <c r="NN31" s="112"/>
      <c r="NO31" s="112"/>
      <c r="NP31" s="112"/>
      <c r="NQ31" s="112"/>
      <c r="NR31" s="112"/>
      <c r="NS31" s="112"/>
      <c r="NT31" s="112"/>
      <c r="NU31" s="112"/>
      <c r="NV31" s="112"/>
      <c r="NW31" s="112"/>
      <c r="NX31" s="113"/>
      <c r="OC31" s="28" t="s">
        <v>55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H29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H30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R01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H28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H29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H30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R01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R02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H28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H29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H30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R01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R02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H29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H30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R01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1"/>
      <c r="NK32" s="112"/>
      <c r="NL32" s="112"/>
      <c r="NM32" s="112"/>
      <c r="NN32" s="112"/>
      <c r="NO32" s="112"/>
      <c r="NP32" s="112"/>
      <c r="NQ32" s="112"/>
      <c r="NR32" s="112"/>
      <c r="NS32" s="112"/>
      <c r="NT32" s="112"/>
      <c r="NU32" s="112"/>
      <c r="NV32" s="112"/>
      <c r="NW32" s="112"/>
      <c r="NX32" s="113"/>
      <c r="OC32" s="28" t="s">
        <v>56</v>
      </c>
    </row>
    <row r="33" spans="1:393" ht="13.5" customHeight="1">
      <c r="A33" s="2"/>
      <c r="B33" s="25"/>
      <c r="D33" s="5"/>
      <c r="E33" s="5"/>
      <c r="F33" s="5"/>
      <c r="G33" s="102" t="s">
        <v>57</v>
      </c>
      <c r="H33" s="102"/>
      <c r="I33" s="102"/>
      <c r="J33" s="102"/>
      <c r="K33" s="102"/>
      <c r="L33" s="102"/>
      <c r="M33" s="102"/>
      <c r="N33" s="102"/>
      <c r="O33" s="102"/>
      <c r="P33" s="85">
        <f>データ!AI7</f>
        <v>101.2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97.9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100.3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99.2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89.3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57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データ!AT7</f>
        <v>96.5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92.2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94.3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94.6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83.1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57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データ!BE7</f>
        <v>0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2.5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0.1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1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13.5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57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データ!BP7</f>
        <v>89.8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87.7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88.6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89.6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72.5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1"/>
      <c r="NK33" s="112"/>
      <c r="NL33" s="112"/>
      <c r="NM33" s="112"/>
      <c r="NN33" s="112"/>
      <c r="NO33" s="112"/>
      <c r="NP33" s="112"/>
      <c r="NQ33" s="112"/>
      <c r="NR33" s="112"/>
      <c r="NS33" s="112"/>
      <c r="NT33" s="112"/>
      <c r="NU33" s="112"/>
      <c r="NV33" s="112"/>
      <c r="NW33" s="112"/>
      <c r="NX33" s="113"/>
      <c r="OC33" s="28" t="s">
        <v>58</v>
      </c>
    </row>
    <row r="34" spans="1:393" ht="13.5" customHeight="1">
      <c r="A34" s="2"/>
      <c r="B34" s="25"/>
      <c r="D34" s="5"/>
      <c r="E34" s="5"/>
      <c r="F34" s="5"/>
      <c r="G34" s="102" t="s">
        <v>59</v>
      </c>
      <c r="H34" s="102"/>
      <c r="I34" s="102"/>
      <c r="J34" s="102"/>
      <c r="K34" s="102"/>
      <c r="L34" s="102"/>
      <c r="M34" s="102"/>
      <c r="N34" s="102"/>
      <c r="O34" s="102"/>
      <c r="P34" s="85">
        <f>データ!AN7</f>
        <v>96.2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94.8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96.1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96.7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98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59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データ!AY7</f>
        <v>69.5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67.7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66.8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67.8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65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59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データ!BJ7</f>
        <v>156.6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106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118.7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121.7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132.30000000000001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59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データ!BU7</f>
        <v>63.4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62.3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59.4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61.4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55.9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4"/>
      <c r="NK34" s="115"/>
      <c r="NL34" s="115"/>
      <c r="NM34" s="115"/>
      <c r="NN34" s="115"/>
      <c r="NO34" s="115"/>
      <c r="NP34" s="115"/>
      <c r="NQ34" s="115"/>
      <c r="NR34" s="115"/>
      <c r="NS34" s="115"/>
      <c r="NT34" s="115"/>
      <c r="NU34" s="115"/>
      <c r="NV34" s="115"/>
      <c r="NW34" s="115"/>
      <c r="NX34" s="116"/>
      <c r="OC34" s="28" t="s">
        <v>60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61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62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63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188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67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68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69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70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71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72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73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74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75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76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77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78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79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H28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H29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H30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R01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R02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H28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H29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H30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R01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R02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H28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H29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H30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R01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R02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H28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H29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H30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R01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R02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1" t="s">
        <v>187</v>
      </c>
      <c r="NK54" s="112"/>
      <c r="NL54" s="112"/>
      <c r="NM54" s="112"/>
      <c r="NN54" s="112"/>
      <c r="NO54" s="112"/>
      <c r="NP54" s="112"/>
      <c r="NQ54" s="112"/>
      <c r="NR54" s="112"/>
      <c r="NS54" s="112"/>
      <c r="NT54" s="112"/>
      <c r="NU54" s="112"/>
      <c r="NV54" s="112"/>
      <c r="NW54" s="112"/>
      <c r="NX54" s="113"/>
    </row>
    <row r="55" spans="1:393" ht="13.5" customHeight="1">
      <c r="A55" s="2"/>
      <c r="B55" s="25"/>
      <c r="C55" s="5"/>
      <c r="D55" s="5"/>
      <c r="E55" s="5"/>
      <c r="F55" s="5"/>
      <c r="G55" s="102" t="s">
        <v>57</v>
      </c>
      <c r="H55" s="102"/>
      <c r="I55" s="102"/>
      <c r="J55" s="102"/>
      <c r="K55" s="102"/>
      <c r="L55" s="102"/>
      <c r="M55" s="102"/>
      <c r="N55" s="102"/>
      <c r="O55" s="102"/>
      <c r="P55" s="103">
        <f>データ!CA7</f>
        <v>28153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データ!CB7</f>
        <v>27859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データ!CC7</f>
        <v>28808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データ!CD7</f>
        <v>28908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データ!CE7</f>
        <v>29592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57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データ!CL7</f>
        <v>6334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データ!CM7</f>
        <v>6499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データ!CN7</f>
        <v>6599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データ!CO7</f>
        <v>6863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データ!CP7</f>
        <v>7144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57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データ!CW7</f>
        <v>49.9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54.9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48.7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47.9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89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57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データ!DH7</f>
        <v>11.2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10.6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10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10.5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11.3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1"/>
      <c r="NK55" s="112"/>
      <c r="NL55" s="112"/>
      <c r="NM55" s="112"/>
      <c r="NN55" s="112"/>
      <c r="NO55" s="112"/>
      <c r="NP55" s="112"/>
      <c r="NQ55" s="112"/>
      <c r="NR55" s="112"/>
      <c r="NS55" s="112"/>
      <c r="NT55" s="112"/>
      <c r="NU55" s="112"/>
      <c r="NV55" s="112"/>
      <c r="NW55" s="112"/>
      <c r="NX55" s="113"/>
    </row>
    <row r="56" spans="1:393" ht="13.5" customHeight="1">
      <c r="A56" s="2"/>
      <c r="B56" s="25"/>
      <c r="C56" s="5"/>
      <c r="D56" s="5"/>
      <c r="E56" s="5"/>
      <c r="F56" s="5"/>
      <c r="G56" s="102" t="s">
        <v>59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データ!CF7</f>
        <v>24479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データ!CG7</f>
        <v>25136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データ!CH7</f>
        <v>26485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データ!CI7</f>
        <v>27761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データ!CJ7</f>
        <v>29162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59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データ!CQ7</f>
        <v>8000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データ!CR7</f>
        <v>8023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データ!CS7</f>
        <v>8109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データ!CT7</f>
        <v>8307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データ!CU7</f>
        <v>8904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59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データ!DB7</f>
        <v>79.5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81.099999999999994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81.599999999999994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80.099999999999994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87.1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59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データ!DM7</f>
        <v>17.600000000000001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17.399999999999999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16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16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15.9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1"/>
      <c r="NK56" s="112"/>
      <c r="NL56" s="112"/>
      <c r="NM56" s="112"/>
      <c r="NN56" s="112"/>
      <c r="NO56" s="112"/>
      <c r="NP56" s="112"/>
      <c r="NQ56" s="112"/>
      <c r="NR56" s="112"/>
      <c r="NS56" s="112"/>
      <c r="NT56" s="112"/>
      <c r="NU56" s="112"/>
      <c r="NV56" s="112"/>
      <c r="NW56" s="112"/>
      <c r="NX56" s="113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1"/>
      <c r="NK57" s="112"/>
      <c r="NL57" s="112"/>
      <c r="NM57" s="112"/>
      <c r="NN57" s="112"/>
      <c r="NO57" s="112"/>
      <c r="NP57" s="112"/>
      <c r="NQ57" s="112"/>
      <c r="NR57" s="112"/>
      <c r="NS57" s="112"/>
      <c r="NT57" s="112"/>
      <c r="NU57" s="112"/>
      <c r="NV57" s="112"/>
      <c r="NW57" s="112"/>
      <c r="NX57" s="113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1"/>
      <c r="NK58" s="112"/>
      <c r="NL58" s="112"/>
      <c r="NM58" s="112"/>
      <c r="NN58" s="112"/>
      <c r="NO58" s="112"/>
      <c r="NP58" s="112"/>
      <c r="NQ58" s="112"/>
      <c r="NR58" s="112"/>
      <c r="NS58" s="112"/>
      <c r="NT58" s="112"/>
      <c r="NU58" s="112"/>
      <c r="NV58" s="112"/>
      <c r="NW58" s="112"/>
      <c r="NX58" s="113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1"/>
      <c r="NK59" s="112"/>
      <c r="NL59" s="112"/>
      <c r="NM59" s="112"/>
      <c r="NN59" s="112"/>
      <c r="NO59" s="112"/>
      <c r="NP59" s="112"/>
      <c r="NQ59" s="112"/>
      <c r="NR59" s="112"/>
      <c r="NS59" s="112"/>
      <c r="NT59" s="112"/>
      <c r="NU59" s="112"/>
      <c r="NV59" s="112"/>
      <c r="NW59" s="112"/>
      <c r="NX59" s="113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1"/>
      <c r="NK60" s="112"/>
      <c r="NL60" s="112"/>
      <c r="NM60" s="112"/>
      <c r="NN60" s="112"/>
      <c r="NO60" s="112"/>
      <c r="NP60" s="112"/>
      <c r="NQ60" s="112"/>
      <c r="NR60" s="112"/>
      <c r="NS60" s="112"/>
      <c r="NT60" s="112"/>
      <c r="NU60" s="112"/>
      <c r="NV60" s="112"/>
      <c r="NW60" s="112"/>
      <c r="NX60" s="113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1"/>
      <c r="NK61" s="112"/>
      <c r="NL61" s="112"/>
      <c r="NM61" s="112"/>
      <c r="NN61" s="112"/>
      <c r="NO61" s="112"/>
      <c r="NP61" s="112"/>
      <c r="NQ61" s="112"/>
      <c r="NR61" s="112"/>
      <c r="NS61" s="112"/>
      <c r="NT61" s="112"/>
      <c r="NU61" s="112"/>
      <c r="NV61" s="112"/>
      <c r="NW61" s="112"/>
      <c r="NX61" s="113"/>
    </row>
    <row r="62" spans="1:393" ht="13.5" customHeight="1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1"/>
      <c r="NK62" s="112"/>
      <c r="NL62" s="112"/>
      <c r="NM62" s="112"/>
      <c r="NN62" s="112"/>
      <c r="NO62" s="112"/>
      <c r="NP62" s="112"/>
      <c r="NQ62" s="112"/>
      <c r="NR62" s="112"/>
      <c r="NS62" s="112"/>
      <c r="NT62" s="112"/>
      <c r="NU62" s="112"/>
      <c r="NV62" s="112"/>
      <c r="NW62" s="112"/>
      <c r="NX62" s="113"/>
    </row>
    <row r="63" spans="1:393" ht="13.5" customHeight="1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1"/>
      <c r="NK63" s="112"/>
      <c r="NL63" s="112"/>
      <c r="NM63" s="112"/>
      <c r="NN63" s="112"/>
      <c r="NO63" s="112"/>
      <c r="NP63" s="112"/>
      <c r="NQ63" s="112"/>
      <c r="NR63" s="112"/>
      <c r="NS63" s="112"/>
      <c r="NT63" s="112"/>
      <c r="NU63" s="112"/>
      <c r="NV63" s="112"/>
      <c r="NW63" s="112"/>
      <c r="NX63" s="113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1"/>
      <c r="NK64" s="112"/>
      <c r="NL64" s="112"/>
      <c r="NM64" s="112"/>
      <c r="NN64" s="112"/>
      <c r="NO64" s="112"/>
      <c r="NP64" s="112"/>
      <c r="NQ64" s="112"/>
      <c r="NR64" s="112"/>
      <c r="NS64" s="112"/>
      <c r="NT64" s="112"/>
      <c r="NU64" s="112"/>
      <c r="NV64" s="112"/>
      <c r="NW64" s="112"/>
      <c r="NX64" s="11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1"/>
      <c r="NK65" s="112"/>
      <c r="NL65" s="112"/>
      <c r="NM65" s="112"/>
      <c r="NN65" s="112"/>
      <c r="NO65" s="112"/>
      <c r="NP65" s="112"/>
      <c r="NQ65" s="112"/>
      <c r="NR65" s="112"/>
      <c r="NS65" s="112"/>
      <c r="NT65" s="112"/>
      <c r="NU65" s="112"/>
      <c r="NV65" s="112"/>
      <c r="NW65" s="112"/>
      <c r="NX65" s="11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1"/>
      <c r="NK66" s="112"/>
      <c r="NL66" s="112"/>
      <c r="NM66" s="112"/>
      <c r="NN66" s="112"/>
      <c r="NO66" s="112"/>
      <c r="NP66" s="112"/>
      <c r="NQ66" s="112"/>
      <c r="NR66" s="112"/>
      <c r="NS66" s="112"/>
      <c r="NT66" s="112"/>
      <c r="NU66" s="112"/>
      <c r="NV66" s="112"/>
      <c r="NW66" s="112"/>
      <c r="NX66" s="11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4"/>
      <c r="NK67" s="115"/>
      <c r="NL67" s="115"/>
      <c r="NM67" s="115"/>
      <c r="NN67" s="115"/>
      <c r="NO67" s="115"/>
      <c r="NP67" s="115"/>
      <c r="NQ67" s="115"/>
      <c r="NR67" s="115"/>
      <c r="NS67" s="115"/>
      <c r="NT67" s="115"/>
      <c r="NU67" s="115"/>
      <c r="NV67" s="115"/>
      <c r="NW67" s="115"/>
      <c r="NX67" s="11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186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81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79.599999999999994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79.099999999999994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79.7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81.900000000000006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74.400000000000006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65.5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68.7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66.900000000000006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70.900000000000006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29817611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31139694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31777667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32401306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32424333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52.7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52.8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54.2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55.4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57.6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70.5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68.900000000000006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70.2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72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72.3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41785853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44571078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45346697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44774257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46069366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>
      <c r="B85" t="s">
        <v>85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86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8ZymH22C7MJUWOH5WJD9CigxKBpOCHVmLde5+Be6CDCG1SiTBsGB5sGfi9fwIc0mm/+t8hF3JAGGRZ3R7ID2Iw==" saltValue="wdwa7Ru9jXQjiJHYKx0oHw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>
      <c r="A1" t="s">
        <v>94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>
      <c r="A2" s="48" t="s">
        <v>95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104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105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4" t="s">
        <v>107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57" t="s">
        <v>108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7" t="s">
        <v>109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110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111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7" t="s">
        <v>112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113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114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115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116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117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152</v>
      </c>
      <c r="AT5" s="62" t="s">
        <v>142</v>
      </c>
      <c r="AU5" s="62" t="s">
        <v>153</v>
      </c>
      <c r="AV5" s="62" t="s">
        <v>154</v>
      </c>
      <c r="AW5" s="62" t="s">
        <v>145</v>
      </c>
      <c r="AX5" s="62" t="s">
        <v>155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152</v>
      </c>
      <c r="BE5" s="62" t="s">
        <v>142</v>
      </c>
      <c r="BF5" s="62" t="s">
        <v>143</v>
      </c>
      <c r="BG5" s="62" t="s">
        <v>144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152</v>
      </c>
      <c r="BP5" s="62" t="s">
        <v>142</v>
      </c>
      <c r="BQ5" s="62" t="s">
        <v>156</v>
      </c>
      <c r="BR5" s="62" t="s">
        <v>154</v>
      </c>
      <c r="BS5" s="62" t="s">
        <v>145</v>
      </c>
      <c r="BT5" s="62" t="s">
        <v>157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152</v>
      </c>
      <c r="CA5" s="62" t="s">
        <v>158</v>
      </c>
      <c r="CB5" s="62" t="s">
        <v>143</v>
      </c>
      <c r="CC5" s="62" t="s">
        <v>144</v>
      </c>
      <c r="CD5" s="62" t="s">
        <v>145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152</v>
      </c>
      <c r="CL5" s="62" t="s">
        <v>142</v>
      </c>
      <c r="CM5" s="62" t="s">
        <v>143</v>
      </c>
      <c r="CN5" s="62" t="s">
        <v>159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152</v>
      </c>
      <c r="CW5" s="62" t="s">
        <v>142</v>
      </c>
      <c r="CX5" s="62" t="s">
        <v>160</v>
      </c>
      <c r="CY5" s="62" t="s">
        <v>161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152</v>
      </c>
      <c r="DH5" s="62" t="s">
        <v>162</v>
      </c>
      <c r="DI5" s="62" t="s">
        <v>143</v>
      </c>
      <c r="DJ5" s="62" t="s">
        <v>144</v>
      </c>
      <c r="DK5" s="62" t="s">
        <v>145</v>
      </c>
      <c r="DL5" s="62" t="s">
        <v>163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152</v>
      </c>
      <c r="DS5" s="62" t="s">
        <v>142</v>
      </c>
      <c r="DT5" s="62" t="s">
        <v>143</v>
      </c>
      <c r="DU5" s="62" t="s">
        <v>144</v>
      </c>
      <c r="DV5" s="62" t="s">
        <v>145</v>
      </c>
      <c r="DW5" s="62" t="s">
        <v>155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152</v>
      </c>
      <c r="ED5" s="62" t="s">
        <v>142</v>
      </c>
      <c r="EE5" s="62" t="s">
        <v>143</v>
      </c>
      <c r="EF5" s="62" t="s">
        <v>144</v>
      </c>
      <c r="EG5" s="62" t="s">
        <v>145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151</v>
      </c>
      <c r="EN5" s="62" t="s">
        <v>164</v>
      </c>
      <c r="EO5" s="62" t="s">
        <v>142</v>
      </c>
      <c r="EP5" s="62" t="s">
        <v>156</v>
      </c>
      <c r="EQ5" s="62" t="s">
        <v>144</v>
      </c>
      <c r="ER5" s="62" t="s">
        <v>145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  <c r="EY5" s="62" t="s">
        <v>152</v>
      </c>
    </row>
    <row r="6" spans="1:155" s="67" customFormat="1">
      <c r="A6" s="48" t="s">
        <v>165</v>
      </c>
      <c r="B6" s="63">
        <f>B8</f>
        <v>2020</v>
      </c>
      <c r="C6" s="63">
        <f t="shared" ref="C6:M6" si="2">C8</f>
        <v>128112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2</v>
      </c>
      <c r="H6" s="158" t="str">
        <f>IF(H8&lt;&gt;I8,H8,"")&amp;IF(I8&lt;&gt;J8,I8,"")&amp;"　"&amp;J8</f>
        <v>千葉県君津中央病院企業団　君津中央病院大佐和分院</v>
      </c>
      <c r="I6" s="159"/>
      <c r="J6" s="160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50床未満</v>
      </c>
      <c r="O6" s="63" t="str">
        <f>O8</f>
        <v>自治体職員</v>
      </c>
      <c r="P6" s="63" t="str">
        <f>P8</f>
        <v>直営</v>
      </c>
      <c r="Q6" s="64">
        <f t="shared" ref="Q6:AH6" si="3">Q8</f>
        <v>10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 輪</v>
      </c>
      <c r="U6" s="64" t="str">
        <f>U8</f>
        <v>-</v>
      </c>
      <c r="V6" s="64">
        <f>V8</f>
        <v>2116</v>
      </c>
      <c r="W6" s="63" t="str">
        <f>W8</f>
        <v>第２種該当</v>
      </c>
      <c r="X6" s="63" t="str">
        <f t="shared" ref="X6" si="4">X8</f>
        <v>-</v>
      </c>
      <c r="Y6" s="63" t="str">
        <f t="shared" si="3"/>
        <v>１０：１</v>
      </c>
      <c r="Z6" s="64">
        <f t="shared" si="3"/>
        <v>36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36</v>
      </c>
      <c r="AF6" s="64">
        <f t="shared" si="3"/>
        <v>36</v>
      </c>
      <c r="AG6" s="64" t="str">
        <f t="shared" si="3"/>
        <v>-</v>
      </c>
      <c r="AH6" s="64">
        <f t="shared" si="3"/>
        <v>36</v>
      </c>
      <c r="AI6" s="65">
        <f>IF(AI8="-",NA(),AI8)</f>
        <v>101.2</v>
      </c>
      <c r="AJ6" s="65">
        <f t="shared" ref="AJ6:AR6" si="5">IF(AJ8="-",NA(),AJ8)</f>
        <v>97.9</v>
      </c>
      <c r="AK6" s="65">
        <f t="shared" si="5"/>
        <v>100.3</v>
      </c>
      <c r="AL6" s="65">
        <f t="shared" si="5"/>
        <v>99.2</v>
      </c>
      <c r="AM6" s="65">
        <f t="shared" si="5"/>
        <v>89.3</v>
      </c>
      <c r="AN6" s="65">
        <f t="shared" si="5"/>
        <v>96.2</v>
      </c>
      <c r="AO6" s="65">
        <f t="shared" si="5"/>
        <v>94.8</v>
      </c>
      <c r="AP6" s="65">
        <f t="shared" si="5"/>
        <v>96.1</v>
      </c>
      <c r="AQ6" s="65">
        <f t="shared" si="5"/>
        <v>96.7</v>
      </c>
      <c r="AR6" s="65">
        <f t="shared" si="5"/>
        <v>98</v>
      </c>
      <c r="AS6" s="65" t="str">
        <f>IF(AS8="-","【-】","【"&amp;SUBSTITUTE(TEXT(AS8,"#,##0.0"),"-","△")&amp;"】")</f>
        <v>【102.5】</v>
      </c>
      <c r="AT6" s="65">
        <f>IF(AT8="-",NA(),AT8)</f>
        <v>96.5</v>
      </c>
      <c r="AU6" s="65">
        <f t="shared" ref="AU6:BC6" si="6">IF(AU8="-",NA(),AU8)</f>
        <v>92.2</v>
      </c>
      <c r="AV6" s="65">
        <f t="shared" si="6"/>
        <v>94.3</v>
      </c>
      <c r="AW6" s="65">
        <f t="shared" si="6"/>
        <v>94.6</v>
      </c>
      <c r="AX6" s="65">
        <f t="shared" si="6"/>
        <v>83.1</v>
      </c>
      <c r="AY6" s="65">
        <f t="shared" si="6"/>
        <v>69.5</v>
      </c>
      <c r="AZ6" s="65">
        <f t="shared" si="6"/>
        <v>67.7</v>
      </c>
      <c r="BA6" s="65">
        <f t="shared" si="6"/>
        <v>66.8</v>
      </c>
      <c r="BB6" s="65">
        <f t="shared" si="6"/>
        <v>67.8</v>
      </c>
      <c r="BC6" s="65">
        <f t="shared" si="6"/>
        <v>65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2.5</v>
      </c>
      <c r="BG6" s="65">
        <f t="shared" si="7"/>
        <v>0.1</v>
      </c>
      <c r="BH6" s="65">
        <f t="shared" si="7"/>
        <v>1</v>
      </c>
      <c r="BI6" s="65">
        <f t="shared" si="7"/>
        <v>13.5</v>
      </c>
      <c r="BJ6" s="65">
        <f t="shared" si="7"/>
        <v>156.6</v>
      </c>
      <c r="BK6" s="65">
        <f t="shared" si="7"/>
        <v>106</v>
      </c>
      <c r="BL6" s="65">
        <f t="shared" si="7"/>
        <v>118.7</v>
      </c>
      <c r="BM6" s="65">
        <f t="shared" si="7"/>
        <v>121.7</v>
      </c>
      <c r="BN6" s="65">
        <f t="shared" si="7"/>
        <v>132.30000000000001</v>
      </c>
      <c r="BO6" s="65" t="str">
        <f>IF(BO8="-","【-】","【"&amp;SUBSTITUTE(TEXT(BO8,"#,##0.0"),"-","△")&amp;"】")</f>
        <v>【69.3】</v>
      </c>
      <c r="BP6" s="65">
        <f>IF(BP8="-",NA(),BP8)</f>
        <v>89.8</v>
      </c>
      <c r="BQ6" s="65">
        <f t="shared" ref="BQ6:BY6" si="8">IF(BQ8="-",NA(),BQ8)</f>
        <v>87.7</v>
      </c>
      <c r="BR6" s="65">
        <f t="shared" si="8"/>
        <v>88.6</v>
      </c>
      <c r="BS6" s="65">
        <f t="shared" si="8"/>
        <v>89.6</v>
      </c>
      <c r="BT6" s="65">
        <f t="shared" si="8"/>
        <v>72.5</v>
      </c>
      <c r="BU6" s="65">
        <f t="shared" si="8"/>
        <v>63.4</v>
      </c>
      <c r="BV6" s="65">
        <f t="shared" si="8"/>
        <v>62.3</v>
      </c>
      <c r="BW6" s="65">
        <f t="shared" si="8"/>
        <v>59.4</v>
      </c>
      <c r="BX6" s="65">
        <f t="shared" si="8"/>
        <v>61.4</v>
      </c>
      <c r="BY6" s="65">
        <f t="shared" si="8"/>
        <v>55.9</v>
      </c>
      <c r="BZ6" s="65" t="str">
        <f>IF(BZ8="-","【-】","【"&amp;SUBSTITUTE(TEXT(BZ8,"#,##0.0"),"-","△")&amp;"】")</f>
        <v>【67.2】</v>
      </c>
      <c r="CA6" s="66">
        <f>IF(CA8="-",NA(),CA8)</f>
        <v>28153</v>
      </c>
      <c r="CB6" s="66">
        <f t="shared" ref="CB6:CJ6" si="9">IF(CB8="-",NA(),CB8)</f>
        <v>27859</v>
      </c>
      <c r="CC6" s="66">
        <f t="shared" si="9"/>
        <v>28808</v>
      </c>
      <c r="CD6" s="66">
        <f t="shared" si="9"/>
        <v>28908</v>
      </c>
      <c r="CE6" s="66">
        <f t="shared" si="9"/>
        <v>29592</v>
      </c>
      <c r="CF6" s="66">
        <f t="shared" si="9"/>
        <v>24479</v>
      </c>
      <c r="CG6" s="66">
        <f t="shared" si="9"/>
        <v>25136</v>
      </c>
      <c r="CH6" s="66">
        <f t="shared" si="9"/>
        <v>26485</v>
      </c>
      <c r="CI6" s="66">
        <f t="shared" si="9"/>
        <v>27761</v>
      </c>
      <c r="CJ6" s="66">
        <f t="shared" si="9"/>
        <v>29162</v>
      </c>
      <c r="CK6" s="65" t="str">
        <f>IF(CK8="-","【-】","【"&amp;SUBSTITUTE(TEXT(CK8,"#,##0"),"-","△")&amp;"】")</f>
        <v>【56,733】</v>
      </c>
      <c r="CL6" s="66">
        <f>IF(CL8="-",NA(),CL8)</f>
        <v>6334</v>
      </c>
      <c r="CM6" s="66">
        <f t="shared" ref="CM6:CU6" si="10">IF(CM8="-",NA(),CM8)</f>
        <v>6499</v>
      </c>
      <c r="CN6" s="66">
        <f t="shared" si="10"/>
        <v>6599</v>
      </c>
      <c r="CO6" s="66">
        <f t="shared" si="10"/>
        <v>6863</v>
      </c>
      <c r="CP6" s="66">
        <f t="shared" si="10"/>
        <v>7144</v>
      </c>
      <c r="CQ6" s="66">
        <f t="shared" si="10"/>
        <v>8000</v>
      </c>
      <c r="CR6" s="66">
        <f t="shared" si="10"/>
        <v>8023</v>
      </c>
      <c r="CS6" s="66">
        <f t="shared" si="10"/>
        <v>8109</v>
      </c>
      <c r="CT6" s="66">
        <f t="shared" si="10"/>
        <v>8307</v>
      </c>
      <c r="CU6" s="66">
        <f t="shared" si="10"/>
        <v>8904</v>
      </c>
      <c r="CV6" s="65" t="str">
        <f>IF(CV8="-","【-】","【"&amp;SUBSTITUTE(TEXT(CV8,"#,##0"),"-","△")&amp;"】")</f>
        <v>【16,778】</v>
      </c>
      <c r="CW6" s="65">
        <f>IF(CW8="-",NA(),CW8)</f>
        <v>49.9</v>
      </c>
      <c r="CX6" s="65">
        <f t="shared" ref="CX6:DF6" si="11">IF(CX8="-",NA(),CX8)</f>
        <v>54.9</v>
      </c>
      <c r="CY6" s="65">
        <f t="shared" si="11"/>
        <v>48.7</v>
      </c>
      <c r="CZ6" s="65">
        <f t="shared" si="11"/>
        <v>47.9</v>
      </c>
      <c r="DA6" s="65">
        <f t="shared" si="11"/>
        <v>89</v>
      </c>
      <c r="DB6" s="65">
        <f t="shared" si="11"/>
        <v>79.5</v>
      </c>
      <c r="DC6" s="65">
        <f t="shared" si="11"/>
        <v>81.099999999999994</v>
      </c>
      <c r="DD6" s="65">
        <f t="shared" si="11"/>
        <v>81.599999999999994</v>
      </c>
      <c r="DE6" s="65">
        <f t="shared" si="11"/>
        <v>80.099999999999994</v>
      </c>
      <c r="DF6" s="65">
        <f t="shared" si="11"/>
        <v>87.1</v>
      </c>
      <c r="DG6" s="65" t="str">
        <f>IF(DG8="-","【-】","【"&amp;SUBSTITUTE(TEXT(DG8,"#,##0.0"),"-","△")&amp;"】")</f>
        <v>【58.8】</v>
      </c>
      <c r="DH6" s="65">
        <f>IF(DH8="-",NA(),DH8)</f>
        <v>11.2</v>
      </c>
      <c r="DI6" s="65">
        <f t="shared" ref="DI6:DQ6" si="12">IF(DI8="-",NA(),DI8)</f>
        <v>10.6</v>
      </c>
      <c r="DJ6" s="65">
        <f t="shared" si="12"/>
        <v>10</v>
      </c>
      <c r="DK6" s="65">
        <f t="shared" si="12"/>
        <v>10.5</v>
      </c>
      <c r="DL6" s="65">
        <f t="shared" si="12"/>
        <v>11.3</v>
      </c>
      <c r="DM6" s="65">
        <f t="shared" si="12"/>
        <v>17.600000000000001</v>
      </c>
      <c r="DN6" s="65">
        <f t="shared" si="12"/>
        <v>17.399999999999999</v>
      </c>
      <c r="DO6" s="65">
        <f t="shared" si="12"/>
        <v>16</v>
      </c>
      <c r="DP6" s="65">
        <f t="shared" si="12"/>
        <v>16</v>
      </c>
      <c r="DQ6" s="65">
        <f t="shared" si="12"/>
        <v>15.9</v>
      </c>
      <c r="DR6" s="65" t="str">
        <f>IF(DR8="-","【-】","【"&amp;SUBSTITUTE(TEXT(DR8,"#,##0.0"),"-","△")&amp;"】")</f>
        <v>【24.8】</v>
      </c>
      <c r="DS6" s="65">
        <f>IF(DS8="-",NA(),DS8)</f>
        <v>81</v>
      </c>
      <c r="DT6" s="65">
        <f t="shared" ref="DT6:EB6" si="13">IF(DT8="-",NA(),DT8)</f>
        <v>79.599999999999994</v>
      </c>
      <c r="DU6" s="65">
        <f t="shared" si="13"/>
        <v>79.099999999999994</v>
      </c>
      <c r="DV6" s="65">
        <f t="shared" si="13"/>
        <v>79.7</v>
      </c>
      <c r="DW6" s="65">
        <f t="shared" si="13"/>
        <v>81.900000000000006</v>
      </c>
      <c r="DX6" s="65">
        <f t="shared" si="13"/>
        <v>52.7</v>
      </c>
      <c r="DY6" s="65">
        <f t="shared" si="13"/>
        <v>52.8</v>
      </c>
      <c r="DZ6" s="65">
        <f t="shared" si="13"/>
        <v>54.2</v>
      </c>
      <c r="EA6" s="65">
        <f t="shared" si="13"/>
        <v>55.4</v>
      </c>
      <c r="EB6" s="65">
        <f t="shared" si="13"/>
        <v>57.6</v>
      </c>
      <c r="EC6" s="65" t="str">
        <f>IF(EC8="-","【-】","【"&amp;SUBSTITUTE(TEXT(EC8,"#,##0.0"),"-","△")&amp;"】")</f>
        <v>【54.8】</v>
      </c>
      <c r="ED6" s="65">
        <f>IF(ED8="-",NA(),ED8)</f>
        <v>74.400000000000006</v>
      </c>
      <c r="EE6" s="65">
        <f t="shared" ref="EE6:EM6" si="14">IF(EE8="-",NA(),EE8)</f>
        <v>65.5</v>
      </c>
      <c r="EF6" s="65">
        <f t="shared" si="14"/>
        <v>68.7</v>
      </c>
      <c r="EG6" s="65">
        <f t="shared" si="14"/>
        <v>66.900000000000006</v>
      </c>
      <c r="EH6" s="65">
        <f t="shared" si="14"/>
        <v>70.900000000000006</v>
      </c>
      <c r="EI6" s="65">
        <f t="shared" si="14"/>
        <v>70.5</v>
      </c>
      <c r="EJ6" s="65">
        <f t="shared" si="14"/>
        <v>68.900000000000006</v>
      </c>
      <c r="EK6" s="65">
        <f t="shared" si="14"/>
        <v>70.2</v>
      </c>
      <c r="EL6" s="65">
        <f t="shared" si="14"/>
        <v>72</v>
      </c>
      <c r="EM6" s="65">
        <f t="shared" si="14"/>
        <v>72.3</v>
      </c>
      <c r="EN6" s="65" t="str">
        <f>IF(EN8="-","【-】","【"&amp;SUBSTITUTE(TEXT(EN8,"#,##0.0"),"-","△")&amp;"】")</f>
        <v>【70.3】</v>
      </c>
      <c r="EO6" s="66">
        <f>IF(EO8="-",NA(),EO8)</f>
        <v>29817611</v>
      </c>
      <c r="EP6" s="66">
        <f t="shared" ref="EP6:EX6" si="15">IF(EP8="-",NA(),EP8)</f>
        <v>31139694</v>
      </c>
      <c r="EQ6" s="66">
        <f t="shared" si="15"/>
        <v>31777667</v>
      </c>
      <c r="ER6" s="66">
        <f t="shared" si="15"/>
        <v>32401306</v>
      </c>
      <c r="ES6" s="66">
        <f t="shared" si="15"/>
        <v>32424333</v>
      </c>
      <c r="ET6" s="66">
        <f t="shared" si="15"/>
        <v>41785853</v>
      </c>
      <c r="EU6" s="66">
        <f t="shared" si="15"/>
        <v>44571078</v>
      </c>
      <c r="EV6" s="66">
        <f t="shared" si="15"/>
        <v>45346697</v>
      </c>
      <c r="EW6" s="66">
        <f t="shared" si="15"/>
        <v>44774257</v>
      </c>
      <c r="EX6" s="66">
        <f t="shared" si="15"/>
        <v>46069366</v>
      </c>
      <c r="EY6" s="66" t="str">
        <f>IF(EY8="-","【-】","【"&amp;SUBSTITUTE(TEXT(EY8,"#,##0"),"-","△")&amp;"】")</f>
        <v>【49,168,683】</v>
      </c>
    </row>
    <row r="7" spans="1:155" s="67" customFormat="1">
      <c r="A7" s="48" t="s">
        <v>166</v>
      </c>
      <c r="B7" s="63">
        <f t="shared" ref="B7:AH7" si="16">B8</f>
        <v>2020</v>
      </c>
      <c r="C7" s="63">
        <f t="shared" si="16"/>
        <v>128112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2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50床未満</v>
      </c>
      <c r="O7" s="63" t="str">
        <f>O8</f>
        <v>自治体職員</v>
      </c>
      <c r="P7" s="63" t="str">
        <f>P8</f>
        <v>直営</v>
      </c>
      <c r="Q7" s="64">
        <f t="shared" si="16"/>
        <v>10</v>
      </c>
      <c r="R7" s="63" t="str">
        <f t="shared" si="16"/>
        <v>-</v>
      </c>
      <c r="S7" s="63" t="str">
        <f t="shared" si="16"/>
        <v>ド 訓</v>
      </c>
      <c r="T7" s="63" t="str">
        <f t="shared" si="16"/>
        <v>救 輪</v>
      </c>
      <c r="U7" s="64" t="str">
        <f>U8</f>
        <v>-</v>
      </c>
      <c r="V7" s="64">
        <f>V8</f>
        <v>2116</v>
      </c>
      <c r="W7" s="63" t="str">
        <f>W8</f>
        <v>第２種該当</v>
      </c>
      <c r="X7" s="63" t="str">
        <f t="shared" si="16"/>
        <v>-</v>
      </c>
      <c r="Y7" s="63" t="str">
        <f t="shared" si="16"/>
        <v>１０：１</v>
      </c>
      <c r="Z7" s="64">
        <f t="shared" si="16"/>
        <v>36</v>
      </c>
      <c r="AA7" s="64" t="str">
        <f t="shared" si="16"/>
        <v>-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36</v>
      </c>
      <c r="AF7" s="64">
        <f t="shared" si="16"/>
        <v>36</v>
      </c>
      <c r="AG7" s="64" t="str">
        <f t="shared" si="16"/>
        <v>-</v>
      </c>
      <c r="AH7" s="64">
        <f t="shared" si="16"/>
        <v>36</v>
      </c>
      <c r="AI7" s="65">
        <f>AI8</f>
        <v>101.2</v>
      </c>
      <c r="AJ7" s="65">
        <f t="shared" ref="AJ7:AR7" si="17">AJ8</f>
        <v>97.9</v>
      </c>
      <c r="AK7" s="65">
        <f t="shared" si="17"/>
        <v>100.3</v>
      </c>
      <c r="AL7" s="65">
        <f t="shared" si="17"/>
        <v>99.2</v>
      </c>
      <c r="AM7" s="65">
        <f t="shared" si="17"/>
        <v>89.3</v>
      </c>
      <c r="AN7" s="65">
        <f t="shared" si="17"/>
        <v>96.2</v>
      </c>
      <c r="AO7" s="65">
        <f t="shared" si="17"/>
        <v>94.8</v>
      </c>
      <c r="AP7" s="65">
        <f t="shared" si="17"/>
        <v>96.1</v>
      </c>
      <c r="AQ7" s="65">
        <f t="shared" si="17"/>
        <v>96.7</v>
      </c>
      <c r="AR7" s="65">
        <f t="shared" si="17"/>
        <v>98</v>
      </c>
      <c r="AS7" s="65"/>
      <c r="AT7" s="65">
        <f>AT8</f>
        <v>96.5</v>
      </c>
      <c r="AU7" s="65">
        <f t="shared" ref="AU7:BC7" si="18">AU8</f>
        <v>92.2</v>
      </c>
      <c r="AV7" s="65">
        <f t="shared" si="18"/>
        <v>94.3</v>
      </c>
      <c r="AW7" s="65">
        <f t="shared" si="18"/>
        <v>94.6</v>
      </c>
      <c r="AX7" s="65">
        <f t="shared" si="18"/>
        <v>83.1</v>
      </c>
      <c r="AY7" s="65">
        <f t="shared" si="18"/>
        <v>69.5</v>
      </c>
      <c r="AZ7" s="65">
        <f t="shared" si="18"/>
        <v>67.7</v>
      </c>
      <c r="BA7" s="65">
        <f t="shared" si="18"/>
        <v>66.8</v>
      </c>
      <c r="BB7" s="65">
        <f t="shared" si="18"/>
        <v>67.8</v>
      </c>
      <c r="BC7" s="65">
        <f t="shared" si="18"/>
        <v>65</v>
      </c>
      <c r="BD7" s="65"/>
      <c r="BE7" s="65">
        <f>BE8</f>
        <v>0</v>
      </c>
      <c r="BF7" s="65">
        <f t="shared" ref="BF7:BN7" si="19">BF8</f>
        <v>2.5</v>
      </c>
      <c r="BG7" s="65">
        <f t="shared" si="19"/>
        <v>0.1</v>
      </c>
      <c r="BH7" s="65">
        <f t="shared" si="19"/>
        <v>1</v>
      </c>
      <c r="BI7" s="65">
        <f t="shared" si="19"/>
        <v>13.5</v>
      </c>
      <c r="BJ7" s="65">
        <f t="shared" si="19"/>
        <v>156.6</v>
      </c>
      <c r="BK7" s="65">
        <f t="shared" si="19"/>
        <v>106</v>
      </c>
      <c r="BL7" s="65">
        <f t="shared" si="19"/>
        <v>118.7</v>
      </c>
      <c r="BM7" s="65">
        <f t="shared" si="19"/>
        <v>121.7</v>
      </c>
      <c r="BN7" s="65">
        <f t="shared" si="19"/>
        <v>132.30000000000001</v>
      </c>
      <c r="BO7" s="65"/>
      <c r="BP7" s="65">
        <f>BP8</f>
        <v>89.8</v>
      </c>
      <c r="BQ7" s="65">
        <f t="shared" ref="BQ7:BY7" si="20">BQ8</f>
        <v>87.7</v>
      </c>
      <c r="BR7" s="65">
        <f t="shared" si="20"/>
        <v>88.6</v>
      </c>
      <c r="BS7" s="65">
        <f t="shared" si="20"/>
        <v>89.6</v>
      </c>
      <c r="BT7" s="65">
        <f t="shared" si="20"/>
        <v>72.5</v>
      </c>
      <c r="BU7" s="65">
        <f t="shared" si="20"/>
        <v>63.4</v>
      </c>
      <c r="BV7" s="65">
        <f t="shared" si="20"/>
        <v>62.3</v>
      </c>
      <c r="BW7" s="65">
        <f t="shared" si="20"/>
        <v>59.4</v>
      </c>
      <c r="BX7" s="65">
        <f t="shared" si="20"/>
        <v>61.4</v>
      </c>
      <c r="BY7" s="65">
        <f t="shared" si="20"/>
        <v>55.9</v>
      </c>
      <c r="BZ7" s="65"/>
      <c r="CA7" s="66">
        <f>CA8</f>
        <v>28153</v>
      </c>
      <c r="CB7" s="66">
        <f t="shared" ref="CB7:CJ7" si="21">CB8</f>
        <v>27859</v>
      </c>
      <c r="CC7" s="66">
        <f t="shared" si="21"/>
        <v>28808</v>
      </c>
      <c r="CD7" s="66">
        <f t="shared" si="21"/>
        <v>28908</v>
      </c>
      <c r="CE7" s="66">
        <f t="shared" si="21"/>
        <v>29592</v>
      </c>
      <c r="CF7" s="66">
        <f t="shared" si="21"/>
        <v>24479</v>
      </c>
      <c r="CG7" s="66">
        <f t="shared" si="21"/>
        <v>25136</v>
      </c>
      <c r="CH7" s="66">
        <f t="shared" si="21"/>
        <v>26485</v>
      </c>
      <c r="CI7" s="66">
        <f t="shared" si="21"/>
        <v>27761</v>
      </c>
      <c r="CJ7" s="66">
        <f t="shared" si="21"/>
        <v>29162</v>
      </c>
      <c r="CK7" s="65"/>
      <c r="CL7" s="66">
        <f>CL8</f>
        <v>6334</v>
      </c>
      <c r="CM7" s="66">
        <f t="shared" ref="CM7:CU7" si="22">CM8</f>
        <v>6499</v>
      </c>
      <c r="CN7" s="66">
        <f t="shared" si="22"/>
        <v>6599</v>
      </c>
      <c r="CO7" s="66">
        <f t="shared" si="22"/>
        <v>6863</v>
      </c>
      <c r="CP7" s="66">
        <f t="shared" si="22"/>
        <v>7144</v>
      </c>
      <c r="CQ7" s="66">
        <f t="shared" si="22"/>
        <v>8000</v>
      </c>
      <c r="CR7" s="66">
        <f t="shared" si="22"/>
        <v>8023</v>
      </c>
      <c r="CS7" s="66">
        <f t="shared" si="22"/>
        <v>8109</v>
      </c>
      <c r="CT7" s="66">
        <f t="shared" si="22"/>
        <v>8307</v>
      </c>
      <c r="CU7" s="66">
        <f t="shared" si="22"/>
        <v>8904</v>
      </c>
      <c r="CV7" s="65"/>
      <c r="CW7" s="65">
        <f>CW8</f>
        <v>49.9</v>
      </c>
      <c r="CX7" s="65">
        <f t="shared" ref="CX7:DF7" si="23">CX8</f>
        <v>54.9</v>
      </c>
      <c r="CY7" s="65">
        <f t="shared" si="23"/>
        <v>48.7</v>
      </c>
      <c r="CZ7" s="65">
        <f t="shared" si="23"/>
        <v>47.9</v>
      </c>
      <c r="DA7" s="65">
        <f t="shared" si="23"/>
        <v>89</v>
      </c>
      <c r="DB7" s="65">
        <f t="shared" si="23"/>
        <v>79.5</v>
      </c>
      <c r="DC7" s="65">
        <f t="shared" si="23"/>
        <v>81.099999999999994</v>
      </c>
      <c r="DD7" s="65">
        <f t="shared" si="23"/>
        <v>81.599999999999994</v>
      </c>
      <c r="DE7" s="65">
        <f t="shared" si="23"/>
        <v>80.099999999999994</v>
      </c>
      <c r="DF7" s="65">
        <f t="shared" si="23"/>
        <v>87.1</v>
      </c>
      <c r="DG7" s="65"/>
      <c r="DH7" s="65">
        <f>DH8</f>
        <v>11.2</v>
      </c>
      <c r="DI7" s="65">
        <f t="shared" ref="DI7:DQ7" si="24">DI8</f>
        <v>10.6</v>
      </c>
      <c r="DJ7" s="65">
        <f t="shared" si="24"/>
        <v>10</v>
      </c>
      <c r="DK7" s="65">
        <f t="shared" si="24"/>
        <v>10.5</v>
      </c>
      <c r="DL7" s="65">
        <f t="shared" si="24"/>
        <v>11.3</v>
      </c>
      <c r="DM7" s="65">
        <f t="shared" si="24"/>
        <v>17.600000000000001</v>
      </c>
      <c r="DN7" s="65">
        <f t="shared" si="24"/>
        <v>17.399999999999999</v>
      </c>
      <c r="DO7" s="65">
        <f t="shared" si="24"/>
        <v>16</v>
      </c>
      <c r="DP7" s="65">
        <f t="shared" si="24"/>
        <v>16</v>
      </c>
      <c r="DQ7" s="65">
        <f t="shared" si="24"/>
        <v>15.9</v>
      </c>
      <c r="DR7" s="65"/>
      <c r="DS7" s="65">
        <f>DS8</f>
        <v>81</v>
      </c>
      <c r="DT7" s="65">
        <f t="shared" ref="DT7:EB7" si="25">DT8</f>
        <v>79.599999999999994</v>
      </c>
      <c r="DU7" s="65">
        <f t="shared" si="25"/>
        <v>79.099999999999994</v>
      </c>
      <c r="DV7" s="65">
        <f t="shared" si="25"/>
        <v>79.7</v>
      </c>
      <c r="DW7" s="65">
        <f t="shared" si="25"/>
        <v>81.900000000000006</v>
      </c>
      <c r="DX7" s="65">
        <f t="shared" si="25"/>
        <v>52.7</v>
      </c>
      <c r="DY7" s="65">
        <f t="shared" si="25"/>
        <v>52.8</v>
      </c>
      <c r="DZ7" s="65">
        <f t="shared" si="25"/>
        <v>54.2</v>
      </c>
      <c r="EA7" s="65">
        <f t="shared" si="25"/>
        <v>55.4</v>
      </c>
      <c r="EB7" s="65">
        <f t="shared" si="25"/>
        <v>57.6</v>
      </c>
      <c r="EC7" s="65"/>
      <c r="ED7" s="65">
        <f>ED8</f>
        <v>74.400000000000006</v>
      </c>
      <c r="EE7" s="65">
        <f t="shared" ref="EE7:EM7" si="26">EE8</f>
        <v>65.5</v>
      </c>
      <c r="EF7" s="65">
        <f t="shared" si="26"/>
        <v>68.7</v>
      </c>
      <c r="EG7" s="65">
        <f t="shared" si="26"/>
        <v>66.900000000000006</v>
      </c>
      <c r="EH7" s="65">
        <f t="shared" si="26"/>
        <v>70.900000000000006</v>
      </c>
      <c r="EI7" s="65">
        <f t="shared" si="26"/>
        <v>70.5</v>
      </c>
      <c r="EJ7" s="65">
        <f t="shared" si="26"/>
        <v>68.900000000000006</v>
      </c>
      <c r="EK7" s="65">
        <f t="shared" si="26"/>
        <v>70.2</v>
      </c>
      <c r="EL7" s="65">
        <f t="shared" si="26"/>
        <v>72</v>
      </c>
      <c r="EM7" s="65">
        <f t="shared" si="26"/>
        <v>72.3</v>
      </c>
      <c r="EN7" s="65"/>
      <c r="EO7" s="66">
        <f>EO8</f>
        <v>29817611</v>
      </c>
      <c r="EP7" s="66">
        <f t="shared" ref="EP7:EX7" si="27">EP8</f>
        <v>31139694</v>
      </c>
      <c r="EQ7" s="66">
        <f t="shared" si="27"/>
        <v>31777667</v>
      </c>
      <c r="ER7" s="66">
        <f t="shared" si="27"/>
        <v>32401306</v>
      </c>
      <c r="ES7" s="66">
        <f t="shared" si="27"/>
        <v>32424333</v>
      </c>
      <c r="ET7" s="66">
        <f t="shared" si="27"/>
        <v>41785853</v>
      </c>
      <c r="EU7" s="66">
        <f t="shared" si="27"/>
        <v>44571078</v>
      </c>
      <c r="EV7" s="66">
        <f t="shared" si="27"/>
        <v>45346697</v>
      </c>
      <c r="EW7" s="66">
        <f t="shared" si="27"/>
        <v>44774257</v>
      </c>
      <c r="EX7" s="66">
        <f t="shared" si="27"/>
        <v>46069366</v>
      </c>
      <c r="EY7" s="66"/>
    </row>
    <row r="8" spans="1:155" s="67" customFormat="1">
      <c r="A8" s="48"/>
      <c r="B8" s="68">
        <v>2020</v>
      </c>
      <c r="C8" s="68">
        <v>128112</v>
      </c>
      <c r="D8" s="68">
        <v>46</v>
      </c>
      <c r="E8" s="68">
        <v>6</v>
      </c>
      <c r="F8" s="68">
        <v>0</v>
      </c>
      <c r="G8" s="68">
        <v>2</v>
      </c>
      <c r="H8" s="68" t="s">
        <v>167</v>
      </c>
      <c r="I8" s="68" t="s">
        <v>168</v>
      </c>
      <c r="J8" s="68" t="s">
        <v>169</v>
      </c>
      <c r="K8" s="68" t="s">
        <v>170</v>
      </c>
      <c r="L8" s="68" t="s">
        <v>171</v>
      </c>
      <c r="M8" s="68" t="s">
        <v>172</v>
      </c>
      <c r="N8" s="68" t="s">
        <v>173</v>
      </c>
      <c r="O8" s="68" t="s">
        <v>174</v>
      </c>
      <c r="P8" s="68" t="s">
        <v>175</v>
      </c>
      <c r="Q8" s="69">
        <v>10</v>
      </c>
      <c r="R8" s="68" t="s">
        <v>39</v>
      </c>
      <c r="S8" s="68" t="s">
        <v>176</v>
      </c>
      <c r="T8" s="68" t="s">
        <v>177</v>
      </c>
      <c r="U8" s="69" t="s">
        <v>39</v>
      </c>
      <c r="V8" s="69">
        <v>2116</v>
      </c>
      <c r="W8" s="68" t="s">
        <v>178</v>
      </c>
      <c r="X8" s="68" t="s">
        <v>39</v>
      </c>
      <c r="Y8" s="70" t="s">
        <v>179</v>
      </c>
      <c r="Z8" s="69">
        <v>36</v>
      </c>
      <c r="AA8" s="69" t="s">
        <v>39</v>
      </c>
      <c r="AB8" s="69" t="s">
        <v>39</v>
      </c>
      <c r="AC8" s="69" t="s">
        <v>39</v>
      </c>
      <c r="AD8" s="69" t="s">
        <v>39</v>
      </c>
      <c r="AE8" s="69">
        <v>36</v>
      </c>
      <c r="AF8" s="69">
        <v>36</v>
      </c>
      <c r="AG8" s="69" t="s">
        <v>39</v>
      </c>
      <c r="AH8" s="69">
        <v>36</v>
      </c>
      <c r="AI8" s="71">
        <v>101.2</v>
      </c>
      <c r="AJ8" s="71">
        <v>97.9</v>
      </c>
      <c r="AK8" s="71">
        <v>100.3</v>
      </c>
      <c r="AL8" s="71">
        <v>99.2</v>
      </c>
      <c r="AM8" s="71">
        <v>89.3</v>
      </c>
      <c r="AN8" s="71">
        <v>96.2</v>
      </c>
      <c r="AO8" s="71">
        <v>94.8</v>
      </c>
      <c r="AP8" s="71">
        <v>96.1</v>
      </c>
      <c r="AQ8" s="71">
        <v>96.7</v>
      </c>
      <c r="AR8" s="71">
        <v>98</v>
      </c>
      <c r="AS8" s="71">
        <v>102.5</v>
      </c>
      <c r="AT8" s="71">
        <v>96.5</v>
      </c>
      <c r="AU8" s="71">
        <v>92.2</v>
      </c>
      <c r="AV8" s="71">
        <v>94.3</v>
      </c>
      <c r="AW8" s="71">
        <v>94.6</v>
      </c>
      <c r="AX8" s="71">
        <v>83.1</v>
      </c>
      <c r="AY8" s="71">
        <v>69.5</v>
      </c>
      <c r="AZ8" s="71">
        <v>67.7</v>
      </c>
      <c r="BA8" s="71">
        <v>66.8</v>
      </c>
      <c r="BB8" s="71">
        <v>67.8</v>
      </c>
      <c r="BC8" s="71">
        <v>65</v>
      </c>
      <c r="BD8" s="71">
        <v>84.7</v>
      </c>
      <c r="BE8" s="72">
        <v>0</v>
      </c>
      <c r="BF8" s="72">
        <v>2.5</v>
      </c>
      <c r="BG8" s="72">
        <v>0.1</v>
      </c>
      <c r="BH8" s="72">
        <v>1</v>
      </c>
      <c r="BI8" s="72">
        <v>13.5</v>
      </c>
      <c r="BJ8" s="72">
        <v>156.6</v>
      </c>
      <c r="BK8" s="72">
        <v>106</v>
      </c>
      <c r="BL8" s="72">
        <v>118.7</v>
      </c>
      <c r="BM8" s="72">
        <v>121.7</v>
      </c>
      <c r="BN8" s="72">
        <v>132.30000000000001</v>
      </c>
      <c r="BO8" s="72">
        <v>69.3</v>
      </c>
      <c r="BP8" s="71">
        <v>89.8</v>
      </c>
      <c r="BQ8" s="71">
        <v>87.7</v>
      </c>
      <c r="BR8" s="71">
        <v>88.6</v>
      </c>
      <c r="BS8" s="71">
        <v>89.6</v>
      </c>
      <c r="BT8" s="71">
        <v>72.5</v>
      </c>
      <c r="BU8" s="71">
        <v>63.4</v>
      </c>
      <c r="BV8" s="71">
        <v>62.3</v>
      </c>
      <c r="BW8" s="71">
        <v>59.4</v>
      </c>
      <c r="BX8" s="71">
        <v>61.4</v>
      </c>
      <c r="BY8" s="71">
        <v>55.9</v>
      </c>
      <c r="BZ8" s="71">
        <v>67.2</v>
      </c>
      <c r="CA8" s="72">
        <v>28153</v>
      </c>
      <c r="CB8" s="72">
        <v>27859</v>
      </c>
      <c r="CC8" s="72">
        <v>28808</v>
      </c>
      <c r="CD8" s="72">
        <v>28908</v>
      </c>
      <c r="CE8" s="72">
        <v>29592</v>
      </c>
      <c r="CF8" s="72">
        <v>24479</v>
      </c>
      <c r="CG8" s="72">
        <v>25136</v>
      </c>
      <c r="CH8" s="72">
        <v>26485</v>
      </c>
      <c r="CI8" s="72">
        <v>27761</v>
      </c>
      <c r="CJ8" s="72">
        <v>29162</v>
      </c>
      <c r="CK8" s="71">
        <v>56733</v>
      </c>
      <c r="CL8" s="72">
        <v>6334</v>
      </c>
      <c r="CM8" s="72">
        <v>6499</v>
      </c>
      <c r="CN8" s="72">
        <v>6599</v>
      </c>
      <c r="CO8" s="72">
        <v>6863</v>
      </c>
      <c r="CP8" s="72">
        <v>7144</v>
      </c>
      <c r="CQ8" s="72">
        <v>8000</v>
      </c>
      <c r="CR8" s="72">
        <v>8023</v>
      </c>
      <c r="CS8" s="72">
        <v>8109</v>
      </c>
      <c r="CT8" s="72">
        <v>8307</v>
      </c>
      <c r="CU8" s="72">
        <v>8904</v>
      </c>
      <c r="CV8" s="71">
        <v>16778</v>
      </c>
      <c r="CW8" s="72">
        <v>49.9</v>
      </c>
      <c r="CX8" s="72">
        <v>54.9</v>
      </c>
      <c r="CY8" s="72">
        <v>48.7</v>
      </c>
      <c r="CZ8" s="72">
        <v>47.9</v>
      </c>
      <c r="DA8" s="72">
        <v>89</v>
      </c>
      <c r="DB8" s="72">
        <v>79.5</v>
      </c>
      <c r="DC8" s="72">
        <v>81.099999999999994</v>
      </c>
      <c r="DD8" s="72">
        <v>81.599999999999994</v>
      </c>
      <c r="DE8" s="72">
        <v>80.099999999999994</v>
      </c>
      <c r="DF8" s="72">
        <v>87.1</v>
      </c>
      <c r="DG8" s="72">
        <v>58.8</v>
      </c>
      <c r="DH8" s="72">
        <v>11.2</v>
      </c>
      <c r="DI8" s="72">
        <v>10.6</v>
      </c>
      <c r="DJ8" s="72">
        <v>10</v>
      </c>
      <c r="DK8" s="72">
        <v>10.5</v>
      </c>
      <c r="DL8" s="72">
        <v>11.3</v>
      </c>
      <c r="DM8" s="72">
        <v>17.600000000000001</v>
      </c>
      <c r="DN8" s="72">
        <v>17.399999999999999</v>
      </c>
      <c r="DO8" s="72">
        <v>16</v>
      </c>
      <c r="DP8" s="72">
        <v>16</v>
      </c>
      <c r="DQ8" s="72">
        <v>15.9</v>
      </c>
      <c r="DR8" s="72">
        <v>24.8</v>
      </c>
      <c r="DS8" s="71">
        <v>81</v>
      </c>
      <c r="DT8" s="71">
        <v>79.599999999999994</v>
      </c>
      <c r="DU8" s="71">
        <v>79.099999999999994</v>
      </c>
      <c r="DV8" s="71">
        <v>79.7</v>
      </c>
      <c r="DW8" s="71">
        <v>81.900000000000006</v>
      </c>
      <c r="DX8" s="71">
        <v>52.7</v>
      </c>
      <c r="DY8" s="71">
        <v>52.8</v>
      </c>
      <c r="DZ8" s="71">
        <v>54.2</v>
      </c>
      <c r="EA8" s="71">
        <v>55.4</v>
      </c>
      <c r="EB8" s="71">
        <v>57.6</v>
      </c>
      <c r="EC8" s="71">
        <v>54.8</v>
      </c>
      <c r="ED8" s="71">
        <v>74.400000000000006</v>
      </c>
      <c r="EE8" s="71">
        <v>65.5</v>
      </c>
      <c r="EF8" s="71">
        <v>68.7</v>
      </c>
      <c r="EG8" s="71">
        <v>66.900000000000006</v>
      </c>
      <c r="EH8" s="71">
        <v>70.900000000000006</v>
      </c>
      <c r="EI8" s="71">
        <v>70.5</v>
      </c>
      <c r="EJ8" s="71">
        <v>68.900000000000006</v>
      </c>
      <c r="EK8" s="71">
        <v>70.2</v>
      </c>
      <c r="EL8" s="71">
        <v>72</v>
      </c>
      <c r="EM8" s="71">
        <v>72.3</v>
      </c>
      <c r="EN8" s="71">
        <v>70.3</v>
      </c>
      <c r="EO8" s="72">
        <v>29817611</v>
      </c>
      <c r="EP8" s="72">
        <v>31139694</v>
      </c>
      <c r="EQ8" s="72">
        <v>31777667</v>
      </c>
      <c r="ER8" s="72">
        <v>32401306</v>
      </c>
      <c r="ES8" s="72">
        <v>32424333</v>
      </c>
      <c r="ET8" s="72">
        <v>41785853</v>
      </c>
      <c r="EU8" s="72">
        <v>44571078</v>
      </c>
      <c r="EV8" s="72">
        <v>45346697</v>
      </c>
      <c r="EW8" s="72">
        <v>44774257</v>
      </c>
      <c r="EX8" s="72">
        <v>46069366</v>
      </c>
      <c r="EY8" s="72">
        <v>49168683</v>
      </c>
    </row>
    <row r="9" spans="1:15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>
      <c r="A10" s="77"/>
      <c r="B10" s="77" t="s">
        <v>180</v>
      </c>
      <c r="C10" s="77" t="s">
        <v>181</v>
      </c>
      <c r="D10" s="77" t="s">
        <v>182</v>
      </c>
      <c r="E10" s="77" t="s">
        <v>183</v>
      </c>
      <c r="F10" s="77" t="s">
        <v>184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2022-01-21T02:32:25Z</cp:lastPrinted>
  <dcterms:created xsi:type="dcterms:W3CDTF">2021-12-03T08:41:48Z</dcterms:created>
  <dcterms:modified xsi:type="dcterms:W3CDTF">2022-02-14T05:57:34Z</dcterms:modified>
  <cp:category/>
</cp:coreProperties>
</file>