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5下水道（農集）\"/>
    </mc:Choice>
  </mc:AlternateContent>
  <workbookProtection workbookAlgorithmName="SHA-512" workbookHashValue="4PCqzBS2zxX6+cSVwAp4XjMLVPwj+0zGKfPG2Yj7/FXjfPYG0JkqW+9f0VYlW6XxV6cvBB8XTFfwa7Cugxb0TA==" workbookSaltValue="yr56igLGdM7X/0GEgsjvxw==" workbookSpinCount="100000" lockStructure="1"/>
  <bookViews>
    <workbookView xWindow="20370" yWindow="-273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P8" i="4"/>
  <c r="I8" i="4"/>
</calcChain>
</file>

<file path=xl/sharedStrings.xml><?xml version="1.0" encoding="utf-8"?>
<sst xmlns="http://schemas.openxmlformats.org/spreadsheetml/2006/main" count="237" uniqueCount="120">
  <si>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</si>
  <si>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</si>
  <si>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</si>
  <si>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</si>
  <si>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</si>
  <si>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</si>
  <si>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</si>
  <si>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</si>
  <si>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</si>
  <si>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</si>
  <si>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</si>
  <si>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</si>
  <si>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</si>
  <si>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</si>
  <si>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</si>
  <si>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</si>
  <si>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</si>
  <si>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</si>
  <si>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</si>
  <si>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</si>
  <si>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</si>
  <si>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</si>
  <si>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</si>
  <si>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</si>
  <si>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</si>
  <si>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</si>
  <si>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</si>
  <si>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</si>
  <si>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</si>
  <si>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</si>
  <si>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</si>
  <si>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</si>
  <si>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</si>
  <si>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</si>
  <si>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</si>
  <si>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</si>
  <si>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</si>
  <si>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</si>
  <si>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</si>
  <si>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</si>
  <si>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</si>
  <si>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</si>
  <si>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</si>
  <si>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</si>
  <si>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</si>
  <si>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</si>
  <si>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</si>
  <si>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</si>
  <si>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</si>
  <si>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</si>
  <si>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</si>
  <si>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</si>
  <si>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</si>
  <si>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</si>
  <si>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</si>
  <si>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</si>
  <si>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</si>
  <si>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</si>
  <si>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</si>
  <si>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</si>
  <si>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</si>
  <si>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</si>
  <si>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</si>
  <si>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</si>
  <si>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</si>
  <si>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</si>
  <si>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</si>
  <si>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</si>
  <si>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</si>
  <si>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</si>
  <si>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</si>
  <si>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</si>
  <si>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</si>
  <si>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</si>
  <si>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</si>
  <si>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</si>
  <si>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</si>
  <si>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</si>
  <si>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</si>
  <si>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</si>
  <si>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</si>
  <si>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</si>
  <si>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</si>
  <si>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</si>
  <si>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</si>
  <si>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</si>
  <si>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</si>
  <si>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</si>
  <si>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</si>
  <si>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</si>
  <si>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</si>
  <si>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</si>
  <si>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</si>
  <si>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</si>
  <si>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</si>
  <si>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</si>
  <si>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</si>
  <si>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</si>
  <si>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</si>
  <si>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</si>
  <si>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</si>
  <si>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</si>
  <si>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</si>
  <si>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</si>
  <si>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</si>
  <si>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</si>
  <si>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</si>
  <si>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</si>
  <si>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</si>
  <si>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</si>
  <si>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</si>
  <si>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</si>
  <si>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</si>
  <si>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</si>
  <si>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</si>
  <si>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</si>
  <si>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</si>
  <si>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令和2年度に機能診断及び最適整備構想を策定した。平成9年に併用を開始し、20年経過しているため、診断結果をもとに必要な更新は進めていく。</t>
    <rPh sb="0" eb="2">
      <t>レイワ</t>
    </rPh>
    <rPh sb="3" eb="5">
      <t>ネンド</t>
    </rPh>
    <rPh sb="6" eb="8">
      <t>キノウ</t>
    </rPh>
    <rPh sb="8" eb="10">
      <t>シンダン</t>
    </rPh>
    <rPh sb="10" eb="11">
      <t>オヨ</t>
    </rPh>
    <rPh sb="12" eb="14">
      <t>サイテキ</t>
    </rPh>
    <rPh sb="14" eb="16">
      <t>セイビ</t>
    </rPh>
    <rPh sb="16" eb="18">
      <t>コウソウ</t>
    </rPh>
    <rPh sb="19" eb="21">
      <t>サクテイ</t>
    </rPh>
    <rPh sb="24" eb="26">
      <t>ヘイセイ</t>
    </rPh>
    <rPh sb="27" eb="28">
      <t>ネン</t>
    </rPh>
    <rPh sb="29" eb="31">
      <t>ヘイヨウ</t>
    </rPh>
    <rPh sb="32" eb="34">
      <t>カイシ</t>
    </rPh>
    <rPh sb="38" eb="39">
      <t>ネン</t>
    </rPh>
    <rPh sb="39" eb="41">
      <t>ケイカ</t>
    </rPh>
    <rPh sb="48" eb="50">
      <t>シンダン</t>
    </rPh>
    <rPh sb="50" eb="52">
      <t>ケッカ</t>
    </rPh>
    <rPh sb="56" eb="58">
      <t>ヒツヨウ</t>
    </rPh>
    <rPh sb="59" eb="61">
      <t>コウシン</t>
    </rPh>
    <rPh sb="62" eb="63">
      <t>スス</t>
    </rPh>
    <phoneticPr fontId="4"/>
  </si>
  <si>
    <t>①収益的収支比率は、比率が100%未満であり、不足分は一般会計繰入金で補填している状況である。
今後も経費削減や使用料金の適正な水準への引き上げの検討など、経営改善を図っていく必要がある。　　　　　　　　　　　　　　　　　　　　　　　⑤経費回収率は、100%未満であり、汚水処理に係る費用が使用料以外の収入で賄われているため、適正な使用料収入の確保及び汚水処理費の削減が必要である。　　　　　　　　　　　　　　　　　　　　　　　⑥汚水処理原価は、年ごとに増減があるが類似団体平均値並みの数値で推移している。　　　　　　　　　　　　　　　　　　　　⑦施設利用率は、年ごとに若干の推移はみられるが類似団体平均値前後の数値となっている。　　　　　　　　　　　　⑧水洗化率は、微増傾向にあり、類似団体平均値以上の推移を維持している。　　　</t>
    <rPh sb="1" eb="4">
      <t>シュウエキテキ</t>
    </rPh>
    <rPh sb="4" eb="6">
      <t>シュウシ</t>
    </rPh>
    <rPh sb="6" eb="8">
      <t>ヒリツ</t>
    </rPh>
    <rPh sb="10" eb="12">
      <t>ヒリツ</t>
    </rPh>
    <rPh sb="17" eb="19">
      <t>ミマン</t>
    </rPh>
    <rPh sb="23" eb="26">
      <t>フソクブン</t>
    </rPh>
    <rPh sb="27" eb="34">
      <t>イッパンカイケイクリイレキン</t>
    </rPh>
    <rPh sb="35" eb="37">
      <t>ホテン</t>
    </rPh>
    <rPh sb="41" eb="43">
      <t>ジョウキョウ</t>
    </rPh>
    <rPh sb="48" eb="50">
      <t>コンゴ</t>
    </rPh>
    <rPh sb="51" eb="53">
      <t>ケイヒ</t>
    </rPh>
    <rPh sb="53" eb="55">
      <t>サクゲン</t>
    </rPh>
    <rPh sb="56" eb="59">
      <t>シヨウリョウ</t>
    </rPh>
    <rPh sb="59" eb="60">
      <t>キン</t>
    </rPh>
    <rPh sb="61" eb="63">
      <t>テキセイ</t>
    </rPh>
    <rPh sb="64" eb="66">
      <t>スイジュン</t>
    </rPh>
    <rPh sb="68" eb="69">
      <t>ヒ</t>
    </rPh>
    <rPh sb="70" eb="71">
      <t>ア</t>
    </rPh>
    <rPh sb="73" eb="75">
      <t>ケントウ</t>
    </rPh>
    <rPh sb="78" eb="80">
      <t>ケイエイ</t>
    </rPh>
    <rPh sb="80" eb="82">
      <t>カイゼン</t>
    </rPh>
    <rPh sb="83" eb="84">
      <t>ハカ</t>
    </rPh>
    <rPh sb="88" eb="90">
      <t>ヒツヨウ</t>
    </rPh>
    <rPh sb="118" eb="120">
      <t>ケイヒ</t>
    </rPh>
    <rPh sb="120" eb="122">
      <t>カイシュウ</t>
    </rPh>
    <rPh sb="122" eb="123">
      <t>リツ</t>
    </rPh>
    <rPh sb="129" eb="131">
      <t>ミマン</t>
    </rPh>
    <rPh sb="135" eb="137">
      <t>オスイ</t>
    </rPh>
    <rPh sb="137" eb="139">
      <t>ショリ</t>
    </rPh>
    <rPh sb="140" eb="141">
      <t>カカ</t>
    </rPh>
    <rPh sb="142" eb="144">
      <t>ヒヨウ</t>
    </rPh>
    <rPh sb="145" eb="148">
      <t>シヨウリョウ</t>
    </rPh>
    <rPh sb="148" eb="150">
      <t>イガイ</t>
    </rPh>
    <rPh sb="151" eb="153">
      <t>シュウニュウ</t>
    </rPh>
    <rPh sb="154" eb="155">
      <t>マカナ</t>
    </rPh>
    <rPh sb="163" eb="165">
      <t>テキセイ</t>
    </rPh>
    <rPh sb="166" eb="169">
      <t>シヨウリョウ</t>
    </rPh>
    <rPh sb="169" eb="171">
      <t>シュウニュウ</t>
    </rPh>
    <rPh sb="172" eb="174">
      <t>カクホ</t>
    </rPh>
    <rPh sb="174" eb="175">
      <t>オヨ</t>
    </rPh>
    <rPh sb="176" eb="178">
      <t>オスイ</t>
    </rPh>
    <rPh sb="178" eb="180">
      <t>ショリ</t>
    </rPh>
    <rPh sb="180" eb="181">
      <t>ヒ</t>
    </rPh>
    <rPh sb="182" eb="184">
      <t>サクゲン</t>
    </rPh>
    <rPh sb="185" eb="187">
      <t>ヒツヨウ</t>
    </rPh>
    <rPh sb="215" eb="217">
      <t>オスイ</t>
    </rPh>
    <rPh sb="217" eb="219">
      <t>ショリ</t>
    </rPh>
    <rPh sb="219" eb="221">
      <t>ゲンカ</t>
    </rPh>
    <rPh sb="223" eb="224">
      <t>ネン</t>
    </rPh>
    <rPh sb="227" eb="229">
      <t>ゾウゲン</t>
    </rPh>
    <rPh sb="233" eb="235">
      <t>ルイジ</t>
    </rPh>
    <rPh sb="235" eb="237">
      <t>ダンタイ</t>
    </rPh>
    <rPh sb="237" eb="240">
      <t>ヘイキンチ</t>
    </rPh>
    <rPh sb="240" eb="241">
      <t>ナ</t>
    </rPh>
    <rPh sb="243" eb="245">
      <t>スウチ</t>
    </rPh>
    <rPh sb="246" eb="248">
      <t>スイイ</t>
    </rPh>
    <rPh sb="274" eb="276">
      <t>シセツ</t>
    </rPh>
    <rPh sb="276" eb="278">
      <t>リヨウ</t>
    </rPh>
    <rPh sb="278" eb="279">
      <t>リツ</t>
    </rPh>
    <rPh sb="281" eb="282">
      <t>ネン</t>
    </rPh>
    <rPh sb="285" eb="287">
      <t>ジャッカン</t>
    </rPh>
    <rPh sb="288" eb="290">
      <t>スイイ</t>
    </rPh>
    <rPh sb="296" eb="298">
      <t>ルイジ</t>
    </rPh>
    <rPh sb="298" eb="300">
      <t>ダンタイ</t>
    </rPh>
    <rPh sb="300" eb="302">
      <t>ヘイキン</t>
    </rPh>
    <rPh sb="302" eb="303">
      <t>チ</t>
    </rPh>
    <rPh sb="303" eb="305">
      <t>ゼンゴ</t>
    </rPh>
    <rPh sb="306" eb="308">
      <t>スウチ</t>
    </rPh>
    <rPh sb="328" eb="331">
      <t>スイセンカ</t>
    </rPh>
    <rPh sb="331" eb="332">
      <t>リツ</t>
    </rPh>
    <rPh sb="334" eb="336">
      <t>ビゾウ</t>
    </rPh>
    <rPh sb="336" eb="338">
      <t>ケイコウ</t>
    </rPh>
    <rPh sb="342" eb="344">
      <t>ルイジ</t>
    </rPh>
    <rPh sb="344" eb="346">
      <t>ダンタイ</t>
    </rPh>
    <rPh sb="346" eb="348">
      <t>ヘイキン</t>
    </rPh>
    <rPh sb="348" eb="349">
      <t>チ</t>
    </rPh>
    <rPh sb="349" eb="351">
      <t>イジョウ</t>
    </rPh>
    <rPh sb="352" eb="354">
      <t>スイイ</t>
    </rPh>
    <rPh sb="355" eb="357">
      <t>イジ</t>
    </rPh>
    <phoneticPr fontId="4"/>
  </si>
  <si>
    <t>人口減少による使用料収入の減少が見込まれるため、収益的収支比率の悪化の防止、維持管理費の削減や使用料の改定等を実施してきた経営改善を図っていく必要がある。
また、更なる接続促進を行い有収水量の増加を図るとともに、使用料収入の減少を最小限に抑える。</t>
    <rPh sb="0" eb="2">
      <t>ジンコウ</t>
    </rPh>
    <rPh sb="2" eb="4">
      <t>ゲンショウ</t>
    </rPh>
    <rPh sb="7" eb="10">
      <t>シヨウリョウ</t>
    </rPh>
    <rPh sb="10" eb="12">
      <t>シュウニュウ</t>
    </rPh>
    <rPh sb="13" eb="15">
      <t>ゲンショウ</t>
    </rPh>
    <rPh sb="16" eb="18">
      <t>ミコ</t>
    </rPh>
    <rPh sb="24" eb="27">
      <t>シュウエキテキ</t>
    </rPh>
    <rPh sb="27" eb="29">
      <t>シュウシ</t>
    </rPh>
    <rPh sb="29" eb="31">
      <t>ヒリツ</t>
    </rPh>
    <rPh sb="32" eb="34">
      <t>アッカ</t>
    </rPh>
    <rPh sb="35" eb="37">
      <t>ボウシ</t>
    </rPh>
    <rPh sb="38" eb="40">
      <t>イジ</t>
    </rPh>
    <rPh sb="40" eb="43">
      <t>カンリヒ</t>
    </rPh>
    <rPh sb="44" eb="46">
      <t>サクゲン</t>
    </rPh>
    <rPh sb="47" eb="50">
      <t>シヨウリョウ</t>
    </rPh>
    <rPh sb="51" eb="53">
      <t>カイテイ</t>
    </rPh>
    <rPh sb="53" eb="54">
      <t>トウ</t>
    </rPh>
    <rPh sb="55" eb="57">
      <t>ジッシ</t>
    </rPh>
    <rPh sb="61" eb="63">
      <t>ケイエイ</t>
    </rPh>
    <rPh sb="63" eb="65">
      <t>カイゼン</t>
    </rPh>
    <rPh sb="66" eb="67">
      <t>ハカ</t>
    </rPh>
    <rPh sb="71" eb="73">
      <t>ヒツヨウ</t>
    </rPh>
    <rPh sb="81" eb="82">
      <t>サラ</t>
    </rPh>
    <rPh sb="84" eb="86">
      <t>セツゾク</t>
    </rPh>
    <rPh sb="86" eb="88">
      <t>ソクシン</t>
    </rPh>
    <rPh sb="89" eb="90">
      <t>オコナ</t>
    </rPh>
    <rPh sb="91" eb="93">
      <t>ユウシュウ</t>
    </rPh>
    <rPh sb="93" eb="95">
      <t>スイリョウ</t>
    </rPh>
    <rPh sb="96" eb="98">
      <t>ゾウカ</t>
    </rPh>
    <rPh sb="99" eb="100">
      <t>ハカ</t>
    </rPh>
    <rPh sb="106" eb="109">
      <t>シヨウリョウ</t>
    </rPh>
    <rPh sb="109" eb="111">
      <t>シュウニュウ</t>
    </rPh>
    <rPh sb="112" eb="114">
      <t>ゲンショウ</t>
    </rPh>
    <rPh sb="115" eb="118">
      <t>サイショウゲン</t>
    </rPh>
    <rPh sb="119" eb="120">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</si>
</sst>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0.47</c:v>
                </c:pt>
                <c:pt idx="4">
                  <c:v>0</c:v>
                </c:pt>
              </c:numCache>
            </c:numRef>
          </c:val>
          <c:extLst>
            <c:ext xmlns:c16="http://schemas.microsoft.com/office/drawing/2014/chart" uri="{C3380CC4-5D6E-409C-BE32-E72D297353CC}">
              <c16:uniqueId val="{00000000-AEE0-4762-9CE0-49E42C086A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EE0-4762-9CE0-49E42C086A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53.97</c:v>
                </c:pt>
                <c:pt idx="1">
                  <c:v>53.97</c:v>
                </c:pt>
                <c:pt idx="2">
                  <c:v>50.96</c:v>
                </c:pt>
                <c:pt idx="3">
                  <c:v>0</c:v>
                </c:pt>
                <c:pt idx="4">
                  <c:v>54.25</c:v>
                </c:pt>
              </c:numCache>
            </c:numRef>
          </c:val>
          <c:extLst>
            <c:ext xmlns:c16="http://schemas.microsoft.com/office/drawing/2014/chart" uri="{C3380CC4-5D6E-409C-BE32-E72D297353CC}">
              <c16:uniqueId val="{00000000-10EE-42E1-A1B7-3EFE034022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0EE-42E1-A1B7-3EFE034022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84.96</c:v>
                </c:pt>
                <c:pt idx="1">
                  <c:v>85.21</c:v>
                </c:pt>
                <c:pt idx="2">
                  <c:v>85.52</c:v>
                </c:pt>
                <c:pt idx="3">
                  <c:v>85.27</c:v>
                </c:pt>
                <c:pt idx="4">
                  <c:v>85.35</c:v>
                </c:pt>
              </c:numCache>
            </c:numRef>
          </c:val>
          <c:extLst>
            <c:ext xmlns:c16="http://schemas.microsoft.com/office/drawing/2014/chart" uri="{C3380CC4-5D6E-409C-BE32-E72D297353CC}">
              <c16:uniqueId val="{00000000-0113-458E-A234-00FC28B0F8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113-458E-A234-00FC28B0F8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50.3</c:v>
                </c:pt>
                <c:pt idx="1">
                  <c:v>46.05</c:v>
                </c:pt>
                <c:pt idx="2">
                  <c:v>48.51</c:v>
                </c:pt>
                <c:pt idx="3">
                  <c:v>53.77</c:v>
                </c:pt>
                <c:pt idx="4">
                  <c:v>45.98</c:v>
                </c:pt>
              </c:numCache>
            </c:numRef>
          </c:val>
          <c:extLst>
            <c:ext xmlns:c16="http://schemas.microsoft.com/office/drawing/2014/chart" uri="{C3380CC4-5D6E-409C-BE32-E72D297353CC}">
              <c16:uniqueId val="{00000000-55E6-46ED-9E89-EF8D5448AF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6-46ED-9E89-EF8D5448AF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5-4326-B47A-00947470EED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5-4326-B47A-00947470EED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0-4FAB-BDB2-4B9EA28161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0-4FAB-BDB2-4B9EA28161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9-4F75-862E-F1BDD9E205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9-4F75-862E-F1BDD9E205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A2-49DD-8E38-04733C2F4A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A2-49DD-8E38-04733C2F4A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1206.05</c:v>
                </c:pt>
                <c:pt idx="1">
                  <c:v>1220.04</c:v>
                </c:pt>
                <c:pt idx="2">
                  <c:v>1028.8699999999999</c:v>
                </c:pt>
                <c:pt idx="3">
                  <c:v>865.67</c:v>
                </c:pt>
                <c:pt idx="4">
                  <c:v>805.58</c:v>
                </c:pt>
              </c:numCache>
            </c:numRef>
          </c:val>
          <c:extLst>
            <c:ext xmlns:c16="http://schemas.microsoft.com/office/drawing/2014/chart" uri="{C3380CC4-5D6E-409C-BE32-E72D297353CC}">
              <c16:uniqueId val="{00000000-E0EC-4BF0-BC8F-C98C3D150B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0EC-4BF0-BC8F-C98C3D150B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36.42</c:v>
                </c:pt>
                <c:pt idx="1">
                  <c:v>83.78</c:v>
                </c:pt>
                <c:pt idx="2">
                  <c:v>64.709999999999994</c:v>
                </c:pt>
                <c:pt idx="3">
                  <c:v>41.01</c:v>
                </c:pt>
                <c:pt idx="4">
                  <c:v>55</c:v>
                </c:pt>
              </c:numCache>
            </c:numRef>
          </c:val>
          <c:extLst>
            <c:ext xmlns:c16="http://schemas.microsoft.com/office/drawing/2014/chart" uri="{C3380CC4-5D6E-409C-BE32-E72D297353CC}">
              <c16:uniqueId val="{00000000-85D3-4AFB-951A-1495808BFD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5D3-4AFB-951A-1495808BFD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443.86</c:v>
                </c:pt>
                <c:pt idx="1">
                  <c:v>187.8</c:v>
                </c:pt>
                <c:pt idx="2">
                  <c:v>254.56</c:v>
                </c:pt>
                <c:pt idx="3">
                  <c:v>370.15</c:v>
                </c:pt>
                <c:pt idx="4">
                  <c:v>280.49</c:v>
                </c:pt>
              </c:numCache>
            </c:numRef>
          </c:val>
          <c:extLst>
            <c:ext xmlns:c16="http://schemas.microsoft.com/office/drawing/2014/chart" uri="{C3380CC4-5D6E-409C-BE32-E72D297353CC}">
              <c16:uniqueId val="{00000000-3372-4D56-B63D-8F7642E75E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372-4D56-B63D-8F7642E75E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長柄町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6754</v>
      </c>
      <c r="AM8" s="51"/>
      <c r="AN8" s="51"/>
      <c r="AO8" s="51"/>
      <c r="AP8" s="51"/>
      <c r="AQ8" s="51"/>
      <c r="AR8" s="51"/>
      <c r="AS8" s="51"/>
      <c r="AT8" s="46">
        <f>データ!T6</f>
        <v>47.11</v>
      </c>
      <c r="AU8" s="46"/>
      <c r="AV8" s="46"/>
      <c r="AW8" s="46"/>
      <c r="AX8" s="46"/>
      <c r="AY8" s="46"/>
      <c r="AZ8" s="46"/>
      <c r="BA8" s="46"/>
      <c r="BB8" s="46">
        <f>データ!U6</f>
        <v>143.37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11.85</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792</v>
      </c>
      <c r="AM10" s="51"/>
      <c r="AN10" s="51"/>
      <c r="AO10" s="51"/>
      <c r="AP10" s="51"/>
      <c r="AQ10" s="51"/>
      <c r="AR10" s="51"/>
      <c r="AS10" s="51"/>
      <c r="AT10" s="46">
        <f>データ!W6</f>
        <v>0.52</v>
      </c>
      <c r="AU10" s="46"/>
      <c r="AV10" s="46"/>
      <c r="AW10" s="46"/>
      <c r="AX10" s="46"/>
      <c r="AY10" s="46"/>
      <c r="AZ10" s="46"/>
      <c r="BA10" s="46"/>
      <c r="BB10" s="46">
        <f>データ!X6</f>
        <v>1523.08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1A2wYKv0oyFj1U18ivswT4dXs9mA26WpXWiClflhtE1eKBTrC6dTazjSDwzeRwLtPOzy5jBMyTM/HftVwtjsRQ==" saltValue="RYF2Z/75lvXgrVOg6pMb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fitToWidth="0"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124265</v>
      </c>
      <c r="D6" s="33">
        <f t="shared" si="3"/>
        <v>47</v>
      </c>
      <c r="E6" s="33">
        <f t="shared" si="3"/>
        <v>17</v>
      </c>
      <c r="F6" s="33">
        <f t="shared" si="3"/>
        <v>5</v>
      </c>
      <c r="G6" s="33">
        <f t="shared" si="3"/>
        <v>0</v>
      </c>
      <c r="H6" s="33" t="str">
        <f t="shared" si="3"/>
        <v>千葉県　長柄町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11.85</v>
      </c>
      <c r="Q6" s="34">
        <f t="shared" si="3"/>
        <v>100</v>
      </c>
      <c r="R6" s="34">
        <f t="shared" si="3"/>
        <v>3850</v>
      </c>
      <c r="S6" s="34">
        <f t="shared" si="3"/>
        <v>6754</v>
      </c>
      <c r="T6" s="34">
        <f t="shared" si="3"/>
        <v>47.11</v>
      </c>
      <c r="U6" s="34">
        <f t="shared" si="3"/>
        <v>143.37</v>
      </c>
      <c r="V6" s="34">
        <f t="shared" si="3"/>
        <v>792</v>
      </c>
      <c r="W6" s="34">
        <f t="shared" si="3"/>
        <v>0.52</v>
      </c>
      <c r="X6" s="34">
        <f t="shared" si="3"/>
        <v>1523.08</v>
      </c>
      <c r="Y6" s="35">
        <f>IF(Y7="",NA(),Y7)</f>
        <v>50.3</v>
      </c>
      <c r="Z6" s="35">
        <f t="shared" ref="Z6:AH6" si="4">IF(Z7="",NA(),Z7)</f>
        <v>46.05</v>
      </c>
      <c r="AA6" s="35">
        <f t="shared" si="4"/>
        <v>48.51</v>
      </c>
      <c r="AB6" s="35">
        <f t="shared" si="4"/>
        <v>53.77</v>
      </c>
      <c r="AC6" s="35">
        <f t="shared" si="4"/>
        <v>45.98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1206.05</v>
      </c>
      <c r="BG6" s="35">
        <f t="shared" ref="BG6:BO6" si="7">IF(BG7="",NA(),BG7)</f>
        <v>1220.04</v>
      </c>
      <c r="BH6" s="35">
        <f t="shared" si="7"/>
        <v>1028.8699999999999</v>
      </c>
      <c r="BI6" s="35">
        <f t="shared" si="7"/>
        <v>865.67</v>
      </c>
      <c r="BJ6" s="35">
        <f t="shared" si="7"/>
        <v>805.58</v>
      </c>
      <c r="BK6" s="35">
        <f t="shared" si="7"/>
        <v>974.93</v>
      </c>
      <c r="BL6" s="35">
        <f t="shared" si="7"/>
        <v>855.8</v>
      </c>
      <c r="BM6" s="35">
        <f t="shared" si="7"/>
        <v>789.46</v>
      </c>
      <c r="BN6" s="35">
        <f t="shared" si="7"/>
        <v>826.83</v>
      </c>
      <c r="BO6" s="35">
        <f t="shared" si="7"/>
        <v>867.83</v>
      </c>
      <c r="BP6" s="34" t="str">
        <f>IF(BP7="","",IF(BP7="-","【-】","【"&amp;SUBSTITUTE(TEXT(BP7,"#,##0.00"),"-","△")&amp;"】"))</f>
        <v>【832.52】</v>
      </c>
      <c r="BQ6" s="35">
        <f>IF(BQ7="",NA(),BQ7)</f>
        <v>36.42</v>
      </c>
      <c r="BR6" s="35">
        <f t="shared" ref="BR6:BZ6" si="8">IF(BR7="",NA(),BR7)</f>
        <v>83.78</v>
      </c>
      <c r="BS6" s="35">
        <f t="shared" si="8"/>
        <v>64.709999999999994</v>
      </c>
      <c r="BT6" s="35">
        <f t="shared" si="8"/>
        <v>41.01</v>
      </c>
      <c r="BU6" s="35">
        <f t="shared" si="8"/>
        <v>55</v>
      </c>
      <c r="BV6" s="35">
        <f t="shared" si="8"/>
        <v>55.32</v>
      </c>
      <c r="BW6" s="35">
        <f t="shared" si="8"/>
        <v>59.8</v>
      </c>
      <c r="BX6" s="35">
        <f t="shared" si="8"/>
        <v>57.77</v>
      </c>
      <c r="BY6" s="35">
        <f t="shared" si="8"/>
        <v>57.31</v>
      </c>
      <c r="BZ6" s="35">
        <f t="shared" si="8"/>
        <v>57.08</v>
      </c>
      <c r="CA6" s="34" t="str">
        <f>IF(CA7="","",IF(CA7="-","【-】","【"&amp;SUBSTITUTE(TEXT(CA7,"#,##0.00"),"-","△")&amp;"】"))</f>
        <v>【60.94】</v>
      </c>
      <c r="CB6" s="35">
        <f>IF(CB7="",NA(),CB7)</f>
        <v>443.86</v>
      </c>
      <c r="CC6" s="35">
        <f t="shared" ref="CC6:CK6" si="9">IF(CC7="",NA(),CC7)</f>
        <v>187.8</v>
      </c>
      <c r="CD6" s="35">
        <f t="shared" si="9"/>
        <v>254.56</v>
      </c>
      <c r="CE6" s="35">
        <f t="shared" si="9"/>
        <v>370.15</v>
      </c>
      <c r="CF6" s="35">
        <f t="shared" si="9"/>
        <v>280.49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53.97</v>
      </c>
      <c r="CN6" s="35">
        <f t="shared" ref="CN6:CV6" si="10">IF(CN7="",NA(),CN7)</f>
        <v>53.97</v>
      </c>
      <c r="CO6" s="35">
        <f t="shared" si="10"/>
        <v>50.96</v>
      </c>
      <c r="CP6" s="35" t="str">
        <f t="shared" si="10"/>
        <v>-</v>
      </c>
      <c r="CQ6" s="35">
        <f t="shared" si="10"/>
        <v>54.25</v>
      </c>
      <c r="CR6" s="35">
        <f t="shared" si="10"/>
        <v>60.65</v>
      </c>
      <c r="CS6" s="35">
        <f t="shared" si="10"/>
        <v>51.75</v>
      </c>
      <c r="CT6" s="35">
        <f t="shared" si="10"/>
        <v>50.68</v>
      </c>
      <c r="CU6" s="35">
        <f t="shared" si="10"/>
        <v>50.14</v>
      </c>
      <c r="CV6" s="35">
        <f t="shared" si="10"/>
        <v>54.83</v>
      </c>
      <c r="CW6" s="34" t="str">
        <f>IF(CW7="","",IF(CW7="-","【-】","【"&amp;SUBSTITUTE(TEXT(CW7,"#,##0.00"),"-","△")&amp;"】"))</f>
        <v>【54.84】</v>
      </c>
      <c r="CX6" s="35">
        <f>IF(CX7="",NA(),CX7)</f>
        <v>84.96</v>
      </c>
      <c r="CY6" s="35">
        <f t="shared" ref="CY6:DG6" si="11">IF(CY7="",NA(),CY7)</f>
        <v>85.21</v>
      </c>
      <c r="CZ6" s="35">
        <f t="shared" si="11"/>
        <v>85.52</v>
      </c>
      <c r="DA6" s="35">
        <f t="shared" si="11"/>
        <v>85.27</v>
      </c>
      <c r="DB6" s="35">
        <f t="shared" si="11"/>
        <v>85.35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0.47</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124265</v>
      </c>
      <c r="D7" s="37">
        <v>47</v>
      </c>
      <c r="E7" s="37">
        <v>17</v>
      </c>
      <c r="F7" s="37">
        <v>5</v>
      </c>
      <c r="G7" s="37">
        <v>0</v>
      </c>
      <c r="H7" s="37" t="s">
        <v>98</v>
      </c>
      <c r="I7" s="37" t="s">
        <v>99</v>
      </c>
      <c r="J7" s="37" t="s">
        <v>100</v>
      </c>
      <c r="K7" s="37" t="s">
        <v>101</v>
      </c>
      <c r="L7" s="37" t="s">
        <v>102</v>
      </c>
      <c r="M7" s="37" t="s">
        <v>103</v>
      </c>
      <c r="N7" s="38" t="s">
        <v>104</v>
      </c>
      <c r="O7" s="38" t="s">
        <v>105</v>
      </c>
      <c r="P7" s="38">
        <v>11.85</v>
      </c>
      <c r="Q7" s="38">
        <v>100</v>
      </c>
      <c r="R7" s="38">
        <v>3850</v>
      </c>
      <c r="S7" s="38">
        <v>6754</v>
      </c>
      <c r="T7" s="38">
        <v>47.11</v>
      </c>
      <c r="U7" s="38">
        <v>143.37</v>
      </c>
      <c r="V7" s="38">
        <v>792</v>
      </c>
      <c r="W7" s="38">
        <v>0.52</v>
      </c>
      <c r="X7" s="38">
        <v>1523.08</v>
      </c>
      <c r="Y7" s="38">
        <v>50.3</v>
      </c>
      <c r="Z7" s="38">
        <v>46.05</v>
      </c>
      <c r="AA7" s="38">
        <v>48.51</v>
      </c>
      <c r="AB7" s="38">
        <v>53.77</v>
      </c>
      <c r="AC7" s="38">
        <v>45.98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1206.05</v>
      </c>
      <c r="BG7" s="38">
        <v>1220.04</v>
      </c>
      <c r="BH7" s="38">
        <v>1028.8699999999999</v>
      </c>
      <c r="BI7" s="38">
        <v>865.67</v>
      </c>
      <c r="BJ7" s="38">
        <v>805.58</v>
      </c>
      <c r="BK7" s="38">
        <v>974.93</v>
      </c>
      <c r="BL7" s="38">
        <v>855.8</v>
      </c>
      <c r="BM7" s="38">
        <v>789.46</v>
      </c>
      <c r="BN7" s="38">
        <v>826.83</v>
      </c>
      <c r="BO7" s="38">
        <v>867.83</v>
      </c>
      <c r="BP7" s="38">
        <v>832.52</v>
      </c>
      <c r="BQ7" s="38">
        <v>36.42</v>
      </c>
      <c r="BR7" s="38">
        <v>83.78</v>
      </c>
      <c r="BS7" s="38">
        <v>64.709999999999994</v>
      </c>
      <c r="BT7" s="38">
        <v>41.01</v>
      </c>
      <c r="BU7" s="38">
        <v>55</v>
      </c>
      <c r="BV7" s="38">
        <v>55.32</v>
      </c>
      <c r="BW7" s="38">
        <v>59.8</v>
      </c>
      <c r="BX7" s="38">
        <v>57.77</v>
      </c>
      <c r="BY7" s="38">
        <v>57.31</v>
      </c>
      <c r="BZ7" s="38">
        <v>57.08</v>
      </c>
      <c r="CA7" s="38">
        <v>60.94</v>
      </c>
      <c r="CB7" s="38">
        <v>443.86</v>
      </c>
      <c r="CC7" s="38">
        <v>187.8</v>
      </c>
      <c r="CD7" s="38">
        <v>254.56</v>
      </c>
      <c r="CE7" s="38">
        <v>370.15</v>
      </c>
      <c r="CF7" s="38">
        <v>280.49</v>
      </c>
      <c r="CG7" s="38">
        <v>283.17</v>
      </c>
      <c r="CH7" s="38">
        <v>263.76</v>
      </c>
      <c r="CI7" s="38">
        <v>274.35000000000002</v>
      </c>
      <c r="CJ7" s="38">
        <v>273.52</v>
      </c>
      <c r="CK7" s="38">
        <v>274.99</v>
      </c>
      <c r="CL7" s="38">
        <v>253.04</v>
      </c>
      <c r="CM7" s="38">
        <v>53.97</v>
      </c>
      <c r="CN7" s="38">
        <v>53.97</v>
      </c>
      <c r="CO7" s="38">
        <v>50.96</v>
      </c>
      <c r="CP7" s="38" t="s">
        <v>104</v>
      </c>
      <c r="CQ7" s="38">
        <v>54.25</v>
      </c>
      <c r="CR7" s="38">
        <v>60.65</v>
      </c>
      <c r="CS7" s="38">
        <v>51.75</v>
      </c>
      <c r="CT7" s="38">
        <v>50.68</v>
      </c>
      <c r="CU7" s="38">
        <v>50.14</v>
      </c>
      <c r="CV7" s="38">
        <v>54.83</v>
      </c>
      <c r="CW7" s="38">
        <v>54.84</v>
      </c>
      <c r="CX7" s="38">
        <v>84.96</v>
      </c>
      <c r="CY7" s="38">
        <v>85.21</v>
      </c>
      <c r="CZ7" s="38">
        <v>85.52</v>
      </c>
      <c r="DA7" s="38">
        <v>85.27</v>
      </c>
      <c r="DB7" s="38">
        <v>85.35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0.47</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2022-02-22T01:25:53Z</cp:lastPrinted>
  <dcterms:created xsi:type="dcterms:W3CDTF">2021-12-03T07:57:35Z</dcterms:created>
  <dcterms:modified xsi:type="dcterms:W3CDTF">2022-02-22T01:26:00Z</dcterms:modified>
  <cp:category/>
</cp:coreProperties>
</file>