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75下水道（農集）\"/>
    </mc:Choice>
  </mc:AlternateContent>
  <workbookProtection workbookAlgorithmName="SHA-512" workbookHashValue="EHmMNIoJyIxqAJeDI/UEm1W9P/trHyfTyrrM1yHHn/d4y/KbZ3SgiXR+mWYPQjxmwmYxeGKkNxcNOizHPUU5Dg==" workbookSaltValue="9ZRd9ta6wkVYvBJHEjvRHA==" workbookSpinCount="100000" lockStructure="1"/>
  <bookViews>
    <workbookView xWindow="0" yWindow="0" windowWidth="19425" windowHeight="702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<sst xmlns="http://schemas.openxmlformats.org/spreadsheetml/2006/main" count="236" uniqueCount="118">
  <si>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</si>
  <si>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</si>
  <si>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</si>
  <si>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</si>
  <si>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</si>
  <si>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</si>
  <si>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</si>
  <si>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</si>
  <si>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</si>
  <si>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</si>
  <si>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</si>
  <si>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</si>
  <si>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</si>
  <si>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</si>
  <si>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</si>
  <si>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</si>
  <si>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</si>
  <si>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</si>
  <si>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</si>
  <si>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</si>
  <si>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</si>
  <si>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</si>
  <si>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</si>
  <si>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</si>
  <si>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</si>
  <si>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</si>
  <si>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</si>
  <si>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</si>
  <si>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</si>
  <si>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</si>
  <si>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</si>
  <si>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</si>
  <si>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</si>
  <si>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</si>
  <si>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</si>
  <si>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</si>
  <si>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</si>
  <si>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</si>
  <si>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</si>
  <si>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</si>
  <si>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</si>
  <si>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</si>
  <si>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</si>
  <si>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</si>
  <si>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</si>
  <si>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</si>
  <si>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</si>
  <si>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</si>
  <si>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</si>
  <si>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</si>
  <si>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</si>
  <si>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</si>
  <si>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</si>
  <si>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</si>
  <si>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</si>
  <si>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</si>
  <si>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</si>
  <si>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</si>
  <si>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</si>
  <si>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</si>
  <si>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</si>
  <si>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</si>
  <si>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</si>
  <si>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</si>
  <si>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</si>
  <si>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</si>
  <si>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</si>
  <si>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</si>
  <si>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</si>
  <si>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</si>
  <si>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</si>
  <si>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</si>
  <si>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</si>
  <si>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</si>
  <si>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</si>
  <si>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</si>
  <si>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</si>
  <si>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</si>
  <si>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</si>
  <si>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</si>
  <si>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</si>
  <si>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</si>
  <si>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</si>
  <si>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</si>
  <si>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</si>
  <si>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</si>
  <si>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</si>
  <si>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</si>
  <si>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</si>
  <si>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</si>
  <si>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</si>
  <si>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</si>
  <si>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</si>
  <si>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</si>
  <si>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</si>
  <si>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</si>
  <si>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九十九里町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</si>
  <si>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</si>
  <si>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</si>
  <si>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</si>
  <si>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</si>
  <si>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</si>
  <si>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</si>
  <si>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</si>
  <si>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</si>
  <si>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</si>
  <si>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</si>
  <si>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</si>
  <si>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</si>
  <si>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</si>
  <si>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</si>
  <si>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</si>
  <si>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</si>
  <si>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</si>
  <si>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</si>
  <si>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費回収率は収益的収支比率と同様に平成30年度から令和元年度は下落傾向だったが、令和2年度は上昇した。今後も引き続き経費の増加に対し収入が増加しておらず、収入の確保に努め、今後増加が想定される修繕費については、計画的に修繕を実施し費用を抑えることが必要と考える。
　汚水処理原価は修繕費・委託費用等が増加していたが、使用料の見直しを図ったことにより改善傾向がみられた。今後も施設の老朽化が進むため、修繕費のさらなる増加も考慮する必要があると思われる。
　施設利用率は接続戸数、１世帯当たりの水使用量共に減少しており、これは人口減少及び節水型機器の普及等と考えられる。地域の実情に合わせ、規模等を検討していくことも必要と考えられる。</t>
    <rPh sb="26" eb="28">
      <t>レイワ</t>
    </rPh>
    <rPh sb="28" eb="29">
      <t>ガン</t>
    </rPh>
    <rPh sb="32" eb="36">
      <t>ゲラクケイコウ</t>
    </rPh>
    <rPh sb="41" eb="43">
      <t>レイワ</t>
    </rPh>
    <rPh sb="44" eb="46">
      <t>ネンド</t>
    </rPh>
    <rPh sb="47" eb="49">
      <t>ジョウショウ</t>
    </rPh>
    <rPh sb="52" eb="54">
      <t>コンゴ</t>
    </rPh>
    <rPh sb="55" eb="56">
      <t>ヒ</t>
    </rPh>
    <rPh sb="57" eb="58">
      <t>ツヅ</t>
    </rPh>
    <rPh sb="159" eb="162">
      <t>シヨウリョウ</t>
    </rPh>
    <rPh sb="163" eb="165">
      <t>ミナオ</t>
    </rPh>
    <rPh sb="167" eb="168">
      <t>ハカ</t>
    </rPh>
    <phoneticPr fontId="4"/>
  </si>
  <si>
    <t xml:space="preserve"> 供用開始より年数が経過しており、機械類の老朽化が進行している。管渠については、現状維持が続いているが、更新計画を作成し老朽化への対策を進めていく必要がある。
　設備更新が必要な時期を迎えるため、更新計画を策定し施設の老朽化対策を講じる必要がある。
　３処理場中１ヶ所については、令和４年に大規模改修が完了する予定。
　また、もう１ヶ所も大規模改修工事に向け計画を策定する予定。</t>
    <rPh sb="140" eb="142">
      <t>レイワ</t>
    </rPh>
    <rPh sb="143" eb="144">
      <t>ネン</t>
    </rPh>
    <rPh sb="145" eb="150">
      <t>ダイキボカイシュウ</t>
    </rPh>
    <phoneticPr fontId="4"/>
  </si>
  <si>
    <t>　支出は増加傾向にあり、収入は使用料の改定に伴い微増している。
　長期的な事業運営の実施のため、令和３年度より公会計制度を導入し、財政の透明化・効率化・適正化を進め、また設備の劣化状況の把握・設備投資計画を作成する等、経費を削減する方法を様々な観点から模索していく予定。
　接続率向上のため促進活動を継続して実施し、処理施設を最大限に活用できるように使用率を向上させ、増収を目指し設備等の更新に対応できるよう計画していく。
　人口が減少傾向にあることから大幅な収入増は見込めない状況であると考えられる。今後の更新時等に地区の実情に合わせた設備のスペックを検討し経費の削減や、使用料の見直しについての検討が必要と考える。</t>
    <rPh sb="15" eb="18">
      <t>シヨウリョウ</t>
    </rPh>
    <rPh sb="48" eb="50">
      <t>レイワ</t>
    </rPh>
    <rPh sb="51" eb="53">
      <t>ネンド</t>
    </rPh>
    <rPh sb="132" eb="134">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</si>
</sst>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F3-44FA-98BD-C1CDE68648B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32F3-44FA-98BD-C1CDE68648B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41.5</c:v>
                </c:pt>
                <c:pt idx="1">
                  <c:v>47.76</c:v>
                </c:pt>
                <c:pt idx="2">
                  <c:v>47.05</c:v>
                </c:pt>
                <c:pt idx="3">
                  <c:v>50</c:v>
                </c:pt>
                <c:pt idx="4">
                  <c:v>47.41</c:v>
                </c:pt>
              </c:numCache>
            </c:numRef>
          </c:val>
          <c:extLst>
            <c:ext xmlns:c16="http://schemas.microsoft.com/office/drawing/2014/chart" uri="{C3380CC4-5D6E-409C-BE32-E72D297353CC}">
              <c16:uniqueId val="{00000000-625B-4525-B530-92A5BFD3CDE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625B-4525-B530-92A5BFD3CDE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98.26</c:v>
                </c:pt>
                <c:pt idx="1">
                  <c:v>78.33</c:v>
                </c:pt>
                <c:pt idx="2">
                  <c:v>74.13</c:v>
                </c:pt>
                <c:pt idx="3">
                  <c:v>79.87</c:v>
                </c:pt>
                <c:pt idx="4">
                  <c:v>79.94</c:v>
                </c:pt>
              </c:numCache>
            </c:numRef>
          </c:val>
          <c:extLst>
            <c:ext xmlns:c16="http://schemas.microsoft.com/office/drawing/2014/chart" uri="{C3380CC4-5D6E-409C-BE32-E72D297353CC}">
              <c16:uniqueId val="{00000000-ED73-4DBD-BC2E-A726803686E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ED73-4DBD-BC2E-A726803686E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74.36</c:v>
                </c:pt>
                <c:pt idx="1">
                  <c:v>87.42</c:v>
                </c:pt>
                <c:pt idx="2">
                  <c:v>65.45</c:v>
                </c:pt>
                <c:pt idx="3">
                  <c:v>61.82</c:v>
                </c:pt>
                <c:pt idx="4">
                  <c:v>71.2</c:v>
                </c:pt>
              </c:numCache>
            </c:numRef>
          </c:val>
          <c:extLst>
            <c:ext xmlns:c16="http://schemas.microsoft.com/office/drawing/2014/chart" uri="{C3380CC4-5D6E-409C-BE32-E72D297353CC}">
              <c16:uniqueId val="{00000000-BAB8-4637-BAD1-577B27A641C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B8-4637-BAD1-577B27A641C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59-4A0C-8FC5-407DBF3BD8F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59-4A0C-8FC5-407DBF3BD8F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AA-4FB4-AC45-478F85947BA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AA-4FB4-AC45-478F85947BA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31-45CC-91A1-25C3CAB6DB1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31-45CC-91A1-25C3CAB6DB1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80-4992-AE24-4FF864EAC24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80-4992-AE24-4FF864EAC24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quot;-&quot;">
                  <c:v>2318.92</c:v>
                </c:pt>
              </c:numCache>
            </c:numRef>
          </c:val>
          <c:extLst>
            <c:ext xmlns:c16="http://schemas.microsoft.com/office/drawing/2014/chart" uri="{C3380CC4-5D6E-409C-BE32-E72D297353CC}">
              <c16:uniqueId val="{00000000-86AF-4922-83F9-B63CEDCE25F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86AF-4922-83F9-B63CEDCE25F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47.82</c:v>
                </c:pt>
                <c:pt idx="1">
                  <c:v>61.49</c:v>
                </c:pt>
                <c:pt idx="2">
                  <c:v>37.39</c:v>
                </c:pt>
                <c:pt idx="3">
                  <c:v>32.14</c:v>
                </c:pt>
                <c:pt idx="4">
                  <c:v>44.48</c:v>
                </c:pt>
              </c:numCache>
            </c:numRef>
          </c:val>
          <c:extLst>
            <c:ext xmlns:c16="http://schemas.microsoft.com/office/drawing/2014/chart" uri="{C3380CC4-5D6E-409C-BE32-E72D297353CC}">
              <c16:uniqueId val="{00000000-FB9A-43B6-A162-41C421108A2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FB9A-43B6-A162-41C421108A2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345.68</c:v>
                </c:pt>
                <c:pt idx="1">
                  <c:v>271.19</c:v>
                </c:pt>
                <c:pt idx="2">
                  <c:v>449.14</c:v>
                </c:pt>
                <c:pt idx="3">
                  <c:v>529.74</c:v>
                </c:pt>
                <c:pt idx="4">
                  <c:v>389.36</c:v>
                </c:pt>
              </c:numCache>
            </c:numRef>
          </c:val>
          <c:extLst>
            <c:ext xmlns:c16="http://schemas.microsoft.com/office/drawing/2014/chart" uri="{C3380CC4-5D6E-409C-BE32-E72D297353CC}">
              <c16:uniqueId val="{00000000-EDE9-4113-8544-D3EF3B0D4F0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EDE9-4113-8544-D3EF3B0D4F0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九十九里町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15336</v>
      </c>
      <c r="AM8" s="51"/>
      <c r="AN8" s="51"/>
      <c r="AO8" s="51"/>
      <c r="AP8" s="51"/>
      <c r="AQ8" s="51"/>
      <c r="AR8" s="51"/>
      <c r="AS8" s="51"/>
      <c r="AT8" s="46">
        <f>データ!T6</f>
        <v>24.46</v>
      </c>
      <c r="AU8" s="46"/>
      <c r="AV8" s="46"/>
      <c r="AW8" s="46"/>
      <c r="AX8" s="46"/>
      <c r="AY8" s="46"/>
      <c r="AZ8" s="46"/>
      <c r="BA8" s="46"/>
      <c r="BB8" s="46">
        <f>データ!U6</f>
        <v>626.98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15.93</v>
      </c>
      <c r="Q10" s="46"/>
      <c r="R10" s="46"/>
      <c r="S10" s="46"/>
      <c r="T10" s="46"/>
      <c r="U10" s="46"/>
      <c r="V10" s="46"/>
      <c r="W10" s="46">
        <f>データ!Q6</f>
        <v>86.5</v>
      </c>
      <c r="X10" s="46"/>
      <c r="Y10" s="46"/>
      <c r="Z10" s="46"/>
      <c r="AA10" s="46"/>
      <c r="AB10" s="46"/>
      <c r="AC10" s="46"/>
      <c r="AD10" s="51">
        <f>データ!R6</f>
        <v>3190</v>
      </c>
      <c r="AE10" s="51"/>
      <c r="AF10" s="51"/>
      <c r="AG10" s="51"/>
      <c r="AH10" s="51"/>
      <c r="AI10" s="51"/>
      <c r="AJ10" s="51"/>
      <c r="AK10" s="2"/>
      <c r="AL10" s="51">
        <f>データ!V6</f>
        <v>2428</v>
      </c>
      <c r="AM10" s="51"/>
      <c r="AN10" s="51"/>
      <c r="AO10" s="51"/>
      <c r="AP10" s="51"/>
      <c r="AQ10" s="51"/>
      <c r="AR10" s="51"/>
      <c r="AS10" s="51"/>
      <c r="AT10" s="46">
        <f>データ!W6</f>
        <v>1.1499999999999999</v>
      </c>
      <c r="AU10" s="46"/>
      <c r="AV10" s="46"/>
      <c r="AW10" s="46"/>
      <c r="AX10" s="46"/>
      <c r="AY10" s="46"/>
      <c r="AZ10" s="46"/>
      <c r="BA10" s="46"/>
      <c r="BB10" s="46">
        <f>データ!X6</f>
        <v>2111.3000000000002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9RSWrYaJ/XlpPuBhRHMKRdN+zpY1UyvLnIWdPkzDTMWDzQTwWDnjupkQen74L4qWujl4LtTAwcYXTlbek3Ta0w==" saltValue="Uxd8EqM0wBJ0iZGk3EV5m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2020</v>
      </c>
      <c r="C6" s="33">
        <f t="shared" ref="C6:X6" si="3">C7</f>
        <v>124036</v>
      </c>
      <c r="D6" s="33">
        <f t="shared" si="3"/>
        <v>47</v>
      </c>
      <c r="E6" s="33">
        <f t="shared" si="3"/>
        <v>17</v>
      </c>
      <c r="F6" s="33">
        <f t="shared" si="3"/>
        <v>5</v>
      </c>
      <c r="G6" s="33">
        <f t="shared" si="3"/>
        <v>0</v>
      </c>
      <c r="H6" s="33" t="str">
        <f t="shared" si="3"/>
        <v>千葉県　九十九里町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15.93</v>
      </c>
      <c r="Q6" s="34">
        <f t="shared" si="3"/>
        <v>86.5</v>
      </c>
      <c r="R6" s="34">
        <f t="shared" si="3"/>
        <v>3190</v>
      </c>
      <c r="S6" s="34">
        <f t="shared" si="3"/>
        <v>15336</v>
      </c>
      <c r="T6" s="34">
        <f t="shared" si="3"/>
        <v>24.46</v>
      </c>
      <c r="U6" s="34">
        <f t="shared" si="3"/>
        <v>626.98</v>
      </c>
      <c r="V6" s="34">
        <f t="shared" si="3"/>
        <v>2428</v>
      </c>
      <c r="W6" s="34">
        <f t="shared" si="3"/>
        <v>1.1499999999999999</v>
      </c>
      <c r="X6" s="34">
        <f t="shared" si="3"/>
        <v>2111.3000000000002</v>
      </c>
      <c r="Y6" s="35">
        <f>IF(Y7="",NA(),Y7)</f>
        <v>74.36</v>
      </c>
      <c r="Z6" s="35">
        <f t="shared" ref="Z6:AH6" si="4">IF(Z7="",NA(),Z7)</f>
        <v>87.42</v>
      </c>
      <c r="AA6" s="35">
        <f t="shared" si="4"/>
        <v>65.45</v>
      </c>
      <c r="AB6" s="35">
        <f t="shared" si="4"/>
        <v>61.82</v>
      </c>
      <c r="AC6" s="35">
        <f t="shared" si="4"/>
        <v>71.2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2318.92</v>
      </c>
      <c r="BK6" s="35">
        <f t="shared" si="7"/>
        <v>974.93</v>
      </c>
      <c r="BL6" s="35">
        <f t="shared" si="7"/>
        <v>855.8</v>
      </c>
      <c r="BM6" s="35">
        <f t="shared" si="7"/>
        <v>789.46</v>
      </c>
      <c r="BN6" s="35">
        <f t="shared" si="7"/>
        <v>826.83</v>
      </c>
      <c r="BO6" s="35">
        <f t="shared" si="7"/>
        <v>867.83</v>
      </c>
      <c r="BP6" s="34" t="str">
        <f>IF(BP7="","",IF(BP7="-","【-】","【"&amp;SUBSTITUTE(TEXT(BP7,"#,##0.00"),"-","△")&amp;"】"))</f>
        <v>【832.52】</v>
      </c>
      <c r="BQ6" s="35">
        <f>IF(BQ7="",NA(),BQ7)</f>
        <v>47.82</v>
      </c>
      <c r="BR6" s="35">
        <f t="shared" ref="BR6:BZ6" si="8">IF(BR7="",NA(),BR7)</f>
        <v>61.49</v>
      </c>
      <c r="BS6" s="35">
        <f t="shared" si="8"/>
        <v>37.39</v>
      </c>
      <c r="BT6" s="35">
        <f t="shared" si="8"/>
        <v>32.14</v>
      </c>
      <c r="BU6" s="35">
        <f t="shared" si="8"/>
        <v>44.48</v>
      </c>
      <c r="BV6" s="35">
        <f t="shared" si="8"/>
        <v>55.32</v>
      </c>
      <c r="BW6" s="35">
        <f t="shared" si="8"/>
        <v>59.8</v>
      </c>
      <c r="BX6" s="35">
        <f t="shared" si="8"/>
        <v>57.77</v>
      </c>
      <c r="BY6" s="35">
        <f t="shared" si="8"/>
        <v>57.31</v>
      </c>
      <c r="BZ6" s="35">
        <f t="shared" si="8"/>
        <v>57.08</v>
      </c>
      <c r="CA6" s="34" t="str">
        <f>IF(CA7="","",IF(CA7="-","【-】","【"&amp;SUBSTITUTE(TEXT(CA7,"#,##0.00"),"-","△")&amp;"】"))</f>
        <v>【60.94】</v>
      </c>
      <c r="CB6" s="35">
        <f>IF(CB7="",NA(),CB7)</f>
        <v>345.68</v>
      </c>
      <c r="CC6" s="35">
        <f t="shared" ref="CC6:CK6" si="9">IF(CC7="",NA(),CC7)</f>
        <v>271.19</v>
      </c>
      <c r="CD6" s="35">
        <f t="shared" si="9"/>
        <v>449.14</v>
      </c>
      <c r="CE6" s="35">
        <f t="shared" si="9"/>
        <v>529.74</v>
      </c>
      <c r="CF6" s="35">
        <f t="shared" si="9"/>
        <v>389.36</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41.5</v>
      </c>
      <c r="CN6" s="35">
        <f t="shared" ref="CN6:CV6" si="10">IF(CN7="",NA(),CN7)</f>
        <v>47.76</v>
      </c>
      <c r="CO6" s="35">
        <f t="shared" si="10"/>
        <v>47.05</v>
      </c>
      <c r="CP6" s="35">
        <f t="shared" si="10"/>
        <v>50</v>
      </c>
      <c r="CQ6" s="35">
        <f t="shared" si="10"/>
        <v>47.41</v>
      </c>
      <c r="CR6" s="35">
        <f t="shared" si="10"/>
        <v>60.65</v>
      </c>
      <c r="CS6" s="35">
        <f t="shared" si="10"/>
        <v>51.75</v>
      </c>
      <c r="CT6" s="35">
        <f t="shared" si="10"/>
        <v>50.68</v>
      </c>
      <c r="CU6" s="35">
        <f t="shared" si="10"/>
        <v>50.14</v>
      </c>
      <c r="CV6" s="35">
        <f t="shared" si="10"/>
        <v>54.83</v>
      </c>
      <c r="CW6" s="34" t="str">
        <f>IF(CW7="","",IF(CW7="-","【-】","【"&amp;SUBSTITUTE(TEXT(CW7,"#,##0.00"),"-","△")&amp;"】"))</f>
        <v>【54.84】</v>
      </c>
      <c r="CX6" s="35">
        <f>IF(CX7="",NA(),CX7)</f>
        <v>98.26</v>
      </c>
      <c r="CY6" s="35">
        <f t="shared" ref="CY6:DG6" si="11">IF(CY7="",NA(),CY7)</f>
        <v>78.33</v>
      </c>
      <c r="CZ6" s="35">
        <f t="shared" si="11"/>
        <v>74.13</v>
      </c>
      <c r="DA6" s="35">
        <f t="shared" si="11"/>
        <v>79.87</v>
      </c>
      <c r="DB6" s="35">
        <f t="shared" si="11"/>
        <v>79.94</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124036</v>
      </c>
      <c r="D7" s="37">
        <v>47</v>
      </c>
      <c r="E7" s="37">
        <v>17</v>
      </c>
      <c r="F7" s="37">
        <v>5</v>
      </c>
      <c r="G7" s="37">
        <v>0</v>
      </c>
      <c r="H7" s="37" t="s">
        <v>96</v>
      </c>
      <c r="I7" s="37" t="s">
        <v>97</v>
      </c>
      <c r="J7" s="37" t="s">
        <v>98</v>
      </c>
      <c r="K7" s="37" t="s">
        <v>99</v>
      </c>
      <c r="L7" s="37" t="s">
        <v>100</v>
      </c>
      <c r="M7" s="37" t="s">
        <v>101</v>
      </c>
      <c r="N7" s="38" t="s">
        <v>102</v>
      </c>
      <c r="O7" s="38" t="s">
        <v>103</v>
      </c>
      <c r="P7" s="38">
        <v>15.93</v>
      </c>
      <c r="Q7" s="38">
        <v>86.5</v>
      </c>
      <c r="R7" s="38">
        <v>3190</v>
      </c>
      <c r="S7" s="38">
        <v>15336</v>
      </c>
      <c r="T7" s="38">
        <v>24.46</v>
      </c>
      <c r="U7" s="38">
        <v>626.98</v>
      </c>
      <c r="V7" s="38">
        <v>2428</v>
      </c>
      <c r="W7" s="38">
        <v>1.1499999999999999</v>
      </c>
      <c r="X7" s="38">
        <v>2111.3000000000002</v>
      </c>
      <c r="Y7" s="38">
        <v>74.36</v>
      </c>
      <c r="Z7" s="38">
        <v>87.42</v>
      </c>
      <c r="AA7" s="38">
        <v>65.45</v>
      </c>
      <c r="AB7" s="38">
        <v>61.82</v>
      </c>
      <c r="AC7" s="38">
        <v>71.2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2318.92</v>
      </c>
      <c r="BK7" s="38">
        <v>974.93</v>
      </c>
      <c r="BL7" s="38">
        <v>855.8</v>
      </c>
      <c r="BM7" s="38">
        <v>789.46</v>
      </c>
      <c r="BN7" s="38">
        <v>826.83</v>
      </c>
      <c r="BO7" s="38">
        <v>867.83</v>
      </c>
      <c r="BP7" s="38">
        <v>832.52</v>
      </c>
      <c r="BQ7" s="38">
        <v>47.82</v>
      </c>
      <c r="BR7" s="38">
        <v>61.49</v>
      </c>
      <c r="BS7" s="38">
        <v>37.39</v>
      </c>
      <c r="BT7" s="38">
        <v>32.14</v>
      </c>
      <c r="BU7" s="38">
        <v>44.48</v>
      </c>
      <c r="BV7" s="38">
        <v>55.32</v>
      </c>
      <c r="BW7" s="38">
        <v>59.8</v>
      </c>
      <c r="BX7" s="38">
        <v>57.77</v>
      </c>
      <c r="BY7" s="38">
        <v>57.31</v>
      </c>
      <c r="BZ7" s="38">
        <v>57.08</v>
      </c>
      <c r="CA7" s="38">
        <v>60.94</v>
      </c>
      <c r="CB7" s="38">
        <v>345.68</v>
      </c>
      <c r="CC7" s="38">
        <v>271.19</v>
      </c>
      <c r="CD7" s="38">
        <v>449.14</v>
      </c>
      <c r="CE7" s="38">
        <v>529.74</v>
      </c>
      <c r="CF7" s="38">
        <v>389.36</v>
      </c>
      <c r="CG7" s="38">
        <v>283.17</v>
      </c>
      <c r="CH7" s="38">
        <v>263.76</v>
      </c>
      <c r="CI7" s="38">
        <v>274.35000000000002</v>
      </c>
      <c r="CJ7" s="38">
        <v>273.52</v>
      </c>
      <c r="CK7" s="38">
        <v>274.99</v>
      </c>
      <c r="CL7" s="38">
        <v>253.04</v>
      </c>
      <c r="CM7" s="38">
        <v>41.5</v>
      </c>
      <c r="CN7" s="38">
        <v>47.76</v>
      </c>
      <c r="CO7" s="38">
        <v>47.05</v>
      </c>
      <c r="CP7" s="38">
        <v>50</v>
      </c>
      <c r="CQ7" s="38">
        <v>47.41</v>
      </c>
      <c r="CR7" s="38">
        <v>60.65</v>
      </c>
      <c r="CS7" s="38">
        <v>51.75</v>
      </c>
      <c r="CT7" s="38">
        <v>50.68</v>
      </c>
      <c r="CU7" s="38">
        <v>50.14</v>
      </c>
      <c r="CV7" s="38">
        <v>54.83</v>
      </c>
      <c r="CW7" s="38">
        <v>54.84</v>
      </c>
      <c r="CX7" s="38">
        <v>98.26</v>
      </c>
      <c r="CY7" s="38">
        <v>78.33</v>
      </c>
      <c r="CZ7" s="38">
        <v>74.13</v>
      </c>
      <c r="DA7" s="38">
        <v>79.87</v>
      </c>
      <c r="DB7" s="38">
        <v>79.94</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109</v>
      </c>
    </row>
    <row r="12" spans="1:145" x14ac:dyDescent="0.15">
      <c r="B12">
        <v>1</v>
      </c>
      <c r="C12">
        <v>1</v>
      </c>
      <c r="D12">
        <v>1</v>
      </c>
      <c r="E12">
        <v>1</v>
      </c>
      <c r="F12">
        <v>2</v>
      </c>
      <c r="G12" t="s">
        <v>110</v>
      </c>
    </row>
    <row r="13" spans="1:145" x14ac:dyDescent="0.15">
      <c r="B13" t="s">
        <v>111</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2021-12-03T07:57:28Z</dcterms:created>
  <dcterms:modified xsi:type="dcterms:W3CDTF">2022-02-04T06:16:13Z</dcterms:modified>
  <cp:category/>
</cp:coreProperties>
</file>