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010上水道（末端）\"/>
    </mc:Choice>
  </mc:AlternateContent>
  <workbookProtection workbookAlgorithmName="SHA-512" workbookHashValue="CWe2MvZl8vBr5Ymm3TWKkHF3kR2nJbbqL7ke6FarzZe7NgW2q4KbpxLCbLdRQhXtBdkrC8k3eGHVjhk84nN8UA==" workbookSaltValue="oh6OlViXBK2mEpvi4dKal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AL8" i="4" s="1"/>
  <c r="Q6" i="5"/>
  <c r="W10" i="4" s="1"/>
  <c r="P6" i="5"/>
  <c r="P10" i="4" s="1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H85" i="4"/>
  <c r="G85" i="4"/>
  <c r="BB10" i="4"/>
  <c r="AT10" i="4"/>
  <c r="I10" i="4"/>
  <c r="BB8" i="4"/>
  <c r="AT8" i="4"/>
  <c r="W8" i="4"/>
  <c r="P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<sst xmlns="http://schemas.openxmlformats.org/spreadsheetml/2006/main" count="228" uniqueCount="113">
  <si>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</si>
  <si>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</si>
  <si>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</si>
  <si>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</si>
  <si>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</si>
  <si>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</si>
  <si>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</si>
  <si>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</si>
  <si>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</si>
  <si>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</si>
  <si>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</si>
  <si>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</si>
  <si>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</si>
  <si>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</si>
  <si>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</si>
  <si>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</si>
  <si>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</si>
  <si>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</si>
  <si>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</si>
  <si>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</si>
  <si>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</si>
  <si>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</si>
  <si>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</si>
  <si>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</si>
  <si>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</si>
  <si>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</si>
  <si>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</si>
  <si>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</si>
  <si>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</si>
  <si>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</si>
  <si>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</si>
  <si>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</si>
  <si>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</si>
  <si>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</si>
  <si>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</si>
  <si>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</si>
  <si>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</si>
  <si>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</si>
  <si>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</si>
  <si>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</si>
  <si>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</si>
  <si>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</si>
  <si>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</si>
  <si>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</si>
  <si>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</si>
  <si>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</si>
  <si>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</si>
  <si>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</si>
  <si>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</si>
  <si>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</si>
  <si>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</si>
  <si>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</si>
  <si>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</si>
  <si>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</si>
  <si>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</si>
  <si>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</si>
  <si>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</si>
  <si>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</si>
  <si>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</si>
  <si>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</si>
  <si>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</si>
  <si>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</si>
  <si>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</si>
  <si>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</si>
  <si>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</si>
  <si>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</si>
  <si>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</si>
  <si>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</si>
  <si>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</si>
  <si>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</si>
  <si>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</si>
  <si>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</si>
  <si>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</si>
  <si>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</si>
  <si>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</si>
  <si>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</si>
  <si>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</si>
  <si>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</si>
  <si>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</si>
  <si>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</si>
  <si>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</si>
  <si>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</si>
  <si>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</si>
  <si>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</si>
  <si>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</si>
  <si>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</si>
  <si>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</si>
  <si>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</si>
  <si>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</si>
  <si>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</si>
  <si>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</si>
  <si>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</si>
  <si>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</si>
  <si>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東庄町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</si>
  <si>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</si>
  <si>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</si>
  <si>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</si>
  <si>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</si>
  <si>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</si>
  <si>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</si>
  <si>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</si>
  <si>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</si>
  <si>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</si>
  <si>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</si>
  <si>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</si>
  <si>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</si>
  <si>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</si>
  <si>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</si>
  <si>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</si>
  <si>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</si>
  <si>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累積欠損金が無いことから経営状態は良好であると言えます。経常収支比率、流動化率、料金回収率は類似団体の平均を上回っていますが、経常費用に占める受水費の割合が</t>
    </r>
    <r>
      <rPr>
        <sz val="11"/>
        <rFont val="ＭＳ ゴシック"/>
        <family val="3"/>
        <charset val="128"/>
      </rPr>
      <t>６４．２</t>
    </r>
    <r>
      <rPr>
        <sz val="11"/>
        <color theme="1"/>
        <rFont val="ＭＳ ゴシック"/>
        <family val="3"/>
        <charset val="128"/>
      </rPr>
      <t>％と高く、経営を圧迫しています。また、施設更新時期が</t>
    </r>
    <r>
      <rPr>
        <sz val="11"/>
        <rFont val="ＭＳ ゴシック"/>
        <family val="3"/>
        <charset val="128"/>
      </rPr>
      <t>迫っていることから将来の費用負担が懸念されます。</t>
    </r>
    <rPh sb="40" eb="42">
      <t>リョウキン</t>
    </rPh>
    <rPh sb="42" eb="44">
      <t>カイシュウ</t>
    </rPh>
    <rPh sb="44" eb="45">
      <t>リツ</t>
    </rPh>
    <rPh sb="103" eb="105">
      <t>コウシン</t>
    </rPh>
    <rPh sb="105" eb="107">
      <t>ジキ</t>
    </rPh>
    <rPh sb="108" eb="109">
      <t>セマ</t>
    </rPh>
    <rPh sb="117" eb="119">
      <t>ショウライ</t>
    </rPh>
    <rPh sb="120" eb="122">
      <t>ヒヨウ</t>
    </rPh>
    <rPh sb="122" eb="124">
      <t>フタン</t>
    </rPh>
    <rPh sb="125" eb="127">
      <t>ケネン</t>
    </rPh>
    <phoneticPr fontId="4"/>
  </si>
  <si>
    <t>有形固定資産減価償却率は類似団体の平均を超えていますが、有収率を見ると類似団体の平均を上回っており、漏水等の無収水量が少ない良好な状態にあります。今後は、施設の老朽化に伴い、修繕費が大幅に増加することを見込まなければなりません。</t>
    <rPh sb="73" eb="75">
      <t>コンゴ</t>
    </rPh>
    <phoneticPr fontId="4"/>
  </si>
  <si>
    <t>現在の経営状況については概ね良好と言えます。今後は人口減少などから給水収益が減少する反面、施設の更新や修繕などの費用が増加し厳しい経営が予想されます。このようなことから、水道未加入者への加入促進を図り、普及率の向上に努めるとともに、費用の削減を図ります。また、施設の老朽化については、適正な規模での更新計画を検討し水道事業の安定経営に努めます。</t>
    <rPh sb="93" eb="95">
      <t>カニュウ</t>
    </rPh>
    <rPh sb="95" eb="97">
      <t>ソクシン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</si>
</sst>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3-496C-980A-62B71103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0.39</c:v>
                </c:pt>
                <c:pt idx="2">
                  <c:v>0.43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3-496C-980A-62B71103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48.89</c:v>
                </c:pt>
                <c:pt idx="1">
                  <c:v>49.97</c:v>
                </c:pt>
                <c:pt idx="2">
                  <c:v>51.69</c:v>
                </c:pt>
                <c:pt idx="3">
                  <c:v>52.28</c:v>
                </c:pt>
                <c:pt idx="4">
                  <c:v>54.12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F-4BC9-88EE-82CD6474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54.24</c:v>
                </c:pt>
                <c:pt idx="1">
                  <c:v>55.88</c:v>
                </c:pt>
                <c:pt idx="2">
                  <c:v>55.22</c:v>
                </c:pt>
                <c:pt idx="3">
                  <c:v>54.05</c:v>
                </c:pt>
                <c:pt idx="4">
                  <c:v>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F-4BC9-88EE-82CD6474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97.7</c:v>
                </c:pt>
                <c:pt idx="1">
                  <c:v>97.13</c:v>
                </c:pt>
                <c:pt idx="2">
                  <c:v>96.65</c:v>
                </c:pt>
                <c:pt idx="3">
                  <c:v>95.96</c:v>
                </c:pt>
                <c:pt idx="4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D-4B67-9140-C4097C9D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81.680000000000007</c:v>
                </c:pt>
                <c:pt idx="1">
                  <c:v>80.989999999999995</c:v>
                </c:pt>
                <c:pt idx="2">
                  <c:v>80.930000000000007</c:v>
                </c:pt>
                <c:pt idx="3">
                  <c:v>80.510000000000005</c:v>
                </c:pt>
                <c:pt idx="4">
                  <c:v>79.44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D-4B67-9140-C4097C9D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120.63</c:v>
                </c:pt>
                <c:pt idx="1">
                  <c:v>121.44</c:v>
                </c:pt>
                <c:pt idx="2">
                  <c:v>124.65</c:v>
                </c:pt>
                <c:pt idx="3">
                  <c:v>125.94</c:v>
                </c:pt>
                <c:pt idx="4">
                  <c:v>123.56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6-4BA0-AB27-27DCD1AB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111.34</c:v>
                </c:pt>
                <c:pt idx="1">
                  <c:v>110.02</c:v>
                </c:pt>
                <c:pt idx="2">
                  <c:v>108.76</c:v>
                </c:pt>
                <c:pt idx="3">
                  <c:v>108.46</c:v>
                </c:pt>
                <c:pt idx="4">
                  <c:v>109.02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6-4BA0-AB27-27DCD1AB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73.62</c:v>
                </c:pt>
                <c:pt idx="1">
                  <c:v>75.17</c:v>
                </c:pt>
                <c:pt idx="2">
                  <c:v>76.86</c:v>
                </c:pt>
                <c:pt idx="3">
                  <c:v>78.25</c:v>
                </c:pt>
                <c:pt idx="4">
                  <c:v>74.72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1AD-9FAC-E939E9B0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48.14</c:v>
                </c:pt>
                <c:pt idx="1">
                  <c:v>46.61</c:v>
                </c:pt>
                <c:pt idx="2">
                  <c:v>47.97</c:v>
                </c:pt>
                <c:pt idx="3">
                  <c:v>49.12</c:v>
                </c:pt>
                <c:pt idx="4">
                  <c:v>49.39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2-41AD-9FAC-E939E9B0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2-47AA-91B2-B9D7E9B7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11.13</c:v>
                </c:pt>
                <c:pt idx="1">
                  <c:v>10.84</c:v>
                </c:pt>
                <c:pt idx="2">
                  <c:v>15.33</c:v>
                </c:pt>
                <c:pt idx="3">
                  <c:v>16.760000000000002</c:v>
                </c:pt>
                <c:pt idx="4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2-47AA-91B2-B9D7E9B7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4-4EFF-8BE1-C63C573B9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10.130000000000001</c:v>
                </c:pt>
                <c:pt idx="1">
                  <c:v>7.31</c:v>
                </c:pt>
                <c:pt idx="2">
                  <c:v>7.48</c:v>
                </c:pt>
                <c:pt idx="3">
                  <c:v>11.94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4-4EFF-8BE1-C63C573B9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1827.08</c:v>
                </c:pt>
                <c:pt idx="1">
                  <c:v>1979.96</c:v>
                </c:pt>
                <c:pt idx="2">
                  <c:v>2244.4299999999998</c:v>
                </c:pt>
                <c:pt idx="3">
                  <c:v>1531.67</c:v>
                </c:pt>
                <c:pt idx="4">
                  <c:v>2969.38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1-485B-809A-0E7995D7D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388.67</c:v>
                </c:pt>
                <c:pt idx="1">
                  <c:v>355.27</c:v>
                </c:pt>
                <c:pt idx="2">
                  <c:v>359.7</c:v>
                </c:pt>
                <c:pt idx="3">
                  <c:v>362.93</c:v>
                </c:pt>
                <c:pt idx="4">
                  <c:v>371.81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1-485B-809A-0E7995D7D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35.369999999999997</c:v>
                </c:pt>
                <c:pt idx="1">
                  <c:v>32.64</c:v>
                </c:pt>
                <c:pt idx="2">
                  <c:v>29.39</c:v>
                </c:pt>
                <c:pt idx="3">
                  <c:v>26.94</c:v>
                </c:pt>
                <c:pt idx="4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F-4C60-A02B-C9D1A4DA5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422.5</c:v>
                </c:pt>
                <c:pt idx="1">
                  <c:v>458.27</c:v>
                </c:pt>
                <c:pt idx="2">
                  <c:v>447.01</c:v>
                </c:pt>
                <c:pt idx="3">
                  <c:v>439.05</c:v>
                </c:pt>
                <c:pt idx="4">
                  <c:v>465.85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F-4C60-A02B-C9D1A4DA5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92.12</c:v>
                </c:pt>
                <c:pt idx="1">
                  <c:v>92.29</c:v>
                </c:pt>
                <c:pt idx="2">
                  <c:v>96.04</c:v>
                </c:pt>
                <c:pt idx="3">
                  <c:v>99.73</c:v>
                </c:pt>
                <c:pt idx="4">
                  <c:v>100.36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7-4EA1-BBF4-2BD4090E2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101.64</c:v>
                </c:pt>
                <c:pt idx="1">
                  <c:v>96.77</c:v>
                </c:pt>
                <c:pt idx="2">
                  <c:v>95.81</c:v>
                </c:pt>
                <c:pt idx="3">
                  <c:v>95.26</c:v>
                </c:pt>
                <c:pt idx="4">
                  <c:v>92.39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7-4EA1-BBF4-2BD4090E2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240.94</c:v>
                </c:pt>
                <c:pt idx="1">
                  <c:v>239.67</c:v>
                </c:pt>
                <c:pt idx="2">
                  <c:v>230.68</c:v>
                </c:pt>
                <c:pt idx="3">
                  <c:v>221.6</c:v>
                </c:pt>
                <c:pt idx="4">
                  <c:v>220.3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5-469E-B8EA-1C1D8D87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179.16</c:v>
                </c:pt>
                <c:pt idx="1">
                  <c:v>187.18</c:v>
                </c:pt>
                <c:pt idx="2">
                  <c:v>189.58</c:v>
                </c:pt>
                <c:pt idx="3">
                  <c:v>192.82</c:v>
                </c:pt>
                <c:pt idx="4">
                  <c:v>192.98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5-469E-B8EA-1C1D8D87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東庄町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A7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13635</v>
      </c>
      <c r="AM8" s="61"/>
      <c r="AN8" s="61"/>
      <c r="AO8" s="61"/>
      <c r="AP8" s="61"/>
      <c r="AQ8" s="61"/>
      <c r="AR8" s="61"/>
      <c r="AS8" s="61"/>
      <c r="AT8" s="52">
        <f>データ!$S$6</f>
        <v>46.25</v>
      </c>
      <c r="AU8" s="53"/>
      <c r="AV8" s="53"/>
      <c r="AW8" s="53"/>
      <c r="AX8" s="53"/>
      <c r="AY8" s="53"/>
      <c r="AZ8" s="53"/>
      <c r="BA8" s="53"/>
      <c r="BB8" s="54">
        <f>データ!$T$6</f>
        <v>294.81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84.79</v>
      </c>
      <c r="J10" s="53"/>
      <c r="K10" s="53"/>
      <c r="L10" s="53"/>
      <c r="M10" s="53"/>
      <c r="N10" s="53"/>
      <c r="O10" s="64"/>
      <c r="P10" s="54">
        <f>データ!$P$6</f>
        <v>84.99</v>
      </c>
      <c r="Q10" s="54"/>
      <c r="R10" s="54"/>
      <c r="S10" s="54"/>
      <c r="T10" s="54"/>
      <c r="U10" s="54"/>
      <c r="V10" s="54"/>
      <c r="W10" s="61">
        <f>データ!$Q$6</f>
        <v>4620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11541</v>
      </c>
      <c r="AM10" s="61"/>
      <c r="AN10" s="61"/>
      <c r="AO10" s="61"/>
      <c r="AP10" s="61"/>
      <c r="AQ10" s="61"/>
      <c r="AR10" s="61"/>
      <c r="AS10" s="61"/>
      <c r="AT10" s="52">
        <f>データ!$V$6</f>
        <v>46.16</v>
      </c>
      <c r="AU10" s="53"/>
      <c r="AV10" s="53"/>
      <c r="AW10" s="53"/>
      <c r="AX10" s="53"/>
      <c r="AY10" s="53"/>
      <c r="AZ10" s="53"/>
      <c r="BA10" s="53"/>
      <c r="BB10" s="54">
        <f>データ!$W$6</f>
        <v>250.02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I8XM1dJ5tluU+SDqfdk0inRF94U8jbCf0oweam3JHEq4TkRk+L3ALm8SljI0MJsZAy1ja+dpwZkhCZ+DfpMQLQ==" saltValue="wQP8H1CED+4t49jdghQh1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123498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東庄町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84.79</v>
      </c>
      <c r="P6" s="35">
        <f t="shared" si="3"/>
        <v>84.99</v>
      </c>
      <c r="Q6" s="35">
        <f t="shared" si="3"/>
        <v>4620</v>
      </c>
      <c r="R6" s="35">
        <f t="shared" si="3"/>
        <v>13635</v>
      </c>
      <c r="S6" s="35">
        <f t="shared" si="3"/>
        <v>46.25</v>
      </c>
      <c r="T6" s="35">
        <f t="shared" si="3"/>
        <v>294.81</v>
      </c>
      <c r="U6" s="35">
        <f t="shared" si="3"/>
        <v>11541</v>
      </c>
      <c r="V6" s="35">
        <f t="shared" si="3"/>
        <v>46.16</v>
      </c>
      <c r="W6" s="35">
        <f t="shared" si="3"/>
        <v>250.02</v>
      </c>
      <c r="X6" s="36">
        <f>IF(X7="",NA(),X7)</f>
        <v>120.63</v>
      </c>
      <c r="Y6" s="36">
        <f t="shared" ref="Y6:AG6" si="4">IF(Y7="",NA(),Y7)</f>
        <v>121.44</v>
      </c>
      <c r="Z6" s="36">
        <f t="shared" si="4"/>
        <v>124.65</v>
      </c>
      <c r="AA6" s="36">
        <f t="shared" si="4"/>
        <v>125.94</v>
      </c>
      <c r="AB6" s="36">
        <f t="shared" si="4"/>
        <v>123.56</v>
      </c>
      <c r="AC6" s="36">
        <f t="shared" si="4"/>
        <v>111.34</v>
      </c>
      <c r="AD6" s="36">
        <f t="shared" si="4"/>
        <v>110.02</v>
      </c>
      <c r="AE6" s="36">
        <f t="shared" si="4"/>
        <v>108.76</v>
      </c>
      <c r="AF6" s="36">
        <f t="shared" si="4"/>
        <v>108.46</v>
      </c>
      <c r="AG6" s="36">
        <f t="shared" si="4"/>
        <v>109.02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10.130000000000001</v>
      </c>
      <c r="AO6" s="36">
        <f t="shared" si="5"/>
        <v>7.31</v>
      </c>
      <c r="AP6" s="36">
        <f t="shared" si="5"/>
        <v>7.48</v>
      </c>
      <c r="AQ6" s="36">
        <f t="shared" si="5"/>
        <v>11.94</v>
      </c>
      <c r="AR6" s="36">
        <f t="shared" si="5"/>
        <v>11</v>
      </c>
      <c r="AS6" s="35" t="str">
        <f>IF(AS7="","",IF(AS7="-","【-】","【"&amp;SUBSTITUTE(TEXT(AS7,"#,##0.00"),"-","△")&amp;"】"))</f>
        <v>【1.15】</v>
      </c>
      <c r="AT6" s="36">
        <f>IF(AT7="",NA(),AT7)</f>
        <v>1827.08</v>
      </c>
      <c r="AU6" s="36">
        <f t="shared" ref="AU6:BC6" si="6">IF(AU7="",NA(),AU7)</f>
        <v>1979.96</v>
      </c>
      <c r="AV6" s="36">
        <f t="shared" si="6"/>
        <v>2244.4299999999998</v>
      </c>
      <c r="AW6" s="36">
        <f t="shared" si="6"/>
        <v>1531.67</v>
      </c>
      <c r="AX6" s="36">
        <f t="shared" si="6"/>
        <v>2969.38</v>
      </c>
      <c r="AY6" s="36">
        <f t="shared" si="6"/>
        <v>388.67</v>
      </c>
      <c r="AZ6" s="36">
        <f t="shared" si="6"/>
        <v>355.27</v>
      </c>
      <c r="BA6" s="36">
        <f t="shared" si="6"/>
        <v>359.7</v>
      </c>
      <c r="BB6" s="36">
        <f t="shared" si="6"/>
        <v>362.93</v>
      </c>
      <c r="BC6" s="36">
        <f t="shared" si="6"/>
        <v>371.81</v>
      </c>
      <c r="BD6" s="35" t="str">
        <f>IF(BD7="","",IF(BD7="-","【-】","【"&amp;SUBSTITUTE(TEXT(BD7,"#,##0.00"),"-","△")&amp;"】"))</f>
        <v>【260.31】</v>
      </c>
      <c r="BE6" s="36">
        <f>IF(BE7="",NA(),BE7)</f>
        <v>35.369999999999997</v>
      </c>
      <c r="BF6" s="36">
        <f t="shared" ref="BF6:BN6" si="7">IF(BF7="",NA(),BF7)</f>
        <v>32.64</v>
      </c>
      <c r="BG6" s="36">
        <f t="shared" si="7"/>
        <v>29.39</v>
      </c>
      <c r="BH6" s="36">
        <f t="shared" si="7"/>
        <v>26.94</v>
      </c>
      <c r="BI6" s="36">
        <f t="shared" si="7"/>
        <v>78.400000000000006</v>
      </c>
      <c r="BJ6" s="36">
        <f t="shared" si="7"/>
        <v>422.5</v>
      </c>
      <c r="BK6" s="36">
        <f t="shared" si="7"/>
        <v>458.27</v>
      </c>
      <c r="BL6" s="36">
        <f t="shared" si="7"/>
        <v>447.01</v>
      </c>
      <c r="BM6" s="36">
        <f t="shared" si="7"/>
        <v>439.05</v>
      </c>
      <c r="BN6" s="36">
        <f t="shared" si="7"/>
        <v>465.85</v>
      </c>
      <c r="BO6" s="35" t="str">
        <f>IF(BO7="","",IF(BO7="-","【-】","【"&amp;SUBSTITUTE(TEXT(BO7,"#,##0.00"),"-","△")&amp;"】"))</f>
        <v>【275.67】</v>
      </c>
      <c r="BP6" s="36">
        <f>IF(BP7="",NA(),BP7)</f>
        <v>92.12</v>
      </c>
      <c r="BQ6" s="36">
        <f t="shared" ref="BQ6:BY6" si="8">IF(BQ7="",NA(),BQ7)</f>
        <v>92.29</v>
      </c>
      <c r="BR6" s="36">
        <f t="shared" si="8"/>
        <v>96.04</v>
      </c>
      <c r="BS6" s="36">
        <f t="shared" si="8"/>
        <v>99.73</v>
      </c>
      <c r="BT6" s="36">
        <f t="shared" si="8"/>
        <v>100.36</v>
      </c>
      <c r="BU6" s="36">
        <f t="shared" si="8"/>
        <v>101.64</v>
      </c>
      <c r="BV6" s="36">
        <f t="shared" si="8"/>
        <v>96.77</v>
      </c>
      <c r="BW6" s="36">
        <f t="shared" si="8"/>
        <v>95.81</v>
      </c>
      <c r="BX6" s="36">
        <f t="shared" si="8"/>
        <v>95.26</v>
      </c>
      <c r="BY6" s="36">
        <f t="shared" si="8"/>
        <v>92.39</v>
      </c>
      <c r="BZ6" s="35" t="str">
        <f>IF(BZ7="","",IF(BZ7="-","【-】","【"&amp;SUBSTITUTE(TEXT(BZ7,"#,##0.00"),"-","△")&amp;"】"))</f>
        <v>【100.05】</v>
      </c>
      <c r="CA6" s="36">
        <f>IF(CA7="",NA(),CA7)</f>
        <v>240.94</v>
      </c>
      <c r="CB6" s="36">
        <f t="shared" ref="CB6:CJ6" si="9">IF(CB7="",NA(),CB7)</f>
        <v>239.67</v>
      </c>
      <c r="CC6" s="36">
        <f t="shared" si="9"/>
        <v>230.68</v>
      </c>
      <c r="CD6" s="36">
        <f t="shared" si="9"/>
        <v>221.6</v>
      </c>
      <c r="CE6" s="36">
        <f t="shared" si="9"/>
        <v>220.3</v>
      </c>
      <c r="CF6" s="36">
        <f t="shared" si="9"/>
        <v>179.16</v>
      </c>
      <c r="CG6" s="36">
        <f t="shared" si="9"/>
        <v>187.18</v>
      </c>
      <c r="CH6" s="36">
        <f t="shared" si="9"/>
        <v>189.58</v>
      </c>
      <c r="CI6" s="36">
        <f t="shared" si="9"/>
        <v>192.82</v>
      </c>
      <c r="CJ6" s="36">
        <f t="shared" si="9"/>
        <v>192.98</v>
      </c>
      <c r="CK6" s="35" t="str">
        <f>IF(CK7="","",IF(CK7="-","【-】","【"&amp;SUBSTITUTE(TEXT(CK7,"#,##0.00"),"-","△")&amp;"】"))</f>
        <v>【166.40】</v>
      </c>
      <c r="CL6" s="36">
        <f>IF(CL7="",NA(),CL7)</f>
        <v>48.89</v>
      </c>
      <c r="CM6" s="36">
        <f t="shared" ref="CM6:CU6" si="10">IF(CM7="",NA(),CM7)</f>
        <v>49.97</v>
      </c>
      <c r="CN6" s="36">
        <f t="shared" si="10"/>
        <v>51.69</v>
      </c>
      <c r="CO6" s="36">
        <f t="shared" si="10"/>
        <v>52.28</v>
      </c>
      <c r="CP6" s="36">
        <f t="shared" si="10"/>
        <v>54.12</v>
      </c>
      <c r="CQ6" s="36">
        <f t="shared" si="10"/>
        <v>54.24</v>
      </c>
      <c r="CR6" s="36">
        <f t="shared" si="10"/>
        <v>55.88</v>
      </c>
      <c r="CS6" s="36">
        <f t="shared" si="10"/>
        <v>55.22</v>
      </c>
      <c r="CT6" s="36">
        <f t="shared" si="10"/>
        <v>54.05</v>
      </c>
      <c r="CU6" s="36">
        <f t="shared" si="10"/>
        <v>54.43</v>
      </c>
      <c r="CV6" s="35" t="str">
        <f>IF(CV7="","",IF(CV7="-","【-】","【"&amp;SUBSTITUTE(TEXT(CV7,"#,##0.00"),"-","△")&amp;"】"))</f>
        <v>【60.69】</v>
      </c>
      <c r="CW6" s="36">
        <f>IF(CW7="",NA(),CW7)</f>
        <v>97.7</v>
      </c>
      <c r="CX6" s="36">
        <f t="shared" ref="CX6:DF6" si="11">IF(CX7="",NA(),CX7)</f>
        <v>97.13</v>
      </c>
      <c r="CY6" s="36">
        <f t="shared" si="11"/>
        <v>96.65</v>
      </c>
      <c r="CZ6" s="36">
        <f t="shared" si="11"/>
        <v>95.96</v>
      </c>
      <c r="DA6" s="36">
        <f t="shared" si="11"/>
        <v>95.1</v>
      </c>
      <c r="DB6" s="36">
        <f t="shared" si="11"/>
        <v>81.680000000000007</v>
      </c>
      <c r="DC6" s="36">
        <f t="shared" si="11"/>
        <v>80.989999999999995</v>
      </c>
      <c r="DD6" s="36">
        <f t="shared" si="11"/>
        <v>80.930000000000007</v>
      </c>
      <c r="DE6" s="36">
        <f t="shared" si="11"/>
        <v>80.510000000000005</v>
      </c>
      <c r="DF6" s="36">
        <f t="shared" si="11"/>
        <v>79.44</v>
      </c>
      <c r="DG6" s="35" t="str">
        <f>IF(DG7="","",IF(DG7="-","【-】","【"&amp;SUBSTITUTE(TEXT(DG7,"#,##0.00"),"-","△")&amp;"】"))</f>
        <v>【89.82】</v>
      </c>
      <c r="DH6" s="36">
        <f>IF(DH7="",NA(),DH7)</f>
        <v>73.62</v>
      </c>
      <c r="DI6" s="36">
        <f t="shared" ref="DI6:DQ6" si="12">IF(DI7="",NA(),DI7)</f>
        <v>75.17</v>
      </c>
      <c r="DJ6" s="36">
        <f t="shared" si="12"/>
        <v>76.86</v>
      </c>
      <c r="DK6" s="36">
        <f t="shared" si="12"/>
        <v>78.25</v>
      </c>
      <c r="DL6" s="36">
        <f t="shared" si="12"/>
        <v>74.72</v>
      </c>
      <c r="DM6" s="36">
        <f t="shared" si="12"/>
        <v>48.14</v>
      </c>
      <c r="DN6" s="36">
        <f t="shared" si="12"/>
        <v>46.61</v>
      </c>
      <c r="DO6" s="36">
        <f t="shared" si="12"/>
        <v>47.97</v>
      </c>
      <c r="DP6" s="36">
        <f t="shared" si="12"/>
        <v>49.12</v>
      </c>
      <c r="DQ6" s="36">
        <f t="shared" si="12"/>
        <v>49.39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11.13</v>
      </c>
      <c r="DY6" s="36">
        <f t="shared" si="13"/>
        <v>10.84</v>
      </c>
      <c r="DZ6" s="36">
        <f t="shared" si="13"/>
        <v>15.33</v>
      </c>
      <c r="EA6" s="36">
        <f t="shared" si="13"/>
        <v>16.760000000000002</v>
      </c>
      <c r="EB6" s="36">
        <f t="shared" si="13"/>
        <v>18.57</v>
      </c>
      <c r="EC6" s="35" t="str">
        <f>IF(EC7="","",IF(EC7="-","【-】","【"&amp;SUBSTITUTE(TEXT(EC7,"#,##0.00"),"-","△")&amp;"】"))</f>
        <v>【20.63】</v>
      </c>
      <c r="ED6" s="36">
        <f>IF(ED7="",NA(),ED7)</f>
        <v>0.02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0.47</v>
      </c>
      <c r="EJ6" s="36">
        <f t="shared" si="14"/>
        <v>0.39</v>
      </c>
      <c r="EK6" s="36">
        <f t="shared" si="14"/>
        <v>0.43</v>
      </c>
      <c r="EL6" s="36">
        <f t="shared" si="14"/>
        <v>0.42</v>
      </c>
      <c r="EM6" s="36">
        <f t="shared" si="14"/>
        <v>0.44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123498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84.79</v>
      </c>
      <c r="P7" s="39">
        <v>84.99</v>
      </c>
      <c r="Q7" s="39">
        <v>4620</v>
      </c>
      <c r="R7" s="39">
        <v>13635</v>
      </c>
      <c r="S7" s="39">
        <v>46.25</v>
      </c>
      <c r="T7" s="39">
        <v>294.81</v>
      </c>
      <c r="U7" s="39">
        <v>11541</v>
      </c>
      <c r="V7" s="39">
        <v>46.16</v>
      </c>
      <c r="W7" s="39">
        <v>250.02</v>
      </c>
      <c r="X7" s="39">
        <v>120.63</v>
      </c>
      <c r="Y7" s="39">
        <v>121.44</v>
      </c>
      <c r="Z7" s="39">
        <v>124.65</v>
      </c>
      <c r="AA7" s="39">
        <v>125.94</v>
      </c>
      <c r="AB7" s="39">
        <v>123.56</v>
      </c>
      <c r="AC7" s="39">
        <v>111.34</v>
      </c>
      <c r="AD7" s="39">
        <v>110.02</v>
      </c>
      <c r="AE7" s="39">
        <v>108.76</v>
      </c>
      <c r="AF7" s="39">
        <v>108.46</v>
      </c>
      <c r="AG7" s="39">
        <v>109.02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10.130000000000001</v>
      </c>
      <c r="AO7" s="39">
        <v>7.31</v>
      </c>
      <c r="AP7" s="39">
        <v>7.48</v>
      </c>
      <c r="AQ7" s="39">
        <v>11.94</v>
      </c>
      <c r="AR7" s="39">
        <v>11</v>
      </c>
      <c r="AS7" s="39">
        <v>1.1499999999999999</v>
      </c>
      <c r="AT7" s="39">
        <v>1827.08</v>
      </c>
      <c r="AU7" s="39">
        <v>1979.96</v>
      </c>
      <c r="AV7" s="39">
        <v>2244.4299999999998</v>
      </c>
      <c r="AW7" s="39">
        <v>1531.67</v>
      </c>
      <c r="AX7" s="39">
        <v>2969.38</v>
      </c>
      <c r="AY7" s="39">
        <v>388.67</v>
      </c>
      <c r="AZ7" s="39">
        <v>355.27</v>
      </c>
      <c r="BA7" s="39">
        <v>359.7</v>
      </c>
      <c r="BB7" s="39">
        <v>362.93</v>
      </c>
      <c r="BC7" s="39">
        <v>371.81</v>
      </c>
      <c r="BD7" s="39">
        <v>260.31</v>
      </c>
      <c r="BE7" s="39">
        <v>35.369999999999997</v>
      </c>
      <c r="BF7" s="39">
        <v>32.64</v>
      </c>
      <c r="BG7" s="39">
        <v>29.39</v>
      </c>
      <c r="BH7" s="39">
        <v>26.94</v>
      </c>
      <c r="BI7" s="39">
        <v>78.400000000000006</v>
      </c>
      <c r="BJ7" s="39">
        <v>422.5</v>
      </c>
      <c r="BK7" s="39">
        <v>458.27</v>
      </c>
      <c r="BL7" s="39">
        <v>447.01</v>
      </c>
      <c r="BM7" s="39">
        <v>439.05</v>
      </c>
      <c r="BN7" s="39">
        <v>465.85</v>
      </c>
      <c r="BO7" s="39">
        <v>275.67</v>
      </c>
      <c r="BP7" s="39">
        <v>92.12</v>
      </c>
      <c r="BQ7" s="39">
        <v>92.29</v>
      </c>
      <c r="BR7" s="39">
        <v>96.04</v>
      </c>
      <c r="BS7" s="39">
        <v>99.73</v>
      </c>
      <c r="BT7" s="39">
        <v>100.36</v>
      </c>
      <c r="BU7" s="39">
        <v>101.64</v>
      </c>
      <c r="BV7" s="39">
        <v>96.77</v>
      </c>
      <c r="BW7" s="39">
        <v>95.81</v>
      </c>
      <c r="BX7" s="39">
        <v>95.26</v>
      </c>
      <c r="BY7" s="39">
        <v>92.39</v>
      </c>
      <c r="BZ7" s="39">
        <v>100.05</v>
      </c>
      <c r="CA7" s="39">
        <v>240.94</v>
      </c>
      <c r="CB7" s="39">
        <v>239.67</v>
      </c>
      <c r="CC7" s="39">
        <v>230.68</v>
      </c>
      <c r="CD7" s="39">
        <v>221.6</v>
      </c>
      <c r="CE7" s="39">
        <v>220.3</v>
      </c>
      <c r="CF7" s="39">
        <v>179.16</v>
      </c>
      <c r="CG7" s="39">
        <v>187.18</v>
      </c>
      <c r="CH7" s="39">
        <v>189.58</v>
      </c>
      <c r="CI7" s="39">
        <v>192.82</v>
      </c>
      <c r="CJ7" s="39">
        <v>192.98</v>
      </c>
      <c r="CK7" s="39">
        <v>166.4</v>
      </c>
      <c r="CL7" s="39">
        <v>48.89</v>
      </c>
      <c r="CM7" s="39">
        <v>49.97</v>
      </c>
      <c r="CN7" s="39">
        <v>51.69</v>
      </c>
      <c r="CO7" s="39">
        <v>52.28</v>
      </c>
      <c r="CP7" s="39">
        <v>54.12</v>
      </c>
      <c r="CQ7" s="39">
        <v>54.24</v>
      </c>
      <c r="CR7" s="39">
        <v>55.88</v>
      </c>
      <c r="CS7" s="39">
        <v>55.22</v>
      </c>
      <c r="CT7" s="39">
        <v>54.05</v>
      </c>
      <c r="CU7" s="39">
        <v>54.43</v>
      </c>
      <c r="CV7" s="39">
        <v>60.69</v>
      </c>
      <c r="CW7" s="39">
        <v>97.7</v>
      </c>
      <c r="CX7" s="39">
        <v>97.13</v>
      </c>
      <c r="CY7" s="39">
        <v>96.65</v>
      </c>
      <c r="CZ7" s="39">
        <v>95.96</v>
      </c>
      <c r="DA7" s="39">
        <v>95.1</v>
      </c>
      <c r="DB7" s="39">
        <v>81.680000000000007</v>
      </c>
      <c r="DC7" s="39">
        <v>80.989999999999995</v>
      </c>
      <c r="DD7" s="39">
        <v>80.930000000000007</v>
      </c>
      <c r="DE7" s="39">
        <v>80.510000000000005</v>
      </c>
      <c r="DF7" s="39">
        <v>79.44</v>
      </c>
      <c r="DG7" s="39">
        <v>89.82</v>
      </c>
      <c r="DH7" s="39">
        <v>73.62</v>
      </c>
      <c r="DI7" s="39">
        <v>75.17</v>
      </c>
      <c r="DJ7" s="39">
        <v>76.86</v>
      </c>
      <c r="DK7" s="39">
        <v>78.25</v>
      </c>
      <c r="DL7" s="39">
        <v>74.72</v>
      </c>
      <c r="DM7" s="39">
        <v>48.14</v>
      </c>
      <c r="DN7" s="39">
        <v>46.61</v>
      </c>
      <c r="DO7" s="39">
        <v>47.97</v>
      </c>
      <c r="DP7" s="39">
        <v>49.12</v>
      </c>
      <c r="DQ7" s="39">
        <v>49.39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11.13</v>
      </c>
      <c r="DY7" s="39">
        <v>10.84</v>
      </c>
      <c r="DZ7" s="39">
        <v>15.33</v>
      </c>
      <c r="EA7" s="39">
        <v>16.760000000000002</v>
      </c>
      <c r="EB7" s="39">
        <v>18.57</v>
      </c>
      <c r="EC7" s="39">
        <v>20.63</v>
      </c>
      <c r="ED7" s="39">
        <v>0.02</v>
      </c>
      <c r="EE7" s="39">
        <v>0</v>
      </c>
      <c r="EF7" s="39">
        <v>0</v>
      </c>
      <c r="EG7" s="39">
        <v>0</v>
      </c>
      <c r="EH7" s="39">
        <v>0</v>
      </c>
      <c r="EI7" s="39">
        <v>0.47</v>
      </c>
      <c r="EJ7" s="39">
        <v>0.39</v>
      </c>
      <c r="EK7" s="39">
        <v>0.43</v>
      </c>
      <c r="EL7" s="39">
        <v>0.42</v>
      </c>
      <c r="EM7" s="39">
        <v>0.44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2022-02-01T00:36:51Z</cp:lastPrinted>
  <dcterms:created xsi:type="dcterms:W3CDTF">2021-12-03T06:47:22Z</dcterms:created>
  <dcterms:modified xsi:type="dcterms:W3CDTF">2022-02-01T00:36:52Z</dcterms:modified>
  <cp:category/>
</cp:coreProperties>
</file>