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C15\Desktop\"/>
    </mc:Choice>
  </mc:AlternateContent>
  <workbookProtection workbookAlgorithmName="SHA-512" workbookHashValue="EiWNn/jew2r5o90WjMUYcDRR94hSr6ZUROCC9t3FDrzV2+UN9VcFOJK6BbJsG8OVjzNlsP31eRorYHPNMjczLg==" workbookSaltValue="V9H39hQd9ZuuKP8w6K/wTw==" workbookSpinCount="100000" lockStructure="1"/>
  <bookViews>
    <workbookView xWindow="-120" yWindow="-120" windowWidth="24240" windowHeight="131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<sst xmlns="http://schemas.openxmlformats.org/spreadsheetml/2006/main" count="228" uniqueCount="114">
  <si>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</si>
  <si>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</si>
  <si>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</si>
  <si>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</si>
  <si>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</si>
  <si>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</si>
  <si>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</si>
  <si>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</si>
  <si>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</si>
  <si>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</si>
  <si>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</si>
  <si>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</si>
  <si>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</si>
  <si>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</si>
  <si>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</si>
  <si>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</si>
  <si>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</si>
  <si>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</si>
  <si>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</si>
  <si>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</si>
  <si>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</si>
  <si>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</si>
  <si>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</si>
  <si>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</si>
  <si>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</si>
  <si>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</si>
  <si>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</si>
  <si>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</si>
  <si>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</si>
  <si>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</si>
  <si>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</si>
  <si>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</si>
  <si>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</si>
  <si>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</si>
  <si>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</si>
  <si>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</si>
  <si>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</si>
  <si>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</si>
  <si>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</si>
  <si>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</si>
  <si>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</si>
  <si>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</si>
  <si>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</si>
  <si>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</si>
  <si>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</si>
  <si>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</si>
  <si>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</si>
  <si>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</si>
  <si>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</si>
  <si>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</si>
  <si>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</si>
  <si>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</si>
  <si>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</si>
  <si>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</si>
  <si>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</si>
  <si>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</si>
  <si>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</si>
  <si>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</si>
  <si>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</si>
  <si>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</si>
  <si>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</si>
  <si>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</si>
  <si>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</si>
  <si>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</si>
  <si>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</si>
  <si>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</si>
  <si>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</si>
  <si>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</si>
  <si>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</si>
  <si>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</si>
  <si>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</si>
  <si>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</si>
  <si>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</si>
  <si>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</si>
  <si>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</si>
  <si>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</si>
  <si>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</si>
  <si>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</si>
  <si>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</si>
  <si>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</si>
  <si>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</si>
  <si>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</si>
  <si>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</si>
  <si>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</si>
  <si>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</si>
  <si>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</si>
  <si>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</si>
  <si>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</si>
  <si>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</si>
  <si>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</si>
  <si>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</si>
  <si>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</si>
  <si>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</si>
  <si>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神崎町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</si>
  <si>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</si>
  <si>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</si>
  <si>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</si>
  <si>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</si>
  <si>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</si>
  <si>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</si>
  <si>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</si>
  <si>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</si>
  <si>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</si>
  <si>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</si>
  <si>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</si>
  <si>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</si>
  <si>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</si>
  <si>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</si>
  <si>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</si>
  <si>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</si>
  <si>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</si>
  <si>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平成２７年４月にオープンした道の駅「発酵の里こうざき」は、施設増設・増床等により売り場を拡大等、客足を増加させるべく営業展開しているが新型コロナウイルス感染症対策の不要不急の外出自粛、制限により客足が減少したものとみられ水量が激減している。主体となる生活用水は人口が減少しているが、有収水量は横ばいから微増となっている。新型コロナウイルス感染症対策による外出自粛により家庭での時間が増えたことが要因の一部であると考えられる。
　表流水は、利根川から取水し導水ポンプ場で加圧してくみ上げている。加えて、１級河川下流域という地域性もあり水質が良くないため浄水に多くの薬品が必要となり、給水原価を押し上げる状況となっている。また、表流水系浄水場の運転には相応の技能が必要となるが、職員の定年退職が続く中で、技術継承が大きな課題となっている。
　近隣市町村と広域化を研究するため、香取市・多古町と</t>
    </r>
    <r>
      <rPr>
        <sz val="9.5"/>
        <rFont val="ＭＳ ゴシック"/>
        <family val="3"/>
        <charset val="128"/>
      </rPr>
      <t>の勉強会を設置し、今後も経営強化のため実施していく。</t>
    </r>
    <rPh sb="47" eb="48">
      <t>トウ</t>
    </rPh>
    <phoneticPr fontId="4"/>
  </si>
  <si>
    <t>　経常収支比率について、料金回収率が100%をやや上回っていること、営業外収益である町・県からの高料金対策補助金と長期前受金戻入により高い比率となっている。
　なお、給水収益は人口が減少しており横ばいから下降傾向である。事業費用についても、徹底した費用削減による経営改善を実施中であり、これ以上の費用削減は非常に難しい状況である。
　累積欠損金比率について、平成２６年度に東日本大震災により供給不能となった神宿浄水場の固定資産除却費（特別損失）による多額の累積欠損金が発生したが、それ以降欠損は発生していない。
　流動比率について、平成２９年度から増加傾向であるのは、企業債の新たな借入がなく現金預金が増加しているためである。
　企業債残高対給水収益比率は、平成２６年度に災害復旧に係る浄水場移転復旧事業のため借入を実施し増加したが、平成２７年度から減少している。これは、費用削減のため直営工事等を推進し、借入を抑えて事業展開し企業債残高の増加を抑止しているためである。
　料金回収率は、平成２９年度から職員の若年化による給水原価の減少に伴い100％をやや上回っている。今後、人件費薬品等費用の増加に伴い給水原価が上昇傾向と予想され料金回収率は下がるものと見込まれる。
　施設利用率は、水道施設工事が完了した後、当初計画された住宅団地開発が戸数を大きく減らして販売されたため、計画人口と大きな差異が生じており現況では改善することは出来ない。
　有収率は、経年管の廃止と配水量の監視を行っているため平均値以上である。</t>
    <rPh sb="120" eb="122">
      <t>テッテイ</t>
    </rPh>
    <rPh sb="131" eb="133">
      <t>ケイエイ</t>
    </rPh>
    <rPh sb="133" eb="135">
      <t>カイゼン</t>
    </rPh>
    <rPh sb="485" eb="487">
      <t>コンゴ</t>
    </rPh>
    <rPh sb="488" eb="491">
      <t>ジンケンヒ</t>
    </rPh>
    <rPh sb="491" eb="494">
      <t>ヤクヒントウ</t>
    </rPh>
    <rPh sb="494" eb="496">
      <t>ヒヨウ</t>
    </rPh>
    <rPh sb="497" eb="499">
      <t>ゾウカ</t>
    </rPh>
    <rPh sb="500" eb="501">
      <t>トモナ</t>
    </rPh>
    <rPh sb="512" eb="514">
      <t>ヨソウ</t>
    </rPh>
    <rPh sb="522" eb="523">
      <t>サ</t>
    </rPh>
    <rPh sb="528" eb="530">
      <t>ミコ</t>
    </rPh>
    <rPh sb="588" eb="592">
      <t>ケイカクジンコウ</t>
    </rPh>
    <rPh sb="593" eb="594">
      <t>オオ</t>
    </rPh>
    <rPh sb="596" eb="598">
      <t>サイ</t>
    </rPh>
    <rPh sb="599" eb="600">
      <t>ショウ</t>
    </rPh>
    <phoneticPr fontId="4"/>
  </si>
  <si>
    <t>　表流水系の第二浄水場は、東日本大震災により建て直したため新しいが、地下水系の古原浄水場は建設後２６年を経過しており、修繕により対応している。また、制御盤等については、部品供給停止などにより更新の必要が出てくるため、令和２年度から順次更新を進めている。
　管路については、東日本大震災の災害復旧により壊れた経年管の布設替えを実施しており、また平成３０年度に老朽管となる石綿管を直営工事により給水管切替工事を実施し、石綿管全廃したため、耐用年数を超えた経年管は現在は無い。しかし、１０年後以降から経年管が増えてくるため、計画的な更新が必要である。
　なお、２つある浄水場は同じ敷地内にあり、地下水系・表流水系の２つの水源を確保し、災害対応出来るようになっている。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</si>
</sst>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56-49B3-9054-74C27ECCEF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0.81</c:v>
                </c:pt>
                <c:pt idx="4">
                  <c:v>0.38</c:v>
                </c:pt>
              </c:numCache>
            </c:numRef>
          </c:val>
          <c:smooth val="0"/>
          <c:extLst>
            <c:ext xmlns:c16="http://schemas.microsoft.com/office/drawing/2014/chart" uri="{C3380CC4-5D6E-409C-BE32-E72D297353CC}">
              <c16:uniqueId val="{00000001-5E56-49B3-9054-74C27ECCEF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36.479999999999997</c:v>
                </c:pt>
                <c:pt idx="1">
                  <c:v>36.869999999999997</c:v>
                </c:pt>
                <c:pt idx="2">
                  <c:v>36.25</c:v>
                </c:pt>
                <c:pt idx="3">
                  <c:v>35.950000000000003</c:v>
                </c:pt>
                <c:pt idx="4">
                  <c:v>36.950000000000003</c:v>
                </c:pt>
              </c:numCache>
            </c:numRef>
          </c:val>
          <c:extLst>
            <c:ext xmlns:c16="http://schemas.microsoft.com/office/drawing/2014/chart" uri="{C3380CC4-5D6E-409C-BE32-E72D297353CC}">
              <c16:uniqueId val="{00000000-831A-408B-BAD7-68DF2E78CE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41.06</c:v>
                </c:pt>
                <c:pt idx="4">
                  <c:v>39.94</c:v>
                </c:pt>
              </c:numCache>
            </c:numRef>
          </c:val>
          <c:smooth val="0"/>
          <c:extLst>
            <c:ext xmlns:c16="http://schemas.microsoft.com/office/drawing/2014/chart" uri="{C3380CC4-5D6E-409C-BE32-E72D297353CC}">
              <c16:uniqueId val="{00000001-831A-408B-BAD7-68DF2E78CE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95.91</c:v>
                </c:pt>
                <c:pt idx="1">
                  <c:v>96.19</c:v>
                </c:pt>
                <c:pt idx="2">
                  <c:v>97.62</c:v>
                </c:pt>
                <c:pt idx="3">
                  <c:v>97.91</c:v>
                </c:pt>
                <c:pt idx="4">
                  <c:v>98.88</c:v>
                </c:pt>
              </c:numCache>
            </c:numRef>
          </c:val>
          <c:extLst>
            <c:ext xmlns:c16="http://schemas.microsoft.com/office/drawing/2014/chart" uri="{C3380CC4-5D6E-409C-BE32-E72D297353CC}">
              <c16:uniqueId val="{00000000-2719-401C-A471-4114CD5536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72.42</c:v>
                </c:pt>
                <c:pt idx="4">
                  <c:v>69.41</c:v>
                </c:pt>
              </c:numCache>
            </c:numRef>
          </c:val>
          <c:smooth val="0"/>
          <c:extLst>
            <c:ext xmlns:c16="http://schemas.microsoft.com/office/drawing/2014/chart" uri="{C3380CC4-5D6E-409C-BE32-E72D297353CC}">
              <c16:uniqueId val="{00000001-2719-401C-A471-4114CD5536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116.21</c:v>
                </c:pt>
                <c:pt idx="1">
                  <c:v>121.23</c:v>
                </c:pt>
                <c:pt idx="2">
                  <c:v>120.6</c:v>
                </c:pt>
                <c:pt idx="3">
                  <c:v>124.36</c:v>
                </c:pt>
                <c:pt idx="4">
                  <c:v>122.02</c:v>
                </c:pt>
              </c:numCache>
            </c:numRef>
          </c:val>
          <c:extLst>
            <c:ext xmlns:c16="http://schemas.microsoft.com/office/drawing/2014/chart" uri="{C3380CC4-5D6E-409C-BE32-E72D297353CC}">
              <c16:uniqueId val="{00000000-7745-4D74-AE17-6354C7CF644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108.22</c:v>
                </c:pt>
                <c:pt idx="4">
                  <c:v>114.22</c:v>
                </c:pt>
              </c:numCache>
            </c:numRef>
          </c:val>
          <c:smooth val="0"/>
          <c:extLst>
            <c:ext xmlns:c16="http://schemas.microsoft.com/office/drawing/2014/chart" uri="{C3380CC4-5D6E-409C-BE32-E72D297353CC}">
              <c16:uniqueId val="{00000001-7745-4D74-AE17-6354C7CF644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43.67</c:v>
                </c:pt>
                <c:pt idx="1">
                  <c:v>46.05</c:v>
                </c:pt>
                <c:pt idx="2">
                  <c:v>48.41</c:v>
                </c:pt>
                <c:pt idx="3">
                  <c:v>50.74</c:v>
                </c:pt>
                <c:pt idx="4">
                  <c:v>52.35</c:v>
                </c:pt>
              </c:numCache>
            </c:numRef>
          </c:val>
          <c:extLst>
            <c:ext xmlns:c16="http://schemas.microsoft.com/office/drawing/2014/chart" uri="{C3380CC4-5D6E-409C-BE32-E72D297353CC}">
              <c16:uniqueId val="{00000000-C8FD-4A0C-8295-7125F8A119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52.73</c:v>
                </c:pt>
                <c:pt idx="4">
                  <c:v>53.25</c:v>
                </c:pt>
              </c:numCache>
            </c:numRef>
          </c:val>
          <c:smooth val="0"/>
          <c:extLst>
            <c:ext xmlns:c16="http://schemas.microsoft.com/office/drawing/2014/chart" uri="{C3380CC4-5D6E-409C-BE32-E72D297353CC}">
              <c16:uniqueId val="{00000001-C8FD-4A0C-8295-7125F8A119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0.8</c:v>
                </c:pt>
                <c:pt idx="1">
                  <c:v>0.28999999999999998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DC-4665-81E3-EC13A7145A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19.91</c:v>
                </c:pt>
                <c:pt idx="4">
                  <c:v>23.02</c:v>
                </c:pt>
              </c:numCache>
            </c:numRef>
          </c:val>
          <c:smooth val="0"/>
          <c:extLst>
            <c:ext xmlns:c16="http://schemas.microsoft.com/office/drawing/2014/chart" uri="{C3380CC4-5D6E-409C-BE32-E72D297353CC}">
              <c16:uniqueId val="{00000001-22DC-4665-81E3-EC13A7145A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28-4033-9DD9-B81C543827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25.29</c:v>
                </c:pt>
                <c:pt idx="4">
                  <c:v>22.71</c:v>
                </c:pt>
              </c:numCache>
            </c:numRef>
          </c:val>
          <c:smooth val="0"/>
          <c:extLst>
            <c:ext xmlns:c16="http://schemas.microsoft.com/office/drawing/2014/chart" uri="{C3380CC4-5D6E-409C-BE32-E72D297353CC}">
              <c16:uniqueId val="{00000001-8B28-4033-9DD9-B81C543827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317.35000000000002</c:v>
                </c:pt>
                <c:pt idx="1">
                  <c:v>375.96</c:v>
                </c:pt>
                <c:pt idx="2">
                  <c:v>454.36</c:v>
                </c:pt>
                <c:pt idx="3">
                  <c:v>522.32000000000005</c:v>
                </c:pt>
                <c:pt idx="4">
                  <c:v>518.85</c:v>
                </c:pt>
              </c:numCache>
            </c:numRef>
          </c:val>
          <c:extLst>
            <c:ext xmlns:c16="http://schemas.microsoft.com/office/drawing/2014/chart" uri="{C3380CC4-5D6E-409C-BE32-E72D297353CC}">
              <c16:uniqueId val="{00000000-64E5-41CC-A240-82A8C66D3D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348.88</c:v>
                </c:pt>
                <c:pt idx="4">
                  <c:v>381.07</c:v>
                </c:pt>
              </c:numCache>
            </c:numRef>
          </c:val>
          <c:smooth val="0"/>
          <c:extLst>
            <c:ext xmlns:c16="http://schemas.microsoft.com/office/drawing/2014/chart" uri="{C3380CC4-5D6E-409C-BE32-E72D297353CC}">
              <c16:uniqueId val="{00000001-64E5-41CC-A240-82A8C66D3D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373.63</c:v>
                </c:pt>
                <c:pt idx="1">
                  <c:v>335.09</c:v>
                </c:pt>
                <c:pt idx="2">
                  <c:v>299.82</c:v>
                </c:pt>
                <c:pt idx="3">
                  <c:v>264.42</c:v>
                </c:pt>
                <c:pt idx="4">
                  <c:v>222.16</c:v>
                </c:pt>
              </c:numCache>
            </c:numRef>
          </c:val>
          <c:extLst>
            <c:ext xmlns:c16="http://schemas.microsoft.com/office/drawing/2014/chart" uri="{C3380CC4-5D6E-409C-BE32-E72D297353CC}">
              <c16:uniqueId val="{00000000-56D6-45AA-9B69-DDE4D00C6D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540.38</c:v>
                </c:pt>
                <c:pt idx="4">
                  <c:v>556.47</c:v>
                </c:pt>
              </c:numCache>
            </c:numRef>
          </c:val>
          <c:smooth val="0"/>
          <c:extLst>
            <c:ext xmlns:c16="http://schemas.microsoft.com/office/drawing/2014/chart" uri="{C3380CC4-5D6E-409C-BE32-E72D297353CC}">
              <c16:uniqueId val="{00000001-56D6-45AA-9B69-DDE4D00C6D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87.05</c:v>
                </c:pt>
                <c:pt idx="1">
                  <c:v>91.78</c:v>
                </c:pt>
                <c:pt idx="2">
                  <c:v>94.28</c:v>
                </c:pt>
                <c:pt idx="3">
                  <c:v>101.12</c:v>
                </c:pt>
                <c:pt idx="4">
                  <c:v>100.03</c:v>
                </c:pt>
              </c:numCache>
            </c:numRef>
          </c:val>
          <c:extLst>
            <c:ext xmlns:c16="http://schemas.microsoft.com/office/drawing/2014/chart" uri="{C3380CC4-5D6E-409C-BE32-E72D297353CC}">
              <c16:uniqueId val="{00000000-D9A9-4CCB-B99F-FE865AE02D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83.22</c:v>
                </c:pt>
                <c:pt idx="4">
                  <c:v>78.67</c:v>
                </c:pt>
              </c:numCache>
            </c:numRef>
          </c:val>
          <c:smooth val="0"/>
          <c:extLst>
            <c:ext xmlns:c16="http://schemas.microsoft.com/office/drawing/2014/chart" uri="{C3380CC4-5D6E-409C-BE32-E72D297353CC}">
              <c16:uniqueId val="{00000001-D9A9-4CCB-B99F-FE865AE02D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250.42</c:v>
                </c:pt>
                <c:pt idx="1">
                  <c:v>237.3</c:v>
                </c:pt>
                <c:pt idx="2">
                  <c:v>231.2</c:v>
                </c:pt>
                <c:pt idx="3">
                  <c:v>215.17</c:v>
                </c:pt>
                <c:pt idx="4">
                  <c:v>218.29</c:v>
                </c:pt>
              </c:numCache>
            </c:numRef>
          </c:val>
          <c:extLst>
            <c:ext xmlns:c16="http://schemas.microsoft.com/office/drawing/2014/chart" uri="{C3380CC4-5D6E-409C-BE32-E72D297353CC}">
              <c16:uniqueId val="{00000000-1499-42B9-B162-8B73242E9D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234.17</c:v>
                </c:pt>
                <c:pt idx="4">
                  <c:v>257.95</c:v>
                </c:pt>
              </c:numCache>
            </c:numRef>
          </c:val>
          <c:smooth val="0"/>
          <c:extLst>
            <c:ext xmlns:c16="http://schemas.microsoft.com/office/drawing/2014/chart" uri="{C3380CC4-5D6E-409C-BE32-E72D297353CC}">
              <c16:uniqueId val="{00000001-1499-42B9-B162-8B73242E9D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神崎町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5889</v>
      </c>
      <c r="AM8" s="71"/>
      <c r="AN8" s="71"/>
      <c r="AO8" s="71"/>
      <c r="AP8" s="71"/>
      <c r="AQ8" s="71"/>
      <c r="AR8" s="71"/>
      <c r="AS8" s="71"/>
      <c r="AT8" s="67">
        <f>データ!$S$6</f>
        <v>19.899999999999999</v>
      </c>
      <c r="AU8" s="68"/>
      <c r="AV8" s="68"/>
      <c r="AW8" s="68"/>
      <c r="AX8" s="68"/>
      <c r="AY8" s="68"/>
      <c r="AZ8" s="68"/>
      <c r="BA8" s="68"/>
      <c r="BB8" s="70">
        <f>データ!$T$6</f>
        <v>295.93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88.12</v>
      </c>
      <c r="J10" s="68"/>
      <c r="K10" s="68"/>
      <c r="L10" s="68"/>
      <c r="M10" s="68"/>
      <c r="N10" s="68"/>
      <c r="O10" s="69"/>
      <c r="P10" s="70">
        <f>データ!$P$6</f>
        <v>81.38</v>
      </c>
      <c r="Q10" s="70"/>
      <c r="R10" s="70"/>
      <c r="S10" s="70"/>
      <c r="T10" s="70"/>
      <c r="U10" s="70"/>
      <c r="V10" s="70"/>
      <c r="W10" s="71">
        <f>データ!$Q$6</f>
        <v>4400</v>
      </c>
      <c r="X10" s="71"/>
      <c r="Y10" s="71"/>
      <c r="Z10" s="71"/>
      <c r="AA10" s="71"/>
      <c r="AB10" s="71"/>
      <c r="AC10" s="71"/>
      <c r="AD10" s="2"/>
      <c r="AE10" s="2"/>
      <c r="AF10" s="2"/>
      <c r="AG10" s="2"/>
      <c r="AH10" s="4"/>
      <c r="AI10" s="4"/>
      <c r="AJ10" s="4"/>
      <c r="AK10" s="4"/>
      <c r="AL10" s="71">
        <f>データ!$U$6</f>
        <v>4973</v>
      </c>
      <c r="AM10" s="71"/>
      <c r="AN10" s="71"/>
      <c r="AO10" s="71"/>
      <c r="AP10" s="71"/>
      <c r="AQ10" s="71"/>
      <c r="AR10" s="71"/>
      <c r="AS10" s="71"/>
      <c r="AT10" s="67">
        <f>データ!$V$6</f>
        <v>22.19</v>
      </c>
      <c r="AU10" s="68"/>
      <c r="AV10" s="68"/>
      <c r="AW10" s="68"/>
      <c r="AX10" s="68"/>
      <c r="AY10" s="68"/>
      <c r="AZ10" s="68"/>
      <c r="BA10" s="68"/>
      <c r="BB10" s="70">
        <f>データ!$W$6</f>
        <v>224.11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3im3jqElTznHmPB+UciocOqi9ax2fdCdJsi5BHRj91DFIXqU3B3dLI2B6/wYU+VfFs+ZeS8lXubhguQVnJKbQ==" saltValue="3+tkvxL1tqMeE57CBknT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123421</v>
      </c>
      <c r="D6" s="34">
        <f t="shared" si="3"/>
        <v>46</v>
      </c>
      <c r="E6" s="34">
        <f t="shared" si="3"/>
        <v>1</v>
      </c>
      <c r="F6" s="34">
        <f t="shared" si="3"/>
        <v>0</v>
      </c>
      <c r="G6" s="34">
        <f t="shared" si="3"/>
        <v>1</v>
      </c>
      <c r="H6" s="34" t="str">
        <f t="shared" si="3"/>
        <v>千葉県　神崎町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88.12</v>
      </c>
      <c r="P6" s="35">
        <f t="shared" si="3"/>
        <v>81.38</v>
      </c>
      <c r="Q6" s="35">
        <f t="shared" si="3"/>
        <v>4400</v>
      </c>
      <c r="R6" s="35">
        <f t="shared" si="3"/>
        <v>5889</v>
      </c>
      <c r="S6" s="35">
        <f t="shared" si="3"/>
        <v>19.899999999999999</v>
      </c>
      <c r="T6" s="35">
        <f t="shared" si="3"/>
        <v>295.93</v>
      </c>
      <c r="U6" s="35">
        <f t="shared" si="3"/>
        <v>4973</v>
      </c>
      <c r="V6" s="35">
        <f t="shared" si="3"/>
        <v>22.19</v>
      </c>
      <c r="W6" s="35">
        <f t="shared" si="3"/>
        <v>224.11</v>
      </c>
      <c r="X6" s="36">
        <f>IF(X7="",NA(),X7)</f>
        <v>116.21</v>
      </c>
      <c r="Y6" s="36">
        <f t="shared" ref="Y6:AG6" si="4">IF(Y7="",NA(),Y7)</f>
        <v>121.23</v>
      </c>
      <c r="Z6" s="36">
        <f t="shared" si="4"/>
        <v>120.6</v>
      </c>
      <c r="AA6" s="36">
        <f t="shared" si="4"/>
        <v>124.36</v>
      </c>
      <c r="AB6" s="36">
        <f t="shared" si="4"/>
        <v>122.02</v>
      </c>
      <c r="AC6" s="36">
        <f t="shared" si="4"/>
        <v>107.95</v>
      </c>
      <c r="AD6" s="36">
        <f t="shared" si="4"/>
        <v>104.47</v>
      </c>
      <c r="AE6" s="36">
        <f t="shared" si="4"/>
        <v>103.81</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25.29</v>
      </c>
      <c r="AR6" s="36">
        <f t="shared" si="5"/>
        <v>22.71</v>
      </c>
      <c r="AS6" s="35" t="str">
        <f>IF(AS7="","",IF(AS7="-","【-】","【"&amp;SUBSTITUTE(TEXT(AS7,"#,##0.00"),"-","△")&amp;"】"))</f>
        <v>【1.15】</v>
      </c>
      <c r="AT6" s="36">
        <f>IF(AT7="",NA(),AT7)</f>
        <v>317.35000000000002</v>
      </c>
      <c r="AU6" s="36">
        <f t="shared" ref="AU6:BC6" si="6">IF(AU7="",NA(),AU7)</f>
        <v>375.96</v>
      </c>
      <c r="AV6" s="36">
        <f t="shared" si="6"/>
        <v>454.36</v>
      </c>
      <c r="AW6" s="36">
        <f t="shared" si="6"/>
        <v>522.32000000000005</v>
      </c>
      <c r="AX6" s="36">
        <f t="shared" si="6"/>
        <v>518.85</v>
      </c>
      <c r="AY6" s="36">
        <f t="shared" si="6"/>
        <v>371.89</v>
      </c>
      <c r="AZ6" s="36">
        <f t="shared" si="6"/>
        <v>293.23</v>
      </c>
      <c r="BA6" s="36">
        <f t="shared" si="6"/>
        <v>300.14</v>
      </c>
      <c r="BB6" s="36">
        <f t="shared" si="6"/>
        <v>348.88</v>
      </c>
      <c r="BC6" s="36">
        <f t="shared" si="6"/>
        <v>381.07</v>
      </c>
      <c r="BD6" s="35" t="str">
        <f>IF(BD7="","",IF(BD7="-","【-】","【"&amp;SUBSTITUTE(TEXT(BD7,"#,##0.00"),"-","△")&amp;"】"))</f>
        <v>【260.31】</v>
      </c>
      <c r="BE6" s="36">
        <f>IF(BE7="",NA(),BE7)</f>
        <v>373.63</v>
      </c>
      <c r="BF6" s="36">
        <f t="shared" ref="BF6:BN6" si="7">IF(BF7="",NA(),BF7)</f>
        <v>335.09</v>
      </c>
      <c r="BG6" s="36">
        <f t="shared" si="7"/>
        <v>299.82</v>
      </c>
      <c r="BH6" s="36">
        <f t="shared" si="7"/>
        <v>264.42</v>
      </c>
      <c r="BI6" s="36">
        <f t="shared" si="7"/>
        <v>222.16</v>
      </c>
      <c r="BJ6" s="36">
        <f t="shared" si="7"/>
        <v>483.11</v>
      </c>
      <c r="BK6" s="36">
        <f t="shared" si="7"/>
        <v>542.29999999999995</v>
      </c>
      <c r="BL6" s="36">
        <f t="shared" si="7"/>
        <v>566.65</v>
      </c>
      <c r="BM6" s="36">
        <f t="shared" si="7"/>
        <v>540.38</v>
      </c>
      <c r="BN6" s="36">
        <f t="shared" si="7"/>
        <v>556.47</v>
      </c>
      <c r="BO6" s="35" t="str">
        <f>IF(BO7="","",IF(BO7="-","【-】","【"&amp;SUBSTITUTE(TEXT(BO7,"#,##0.00"),"-","△")&amp;"】"))</f>
        <v>【275.67】</v>
      </c>
      <c r="BP6" s="36">
        <f>IF(BP7="",NA(),BP7)</f>
        <v>87.05</v>
      </c>
      <c r="BQ6" s="36">
        <f t="shared" ref="BQ6:BY6" si="8">IF(BQ7="",NA(),BQ7)</f>
        <v>91.78</v>
      </c>
      <c r="BR6" s="36">
        <f t="shared" si="8"/>
        <v>94.28</v>
      </c>
      <c r="BS6" s="36">
        <f t="shared" si="8"/>
        <v>101.12</v>
      </c>
      <c r="BT6" s="36">
        <f t="shared" si="8"/>
        <v>100.03</v>
      </c>
      <c r="BU6" s="36">
        <f t="shared" si="8"/>
        <v>93.28</v>
      </c>
      <c r="BV6" s="36">
        <f t="shared" si="8"/>
        <v>87.51</v>
      </c>
      <c r="BW6" s="36">
        <f t="shared" si="8"/>
        <v>84.77</v>
      </c>
      <c r="BX6" s="36">
        <f t="shared" si="8"/>
        <v>83.22</v>
      </c>
      <c r="BY6" s="36">
        <f t="shared" si="8"/>
        <v>78.67</v>
      </c>
      <c r="BZ6" s="35" t="str">
        <f>IF(BZ7="","",IF(BZ7="-","【-】","【"&amp;SUBSTITUTE(TEXT(BZ7,"#,##0.00"),"-","△")&amp;"】"))</f>
        <v>【100.05】</v>
      </c>
      <c r="CA6" s="36">
        <f>IF(CA7="",NA(),CA7)</f>
        <v>250.42</v>
      </c>
      <c r="CB6" s="36">
        <f t="shared" ref="CB6:CJ6" si="9">IF(CB7="",NA(),CB7)</f>
        <v>237.3</v>
      </c>
      <c r="CC6" s="36">
        <f t="shared" si="9"/>
        <v>231.2</v>
      </c>
      <c r="CD6" s="36">
        <f t="shared" si="9"/>
        <v>215.17</v>
      </c>
      <c r="CE6" s="36">
        <f t="shared" si="9"/>
        <v>218.29</v>
      </c>
      <c r="CF6" s="36">
        <f t="shared" si="9"/>
        <v>208.29</v>
      </c>
      <c r="CG6" s="36">
        <f t="shared" si="9"/>
        <v>218.42</v>
      </c>
      <c r="CH6" s="36">
        <f t="shared" si="9"/>
        <v>227.27</v>
      </c>
      <c r="CI6" s="36">
        <f t="shared" si="9"/>
        <v>234.17</v>
      </c>
      <c r="CJ6" s="36">
        <f t="shared" si="9"/>
        <v>257.95</v>
      </c>
      <c r="CK6" s="35" t="str">
        <f>IF(CK7="","",IF(CK7="-","【-】","【"&amp;SUBSTITUTE(TEXT(CK7,"#,##0.00"),"-","△")&amp;"】"))</f>
        <v>【166.40】</v>
      </c>
      <c r="CL6" s="36">
        <f>IF(CL7="",NA(),CL7)</f>
        <v>36.479999999999997</v>
      </c>
      <c r="CM6" s="36">
        <f t="shared" ref="CM6:CU6" si="10">IF(CM7="",NA(),CM7)</f>
        <v>36.869999999999997</v>
      </c>
      <c r="CN6" s="36">
        <f t="shared" si="10"/>
        <v>36.25</v>
      </c>
      <c r="CO6" s="36">
        <f t="shared" si="10"/>
        <v>35.950000000000003</v>
      </c>
      <c r="CP6" s="36">
        <f t="shared" si="10"/>
        <v>36.950000000000003</v>
      </c>
      <c r="CQ6" s="36">
        <f t="shared" si="10"/>
        <v>49.32</v>
      </c>
      <c r="CR6" s="36">
        <f t="shared" si="10"/>
        <v>50.24</v>
      </c>
      <c r="CS6" s="36">
        <f t="shared" si="10"/>
        <v>50.29</v>
      </c>
      <c r="CT6" s="36">
        <f t="shared" si="10"/>
        <v>41.06</v>
      </c>
      <c r="CU6" s="36">
        <f t="shared" si="10"/>
        <v>39.94</v>
      </c>
      <c r="CV6" s="35" t="str">
        <f>IF(CV7="","",IF(CV7="-","【-】","【"&amp;SUBSTITUTE(TEXT(CV7,"#,##0.00"),"-","△")&amp;"】"))</f>
        <v>【60.69】</v>
      </c>
      <c r="CW6" s="36">
        <f>IF(CW7="",NA(),CW7)</f>
        <v>95.91</v>
      </c>
      <c r="CX6" s="36">
        <f t="shared" ref="CX6:DF6" si="11">IF(CX7="",NA(),CX7)</f>
        <v>96.19</v>
      </c>
      <c r="CY6" s="36">
        <f t="shared" si="11"/>
        <v>97.62</v>
      </c>
      <c r="CZ6" s="36">
        <f t="shared" si="11"/>
        <v>97.91</v>
      </c>
      <c r="DA6" s="36">
        <f t="shared" si="11"/>
        <v>98.88</v>
      </c>
      <c r="DB6" s="36">
        <f t="shared" si="11"/>
        <v>79.34</v>
      </c>
      <c r="DC6" s="36">
        <f t="shared" si="11"/>
        <v>78.650000000000006</v>
      </c>
      <c r="DD6" s="36">
        <f t="shared" si="11"/>
        <v>77.73</v>
      </c>
      <c r="DE6" s="36">
        <f t="shared" si="11"/>
        <v>72.42</v>
      </c>
      <c r="DF6" s="36">
        <f t="shared" si="11"/>
        <v>69.41</v>
      </c>
      <c r="DG6" s="35" t="str">
        <f>IF(DG7="","",IF(DG7="-","【-】","【"&amp;SUBSTITUTE(TEXT(DG7,"#,##0.00"),"-","△")&amp;"】"))</f>
        <v>【89.82】</v>
      </c>
      <c r="DH6" s="36">
        <f>IF(DH7="",NA(),DH7)</f>
        <v>43.67</v>
      </c>
      <c r="DI6" s="36">
        <f t="shared" ref="DI6:DQ6" si="12">IF(DI7="",NA(),DI7)</f>
        <v>46.05</v>
      </c>
      <c r="DJ6" s="36">
        <f t="shared" si="12"/>
        <v>48.41</v>
      </c>
      <c r="DK6" s="36">
        <f t="shared" si="12"/>
        <v>50.74</v>
      </c>
      <c r="DL6" s="36">
        <f t="shared" si="12"/>
        <v>52.35</v>
      </c>
      <c r="DM6" s="36">
        <f t="shared" si="12"/>
        <v>48.3</v>
      </c>
      <c r="DN6" s="36">
        <f t="shared" si="12"/>
        <v>45.14</v>
      </c>
      <c r="DO6" s="36">
        <f t="shared" si="12"/>
        <v>45.85</v>
      </c>
      <c r="DP6" s="36">
        <f t="shared" si="12"/>
        <v>52.73</v>
      </c>
      <c r="DQ6" s="36">
        <f t="shared" si="12"/>
        <v>53.25</v>
      </c>
      <c r="DR6" s="35" t="str">
        <f>IF(DR7="","",IF(DR7="-","【-】","【"&amp;SUBSTITUTE(TEXT(DR7,"#,##0.00"),"-","△")&amp;"】"))</f>
        <v>【50.19】</v>
      </c>
      <c r="DS6" s="36">
        <f>IF(DS7="",NA(),DS7)</f>
        <v>0.8</v>
      </c>
      <c r="DT6" s="36">
        <f t="shared" ref="DT6:EB6" si="13">IF(DT7="",NA(),DT7)</f>
        <v>0.28999999999999998</v>
      </c>
      <c r="DU6" s="35">
        <f t="shared" si="13"/>
        <v>0</v>
      </c>
      <c r="DV6" s="35">
        <f t="shared" si="13"/>
        <v>0</v>
      </c>
      <c r="DW6" s="35">
        <f t="shared" si="13"/>
        <v>0</v>
      </c>
      <c r="DX6" s="36">
        <f t="shared" si="13"/>
        <v>12.43</v>
      </c>
      <c r="DY6" s="36">
        <f t="shared" si="13"/>
        <v>13.58</v>
      </c>
      <c r="DZ6" s="36">
        <f t="shared" si="13"/>
        <v>14.13</v>
      </c>
      <c r="EA6" s="36">
        <f t="shared" si="13"/>
        <v>19.91</v>
      </c>
      <c r="EB6" s="36">
        <f t="shared" si="13"/>
        <v>23.02</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0.81</v>
      </c>
      <c r="EM6" s="36">
        <f t="shared" si="14"/>
        <v>0.38</v>
      </c>
      <c r="EN6" s="35" t="str">
        <f>IF(EN7="","",IF(EN7="-","【-】","【"&amp;SUBSTITUTE(TEXT(EN7,"#,##0.00"),"-","△")&amp;"】"))</f>
        <v>【0.69】</v>
      </c>
    </row>
    <row r="7" spans="1:144" s="37" customFormat="1" x14ac:dyDescent="0.15">
      <c r="A7" s="29"/>
      <c r="B7" s="38">
        <v>2020</v>
      </c>
      <c r="C7" s="38">
        <v>123421</v>
      </c>
      <c r="D7" s="38">
        <v>46</v>
      </c>
      <c r="E7" s="38">
        <v>1</v>
      </c>
      <c r="F7" s="38">
        <v>0</v>
      </c>
      <c r="G7" s="38">
        <v>1</v>
      </c>
      <c r="H7" s="38" t="s">
        <v>93</v>
      </c>
      <c r="I7" s="38" t="s">
        <v>94</v>
      </c>
      <c r="J7" s="38" t="s">
        <v>95</v>
      </c>
      <c r="K7" s="38" t="s">
        <v>96</v>
      </c>
      <c r="L7" s="38" t="s">
        <v>97</v>
      </c>
      <c r="M7" s="38" t="s">
        <v>98</v>
      </c>
      <c r="N7" s="39" t="s">
        <v>99</v>
      </c>
      <c r="O7" s="39">
        <v>88.12</v>
      </c>
      <c r="P7" s="39">
        <v>81.38</v>
      </c>
      <c r="Q7" s="39">
        <v>4400</v>
      </c>
      <c r="R7" s="39">
        <v>5889</v>
      </c>
      <c r="S7" s="39">
        <v>19.899999999999999</v>
      </c>
      <c r="T7" s="39">
        <v>295.93</v>
      </c>
      <c r="U7" s="39">
        <v>4973</v>
      </c>
      <c r="V7" s="39">
        <v>22.19</v>
      </c>
      <c r="W7" s="39">
        <v>224.11</v>
      </c>
      <c r="X7" s="39">
        <v>116.21</v>
      </c>
      <c r="Y7" s="39">
        <v>121.23</v>
      </c>
      <c r="Z7" s="39">
        <v>120.6</v>
      </c>
      <c r="AA7" s="39">
        <v>124.36</v>
      </c>
      <c r="AB7" s="39">
        <v>122.02</v>
      </c>
      <c r="AC7" s="39">
        <v>107.95</v>
      </c>
      <c r="AD7" s="39">
        <v>104.47</v>
      </c>
      <c r="AE7" s="39">
        <v>103.81</v>
      </c>
      <c r="AF7" s="39">
        <v>108.22</v>
      </c>
      <c r="AG7" s="39">
        <v>114.22</v>
      </c>
      <c r="AH7" s="39">
        <v>110.27</v>
      </c>
      <c r="AI7" s="39">
        <v>0</v>
      </c>
      <c r="AJ7" s="39">
        <v>0</v>
      </c>
      <c r="AK7" s="39">
        <v>0</v>
      </c>
      <c r="AL7" s="39">
        <v>0</v>
      </c>
      <c r="AM7" s="39">
        <v>0</v>
      </c>
      <c r="AN7" s="39">
        <v>12.44</v>
      </c>
      <c r="AO7" s="39">
        <v>16.399999999999999</v>
      </c>
      <c r="AP7" s="39">
        <v>25.66</v>
      </c>
      <c r="AQ7" s="39">
        <v>25.29</v>
      </c>
      <c r="AR7" s="39">
        <v>22.71</v>
      </c>
      <c r="AS7" s="39">
        <v>1.1499999999999999</v>
      </c>
      <c r="AT7" s="39">
        <v>317.35000000000002</v>
      </c>
      <c r="AU7" s="39">
        <v>375.96</v>
      </c>
      <c r="AV7" s="39">
        <v>454.36</v>
      </c>
      <c r="AW7" s="39">
        <v>522.32000000000005</v>
      </c>
      <c r="AX7" s="39">
        <v>518.85</v>
      </c>
      <c r="AY7" s="39">
        <v>371.89</v>
      </c>
      <c r="AZ7" s="39">
        <v>293.23</v>
      </c>
      <c r="BA7" s="39">
        <v>300.14</v>
      </c>
      <c r="BB7" s="39">
        <v>348.88</v>
      </c>
      <c r="BC7" s="39">
        <v>381.07</v>
      </c>
      <c r="BD7" s="39">
        <v>260.31</v>
      </c>
      <c r="BE7" s="39">
        <v>373.63</v>
      </c>
      <c r="BF7" s="39">
        <v>335.09</v>
      </c>
      <c r="BG7" s="39">
        <v>299.82</v>
      </c>
      <c r="BH7" s="39">
        <v>264.42</v>
      </c>
      <c r="BI7" s="39">
        <v>222.16</v>
      </c>
      <c r="BJ7" s="39">
        <v>483.11</v>
      </c>
      <c r="BK7" s="39">
        <v>542.29999999999995</v>
      </c>
      <c r="BL7" s="39">
        <v>566.65</v>
      </c>
      <c r="BM7" s="39">
        <v>540.38</v>
      </c>
      <c r="BN7" s="39">
        <v>556.47</v>
      </c>
      <c r="BO7" s="39">
        <v>275.67</v>
      </c>
      <c r="BP7" s="39">
        <v>87.05</v>
      </c>
      <c r="BQ7" s="39">
        <v>91.78</v>
      </c>
      <c r="BR7" s="39">
        <v>94.28</v>
      </c>
      <c r="BS7" s="39">
        <v>101.12</v>
      </c>
      <c r="BT7" s="39">
        <v>100.03</v>
      </c>
      <c r="BU7" s="39">
        <v>93.28</v>
      </c>
      <c r="BV7" s="39">
        <v>87.51</v>
      </c>
      <c r="BW7" s="39">
        <v>84.77</v>
      </c>
      <c r="BX7" s="39">
        <v>83.22</v>
      </c>
      <c r="BY7" s="39">
        <v>78.67</v>
      </c>
      <c r="BZ7" s="39">
        <v>100.05</v>
      </c>
      <c r="CA7" s="39">
        <v>250.42</v>
      </c>
      <c r="CB7" s="39">
        <v>237.3</v>
      </c>
      <c r="CC7" s="39">
        <v>231.2</v>
      </c>
      <c r="CD7" s="39">
        <v>215.17</v>
      </c>
      <c r="CE7" s="39">
        <v>218.29</v>
      </c>
      <c r="CF7" s="39">
        <v>208.29</v>
      </c>
      <c r="CG7" s="39">
        <v>218.42</v>
      </c>
      <c r="CH7" s="39">
        <v>227.27</v>
      </c>
      <c r="CI7" s="39">
        <v>234.17</v>
      </c>
      <c r="CJ7" s="39">
        <v>257.95</v>
      </c>
      <c r="CK7" s="39">
        <v>166.4</v>
      </c>
      <c r="CL7" s="39">
        <v>36.479999999999997</v>
      </c>
      <c r="CM7" s="39">
        <v>36.869999999999997</v>
      </c>
      <c r="CN7" s="39">
        <v>36.25</v>
      </c>
      <c r="CO7" s="39">
        <v>35.950000000000003</v>
      </c>
      <c r="CP7" s="39">
        <v>36.950000000000003</v>
      </c>
      <c r="CQ7" s="39">
        <v>49.32</v>
      </c>
      <c r="CR7" s="39">
        <v>50.24</v>
      </c>
      <c r="CS7" s="39">
        <v>50.29</v>
      </c>
      <c r="CT7" s="39">
        <v>41.06</v>
      </c>
      <c r="CU7" s="39">
        <v>39.94</v>
      </c>
      <c r="CV7" s="39">
        <v>60.69</v>
      </c>
      <c r="CW7" s="39">
        <v>95.91</v>
      </c>
      <c r="CX7" s="39">
        <v>96.19</v>
      </c>
      <c r="CY7" s="39">
        <v>97.62</v>
      </c>
      <c r="CZ7" s="39">
        <v>97.91</v>
      </c>
      <c r="DA7" s="39">
        <v>98.88</v>
      </c>
      <c r="DB7" s="39">
        <v>79.34</v>
      </c>
      <c r="DC7" s="39">
        <v>78.650000000000006</v>
      </c>
      <c r="DD7" s="39">
        <v>77.73</v>
      </c>
      <c r="DE7" s="39">
        <v>72.42</v>
      </c>
      <c r="DF7" s="39">
        <v>69.41</v>
      </c>
      <c r="DG7" s="39">
        <v>89.82</v>
      </c>
      <c r="DH7" s="39">
        <v>43.67</v>
      </c>
      <c r="DI7" s="39">
        <v>46.05</v>
      </c>
      <c r="DJ7" s="39">
        <v>48.41</v>
      </c>
      <c r="DK7" s="39">
        <v>50.74</v>
      </c>
      <c r="DL7" s="39">
        <v>52.35</v>
      </c>
      <c r="DM7" s="39">
        <v>48.3</v>
      </c>
      <c r="DN7" s="39">
        <v>45.14</v>
      </c>
      <c r="DO7" s="39">
        <v>45.85</v>
      </c>
      <c r="DP7" s="39">
        <v>52.73</v>
      </c>
      <c r="DQ7" s="39">
        <v>53.25</v>
      </c>
      <c r="DR7" s="39">
        <v>50.19</v>
      </c>
      <c r="DS7" s="39">
        <v>0.8</v>
      </c>
      <c r="DT7" s="39">
        <v>0.28999999999999998</v>
      </c>
      <c r="DU7" s="39">
        <v>0</v>
      </c>
      <c r="DV7" s="39">
        <v>0</v>
      </c>
      <c r="DW7" s="39">
        <v>0</v>
      </c>
      <c r="DX7" s="39">
        <v>12.43</v>
      </c>
      <c r="DY7" s="39">
        <v>13.58</v>
      </c>
      <c r="DZ7" s="39">
        <v>14.13</v>
      </c>
      <c r="EA7" s="39">
        <v>19.91</v>
      </c>
      <c r="EB7" s="39">
        <v>23.02</v>
      </c>
      <c r="EC7" s="39">
        <v>20.63</v>
      </c>
      <c r="ED7" s="39">
        <v>0</v>
      </c>
      <c r="EE7" s="39">
        <v>0</v>
      </c>
      <c r="EF7" s="39">
        <v>0</v>
      </c>
      <c r="EG7" s="39">
        <v>0</v>
      </c>
      <c r="EH7" s="39">
        <v>0</v>
      </c>
      <c r="EI7" s="39">
        <v>0.46</v>
      </c>
      <c r="EJ7" s="39">
        <v>0.44</v>
      </c>
      <c r="EK7" s="39">
        <v>0.52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2022-01-20T04:03:45Z</cp:lastPrinted>
  <dcterms:created xsi:type="dcterms:W3CDTF">2021-12-03T06:47:21Z</dcterms:created>
  <dcterms:modified xsi:type="dcterms:W3CDTF">2022-01-24T04:50:30Z</dcterms:modified>
  <cp:category/>
</cp:coreProperties>
</file>