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m.itu288\Desktop\【経営比較分析表】R2酒々井町（下水道）\"/>
    </mc:Choice>
  </mc:AlternateContent>
  <workbookProtection workbookAlgorithmName="SHA-512" workbookHashValue="qRrLWhI5Nwm+XyOtKPEaJgcpSOsRBGIT0Wai8CKVckhLnY+q/GGJV/2aoD0xwQJ2TuAHRT4MjUqKt+80jKNL9w==" workbookSaltValue="FQNSM1DAB2RqXrsNZfxZIg=="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I10" i="4" s="1"/>
  <c r="N6" i="5"/>
  <c r="B10" i="4" s="1"/>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F85" i="4"/>
  <c r="AT10" i="4"/>
  <c r="AL10" i="4"/>
  <c r="AD10" i="4"/>
  <c r="BB8" i="4"/>
  <c r="AD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<sst xmlns="http://schemas.openxmlformats.org/spreadsheetml/2006/main" count="236" uniqueCount="118">
  <si>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</si>
  <si>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</si>
  <si>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</si>
  <si>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</si>
  <si>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</si>
  <si>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</si>
  <si>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</si>
  <si>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</si>
  <si>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</si>
  <si>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</si>
  <si>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</si>
  <si>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</si>
  <si>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</si>
  <si>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</si>
  <si>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</si>
  <si>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</si>
  <si>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</si>
  <si>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</si>
  <si>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</si>
  <si>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</si>
  <si>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</si>
  <si>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</si>
  <si>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</si>
  <si>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</si>
  <si>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</si>
  <si>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</si>
  <si>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</si>
  <si>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</si>
  <si>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</si>
  <si>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</si>
  <si>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</si>
  <si>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</si>
  <si>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</si>
  <si>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</si>
  <si>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</si>
  <si>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</si>
  <si>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</si>
  <si>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</si>
  <si>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</si>
  <si>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</si>
  <si>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</si>
  <si>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</si>
  <si>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</si>
  <si>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</si>
  <si>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</si>
  <si>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</si>
  <si>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</si>
  <si>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</si>
  <si>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</si>
  <si>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</si>
  <si>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</si>
  <si>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</si>
  <si>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</si>
  <si>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</si>
  <si>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</si>
  <si>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</si>
  <si>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</si>
  <si>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</si>
  <si>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</si>
  <si>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</si>
  <si>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</si>
  <si>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</si>
  <si>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</si>
  <si>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</si>
  <si>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</si>
  <si>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</si>
  <si>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</si>
  <si>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</si>
  <si>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</si>
  <si>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</si>
  <si>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</si>
  <si>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</si>
  <si>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</si>
  <si>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</si>
  <si>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</si>
  <si>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</si>
  <si>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</si>
  <si>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</si>
  <si>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</si>
  <si>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</si>
  <si>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</si>
  <si>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</si>
  <si>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</si>
  <si>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</si>
  <si>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</si>
  <si>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</si>
  <si>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</si>
  <si>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</si>
  <si>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</si>
  <si>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</si>
  <si>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</si>
  <si>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</si>
  <si>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</si>
  <si>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</si>
  <si>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</si>
  <si>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</si>
  <si>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</si>
  <si>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</si>
  <si>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</si>
  <si>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</si>
  <si>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</si>
  <si>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</si>
  <si>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</si>
  <si>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</si>
  <si>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</si>
  <si>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</si>
  <si>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</si>
  <si>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</si>
  <si>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</si>
  <si>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</si>
  <si>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</si>
  <si>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</si>
  <si>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</si>
  <si>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</si>
  <si>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</si>
  <si>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全体計画における未整備区域の計画的な整備を行っていくとともに、今後発生してくる管渠の老朽化に対応するため、スットクマネジメント計画を策定し、計画的な整備、更新をし、経営の健全化を図っていきたい。</t>
    <rPh sb="1" eb="3">
      <t>ゼンタイ</t>
    </rPh>
    <rPh sb="3" eb="5">
      <t>ケイカク</t>
    </rPh>
    <rPh sb="9" eb="12">
      <t>ミセイビ</t>
    </rPh>
    <rPh sb="12" eb="14">
      <t>クイキ</t>
    </rPh>
    <rPh sb="15" eb="18">
      <t>ケイカクテキ</t>
    </rPh>
    <rPh sb="19" eb="21">
      <t>セイビ</t>
    </rPh>
    <rPh sb="22" eb="23">
      <t>オコナ</t>
    </rPh>
    <rPh sb="32" eb="34">
      <t>コンゴ</t>
    </rPh>
    <rPh sb="34" eb="36">
      <t>ハッセイ</t>
    </rPh>
    <rPh sb="40" eb="41">
      <t>カン</t>
    </rPh>
    <rPh sb="41" eb="42">
      <t>キョ</t>
    </rPh>
    <rPh sb="43" eb="46">
      <t>ロウキュウカ</t>
    </rPh>
    <rPh sb="47" eb="49">
      <t>タイオウ</t>
    </rPh>
    <rPh sb="64" eb="66">
      <t>ケイカク</t>
    </rPh>
    <rPh sb="67" eb="69">
      <t>サクテイ</t>
    </rPh>
    <rPh sb="71" eb="74">
      <t>ケイカクテキ</t>
    </rPh>
    <rPh sb="75" eb="77">
      <t>セイビ</t>
    </rPh>
    <rPh sb="78" eb="80">
      <t>コウシン</t>
    </rPh>
    <rPh sb="83" eb="85">
      <t>ケイエイ</t>
    </rPh>
    <rPh sb="86" eb="89">
      <t>ケンゼンカ</t>
    </rPh>
    <rPh sb="90" eb="91">
      <t>ハカ</t>
    </rPh>
    <phoneticPr fontId="4"/>
  </si>
  <si>
    <t>　当町の特定環境保全公共下水道事業は、公共下水道と同じ流域下水道に接続しており、一つの会計で経営しているため、各指標については、数値の算出の関係で公共下水道と多少の差異はあるが経営状況は同様と考えている。「①経営収支比率」は１００％を下回っており、「②累積欠損比率」は、類似団体を上回っている。今年度増えた要因として特別損失（消費税の過去５か年分の修正申告）があったためで、これは、単年度の要因である。引き続き料金の改定等経営改善を図っていく必要がある。「④企業債残高対事業規模比率」は類似団体との比較は低く、「⑥汚水処理減価」は類似団体と同様で、「⑤経費回収率」は低い状況にある。これは、特別損失によるものである。「③流動比率」についても高い状況にある。特に今年度は特別損失があったことにより高くなっている。資本的には余裕がある状態といえるので引き続き経営努力していきたい。</t>
    <rPh sb="1" eb="3">
      <t>トウチョウ</t>
    </rPh>
    <rPh sb="4" eb="6">
      <t>トクテイ</t>
    </rPh>
    <rPh sb="6" eb="8">
      <t>カンキョウ</t>
    </rPh>
    <rPh sb="8" eb="10">
      <t>ホゼン</t>
    </rPh>
    <rPh sb="10" eb="12">
      <t>コウキョウ</t>
    </rPh>
    <rPh sb="12" eb="15">
      <t>ゲスイドウ</t>
    </rPh>
    <rPh sb="15" eb="17">
      <t>ジギョウ</t>
    </rPh>
    <rPh sb="19" eb="21">
      <t>コウキョウ</t>
    </rPh>
    <rPh sb="21" eb="24">
      <t>ゲスイドウ</t>
    </rPh>
    <rPh sb="25" eb="26">
      <t>オナ</t>
    </rPh>
    <rPh sb="27" eb="29">
      <t>リュウイキ</t>
    </rPh>
    <rPh sb="29" eb="32">
      <t>ゲスイドウ</t>
    </rPh>
    <rPh sb="33" eb="35">
      <t>セツゾク</t>
    </rPh>
    <rPh sb="40" eb="41">
      <t>ヒト</t>
    </rPh>
    <rPh sb="43" eb="45">
      <t>カイケイ</t>
    </rPh>
    <rPh sb="46" eb="48">
      <t>ケイエイ</t>
    </rPh>
    <rPh sb="55" eb="58">
      <t>カクシヒョウ</t>
    </rPh>
    <rPh sb="64" eb="66">
      <t>スウチ</t>
    </rPh>
    <rPh sb="67" eb="69">
      <t>サンシュツ</t>
    </rPh>
    <rPh sb="70" eb="72">
      <t>カンケイ</t>
    </rPh>
    <rPh sb="73" eb="75">
      <t>コウキョウ</t>
    </rPh>
    <rPh sb="75" eb="78">
      <t>ゲスイドウ</t>
    </rPh>
    <rPh sb="79" eb="81">
      <t>タショウ</t>
    </rPh>
    <rPh sb="82" eb="84">
      <t>サイ</t>
    </rPh>
    <rPh sb="88" eb="90">
      <t>ケイエイ</t>
    </rPh>
    <rPh sb="90" eb="92">
      <t>ジョウキョウ</t>
    </rPh>
    <rPh sb="93" eb="95">
      <t>ドウヨウ</t>
    </rPh>
    <rPh sb="96" eb="97">
      <t>カンガ</t>
    </rPh>
    <rPh sb="104" eb="106">
      <t>ケイエイ</t>
    </rPh>
    <rPh sb="106" eb="108">
      <t>シュウシ</t>
    </rPh>
    <rPh sb="108" eb="110">
      <t>ヒリツ</t>
    </rPh>
    <rPh sb="117" eb="119">
      <t>シタマワ</t>
    </rPh>
    <rPh sb="126" eb="128">
      <t>ルイセキ</t>
    </rPh>
    <rPh sb="128" eb="130">
      <t>ケッソン</t>
    </rPh>
    <rPh sb="130" eb="132">
      <t>ヒリツ</t>
    </rPh>
    <rPh sb="135" eb="137">
      <t>ルイジ</t>
    </rPh>
    <rPh sb="137" eb="139">
      <t>ダンタイ</t>
    </rPh>
    <rPh sb="140" eb="141">
      <t>ウエ</t>
    </rPh>
    <rPh sb="147" eb="151">
      <t>コンネンドフ</t>
    </rPh>
    <rPh sb="153" eb="155">
      <t>ヨウイン</t>
    </rPh>
    <rPh sb="201" eb="202">
      <t>ヒ</t>
    </rPh>
    <rPh sb="203" eb="204">
      <t>ツヅ</t>
    </rPh>
    <rPh sb="205" eb="207">
      <t>リョウキン</t>
    </rPh>
    <rPh sb="208" eb="211">
      <t>カイテイトウ</t>
    </rPh>
    <rPh sb="211" eb="213">
      <t>ケイエイ</t>
    </rPh>
    <rPh sb="213" eb="215">
      <t>カイゼン</t>
    </rPh>
    <rPh sb="216" eb="217">
      <t>ハカ</t>
    </rPh>
    <rPh sb="221" eb="223">
      <t>ヒツヨウ</t>
    </rPh>
    <rPh sb="229" eb="231">
      <t>キギョウ</t>
    </rPh>
    <rPh sb="231" eb="232">
      <t>サイ</t>
    </rPh>
    <rPh sb="232" eb="234">
      <t>ザンダカ</t>
    </rPh>
    <rPh sb="234" eb="235">
      <t>タイ</t>
    </rPh>
    <rPh sb="235" eb="237">
      <t>ジギョウ</t>
    </rPh>
    <rPh sb="237" eb="239">
      <t>キボ</t>
    </rPh>
    <rPh sb="239" eb="241">
      <t>ヒリツ</t>
    </rPh>
    <rPh sb="243" eb="245">
      <t>ルイジ</t>
    </rPh>
    <rPh sb="245" eb="247">
      <t>ダンタイ</t>
    </rPh>
    <rPh sb="249" eb="251">
      <t>ヒカク</t>
    </rPh>
    <rPh sb="252" eb="253">
      <t>ヒク</t>
    </rPh>
    <rPh sb="257" eb="259">
      <t>オスイ</t>
    </rPh>
    <rPh sb="259" eb="261">
      <t>ショリ</t>
    </rPh>
    <rPh sb="261" eb="263">
      <t>ゲンカ</t>
    </rPh>
    <rPh sb="265" eb="267">
      <t>ルイジ</t>
    </rPh>
    <rPh sb="267" eb="269">
      <t>ダンタイ</t>
    </rPh>
    <rPh sb="270" eb="272">
      <t>ドウヨウ</t>
    </rPh>
    <rPh sb="276" eb="278">
      <t>ケイヒ</t>
    </rPh>
    <rPh sb="278" eb="280">
      <t>カイシュウ</t>
    </rPh>
    <rPh sb="280" eb="281">
      <t>リツ</t>
    </rPh>
    <rPh sb="283" eb="284">
      <t>ヒク</t>
    </rPh>
    <rPh sb="285" eb="287">
      <t>ジョウキョウ</t>
    </rPh>
    <rPh sb="295" eb="299">
      <t>トクベツソンシツ</t>
    </rPh>
    <rPh sb="310" eb="312">
      <t>リュウドウ</t>
    </rPh>
    <rPh sb="312" eb="314">
      <t>ヒリツ</t>
    </rPh>
    <rPh sb="320" eb="321">
      <t>タカ</t>
    </rPh>
    <rPh sb="322" eb="324">
      <t>ジョウキョウ</t>
    </rPh>
    <rPh sb="328" eb="329">
      <t>トク</t>
    </rPh>
    <rPh sb="330" eb="333">
      <t>コンネンド</t>
    </rPh>
    <rPh sb="347" eb="348">
      <t>タカ</t>
    </rPh>
    <rPh sb="355" eb="358">
      <t>シホンテキ</t>
    </rPh>
    <rPh sb="360" eb="362">
      <t>ヨユウ</t>
    </rPh>
    <rPh sb="365" eb="367">
      <t>ジョウタイ</t>
    </rPh>
    <rPh sb="373" eb="374">
      <t>ヒ</t>
    </rPh>
    <rPh sb="375" eb="376">
      <t>ツヅ</t>
    </rPh>
    <rPh sb="377" eb="379">
      <t>ケイエイ</t>
    </rPh>
    <rPh sb="379" eb="381">
      <t>ドリョク</t>
    </rPh>
    <phoneticPr fontId="4"/>
  </si>
  <si>
    <t>「①有形固定資産減価償却率」は類似団体と比較して低い水準にあり、「②老朽化率」も０％となっており、当面老朽化の問題は無い。今後、法定耐用年数（５０年）を迎える下水道管については、ストックマネジメント計画を策定し、適切に更新していく。</t>
    <rPh sb="2" eb="4">
      <t>ユウケイ</t>
    </rPh>
    <rPh sb="4" eb="6">
      <t>コテイ</t>
    </rPh>
    <rPh sb="6" eb="8">
      <t>シサン</t>
    </rPh>
    <rPh sb="8" eb="10">
      <t>ゲンカ</t>
    </rPh>
    <rPh sb="10" eb="12">
      <t>ショウキャク</t>
    </rPh>
    <rPh sb="12" eb="13">
      <t>リツ</t>
    </rPh>
    <rPh sb="15" eb="17">
      <t>ルイジ</t>
    </rPh>
    <rPh sb="17" eb="19">
      <t>ダンタイ</t>
    </rPh>
    <rPh sb="20" eb="22">
      <t>ヒカク</t>
    </rPh>
    <rPh sb="24" eb="25">
      <t>ヒク</t>
    </rPh>
    <rPh sb="26" eb="28">
      <t>スイジュン</t>
    </rPh>
    <rPh sb="34" eb="37">
      <t>ロウキュウカ</t>
    </rPh>
    <rPh sb="37" eb="38">
      <t>リツ</t>
    </rPh>
    <rPh sb="49" eb="51">
      <t>トウメン</t>
    </rPh>
    <rPh sb="51" eb="54">
      <t>ロウキュウカ</t>
    </rPh>
    <rPh sb="55" eb="57">
      <t>モンダイ</t>
    </rPh>
    <rPh sb="58" eb="59">
      <t>ナ</t>
    </rPh>
    <rPh sb="61" eb="63">
      <t>コンゴ</t>
    </rPh>
    <rPh sb="64" eb="66">
      <t>ホウテイ</t>
    </rPh>
    <rPh sb="66" eb="68">
      <t>タイヨウ</t>
    </rPh>
    <rPh sb="68" eb="70">
      <t>ネンスウ</t>
    </rPh>
    <rPh sb="73" eb="74">
      <t>ネン</t>
    </rPh>
    <rPh sb="76" eb="77">
      <t>ムカ</t>
    </rPh>
    <rPh sb="79" eb="82">
      <t>ゲスイドウ</t>
    </rPh>
    <rPh sb="82" eb="83">
      <t>カン</t>
    </rPh>
    <rPh sb="99" eb="101">
      <t>ケイカク</t>
    </rPh>
    <rPh sb="102" eb="104">
      <t>サクテイ</t>
    </rPh>
    <rPh sb="106" eb="108">
      <t>テキセツ</t>
    </rPh>
    <rPh sb="109" eb="111">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</si>
</sst>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1-4FE6-BFD8-ACEBEA7209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F711-4FE6-BFD8-ACEBEA7209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50-4E35-B266-DD0365DC19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FD50-4E35-B266-DD0365DC19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90.52</c:v>
                </c:pt>
                <c:pt idx="1">
                  <c:v>97.19</c:v>
                </c:pt>
                <c:pt idx="2">
                  <c:v>97.4</c:v>
                </c:pt>
                <c:pt idx="3">
                  <c:v>97.4</c:v>
                </c:pt>
                <c:pt idx="4">
                  <c:v>97.38</c:v>
                </c:pt>
              </c:numCache>
            </c:numRef>
          </c:val>
          <c:extLst>
            <c:ext xmlns:c16="http://schemas.microsoft.com/office/drawing/2014/chart" uri="{C3380CC4-5D6E-409C-BE32-E72D297353CC}">
              <c16:uniqueId val="{00000000-B976-4BDC-B7B6-4FF32318D3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B976-4BDC-B7B6-4FF32318D3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94.67</c:v>
                </c:pt>
                <c:pt idx="1">
                  <c:v>87.31</c:v>
                </c:pt>
                <c:pt idx="2">
                  <c:v>92.13</c:v>
                </c:pt>
                <c:pt idx="3">
                  <c:v>89.45</c:v>
                </c:pt>
                <c:pt idx="4">
                  <c:v>82.3</c:v>
                </c:pt>
              </c:numCache>
            </c:numRef>
          </c:val>
          <c:extLst>
            <c:ext xmlns:c16="http://schemas.microsoft.com/office/drawing/2014/chart" uri="{C3380CC4-5D6E-409C-BE32-E72D297353CC}">
              <c16:uniqueId val="{00000000-85E1-4342-A0C2-EF74FD3848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c:ext xmlns:c16="http://schemas.microsoft.com/office/drawing/2014/chart" uri="{C3380CC4-5D6E-409C-BE32-E72D297353CC}">
              <c16:uniqueId val="{00000001-85E1-4342-A0C2-EF74FD3848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10.87</c:v>
                </c:pt>
                <c:pt idx="1">
                  <c:v>16.82</c:v>
                </c:pt>
                <c:pt idx="2">
                  <c:v>17.75</c:v>
                </c:pt>
                <c:pt idx="3">
                  <c:v>20.81</c:v>
                </c:pt>
                <c:pt idx="4">
                  <c:v>24</c:v>
                </c:pt>
              </c:numCache>
            </c:numRef>
          </c:val>
          <c:extLst>
            <c:ext xmlns:c16="http://schemas.microsoft.com/office/drawing/2014/chart" uri="{C3380CC4-5D6E-409C-BE32-E72D297353CC}">
              <c16:uniqueId val="{00000000-BBE1-4F78-9D54-95419A82C7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c:ext xmlns:c16="http://schemas.microsoft.com/office/drawing/2014/chart" uri="{C3380CC4-5D6E-409C-BE32-E72D297353CC}">
              <c16:uniqueId val="{00000001-BBE1-4F78-9D54-95419A82C7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1B-4B0C-A424-51D786AD6C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1B-4B0C-A424-51D786AD6C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6.42</c:v>
                </c:pt>
                <c:pt idx="1">
                  <c:v>52.05</c:v>
                </c:pt>
                <c:pt idx="2">
                  <c:v>57.7</c:v>
                </c:pt>
                <c:pt idx="3">
                  <c:v>84.8</c:v>
                </c:pt>
                <c:pt idx="4">
                  <c:v>120.19</c:v>
                </c:pt>
              </c:numCache>
            </c:numRef>
          </c:val>
          <c:extLst>
            <c:ext xmlns:c16="http://schemas.microsoft.com/office/drawing/2014/chart" uri="{C3380CC4-5D6E-409C-BE32-E72D297353CC}">
              <c16:uniqueId val="{00000000-F4DF-4180-85F8-FE2BCD3DA0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c:ext xmlns:c16="http://schemas.microsoft.com/office/drawing/2014/chart" uri="{C3380CC4-5D6E-409C-BE32-E72D297353CC}">
              <c16:uniqueId val="{00000001-F4DF-4180-85F8-FE2BCD3DA0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388.02</c:v>
                </c:pt>
                <c:pt idx="1">
                  <c:v>227.86</c:v>
                </c:pt>
                <c:pt idx="2">
                  <c:v>218.8</c:v>
                </c:pt>
                <c:pt idx="3">
                  <c:v>748.74</c:v>
                </c:pt>
                <c:pt idx="4">
                  <c:v>653.09</c:v>
                </c:pt>
              </c:numCache>
            </c:numRef>
          </c:val>
          <c:extLst>
            <c:ext xmlns:c16="http://schemas.microsoft.com/office/drawing/2014/chart" uri="{C3380CC4-5D6E-409C-BE32-E72D297353CC}">
              <c16:uniqueId val="{00000000-9C6C-4215-944C-C77409D910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c:ext xmlns:c16="http://schemas.microsoft.com/office/drawing/2014/chart" uri="{C3380CC4-5D6E-409C-BE32-E72D297353CC}">
              <c16:uniqueId val="{00000001-9C6C-4215-944C-C77409D910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160.94999999999999</c:v>
                </c:pt>
                <c:pt idx="1">
                  <c:v>163.66</c:v>
                </c:pt>
                <c:pt idx="2">
                  <c:v>173.7</c:v>
                </c:pt>
                <c:pt idx="3">
                  <c:v>157.85</c:v>
                </c:pt>
                <c:pt idx="4">
                  <c:v>176.96</c:v>
                </c:pt>
              </c:numCache>
            </c:numRef>
          </c:val>
          <c:extLst>
            <c:ext xmlns:c16="http://schemas.microsoft.com/office/drawing/2014/chart" uri="{C3380CC4-5D6E-409C-BE32-E72D297353CC}">
              <c16:uniqueId val="{00000000-51EB-4A74-A277-1B461326A5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51EB-4A74-A277-1B461326A5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129.34</c:v>
                </c:pt>
                <c:pt idx="1">
                  <c:v>107.71</c:v>
                </c:pt>
                <c:pt idx="2">
                  <c:v>116.39</c:v>
                </c:pt>
                <c:pt idx="3">
                  <c:v>118.2</c:v>
                </c:pt>
                <c:pt idx="4">
                  <c:v>72.319999999999993</c:v>
                </c:pt>
              </c:numCache>
            </c:numRef>
          </c:val>
          <c:extLst>
            <c:ext xmlns:c16="http://schemas.microsoft.com/office/drawing/2014/chart" uri="{C3380CC4-5D6E-409C-BE32-E72D297353CC}">
              <c16:uniqueId val="{00000000-D3E9-4363-840B-B010C77C05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D3E9-4363-840B-B010C77C05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166.54</c:v>
                </c:pt>
                <c:pt idx="1">
                  <c:v>199.08</c:v>
                </c:pt>
                <c:pt idx="2">
                  <c:v>183.9</c:v>
                </c:pt>
                <c:pt idx="3">
                  <c:v>184.84</c:v>
                </c:pt>
                <c:pt idx="4">
                  <c:v>291.77999999999997</c:v>
                </c:pt>
              </c:numCache>
            </c:numRef>
          </c:val>
          <c:extLst>
            <c:ext xmlns:c16="http://schemas.microsoft.com/office/drawing/2014/chart" uri="{C3380CC4-5D6E-409C-BE32-E72D297353CC}">
              <c16:uniqueId val="{00000000-3A5D-48B4-BBF9-D98DB001F8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3A5D-48B4-BBF9-D98DB001F8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酒々井町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20659</v>
      </c>
      <c r="AM8" s="69"/>
      <c r="AN8" s="69"/>
      <c r="AO8" s="69"/>
      <c r="AP8" s="69"/>
      <c r="AQ8" s="69"/>
      <c r="AR8" s="69"/>
      <c r="AS8" s="69"/>
      <c r="AT8" s="68">
        <f>データ!T6</f>
        <v>19.010000000000002</v>
      </c>
      <c r="AU8" s="68"/>
      <c r="AV8" s="68"/>
      <c r="AW8" s="68"/>
      <c r="AX8" s="68"/>
      <c r="AY8" s="68"/>
      <c r="AZ8" s="68"/>
      <c r="BA8" s="68"/>
      <c r="BB8" s="68">
        <f>データ!U6</f>
        <v>1086.74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89.32</v>
      </c>
      <c r="J10" s="68"/>
      <c r="K10" s="68"/>
      <c r="L10" s="68"/>
      <c r="M10" s="68"/>
      <c r="N10" s="68"/>
      <c r="O10" s="68"/>
      <c r="P10" s="68">
        <f>データ!P6</f>
        <v>4.24</v>
      </c>
      <c r="Q10" s="68"/>
      <c r="R10" s="68"/>
      <c r="S10" s="68"/>
      <c r="T10" s="68"/>
      <c r="U10" s="68"/>
      <c r="V10" s="68"/>
      <c r="W10" s="68">
        <f>データ!Q6</f>
        <v>80.180000000000007</v>
      </c>
      <c r="X10" s="68"/>
      <c r="Y10" s="68"/>
      <c r="Z10" s="68"/>
      <c r="AA10" s="68"/>
      <c r="AB10" s="68"/>
      <c r="AC10" s="68"/>
      <c r="AD10" s="69">
        <f>データ!R6</f>
        <v>2266</v>
      </c>
      <c r="AE10" s="69"/>
      <c r="AF10" s="69"/>
      <c r="AG10" s="69"/>
      <c r="AH10" s="69"/>
      <c r="AI10" s="69"/>
      <c r="AJ10" s="69"/>
      <c r="AK10" s="2"/>
      <c r="AL10" s="69">
        <f>データ!V6</f>
        <v>879</v>
      </c>
      <c r="AM10" s="69"/>
      <c r="AN10" s="69"/>
      <c r="AO10" s="69"/>
      <c r="AP10" s="69"/>
      <c r="AQ10" s="69"/>
      <c r="AR10" s="69"/>
      <c r="AS10" s="69"/>
      <c r="AT10" s="68">
        <f>データ!W6</f>
        <v>1.1599999999999999</v>
      </c>
      <c r="AU10" s="68"/>
      <c r="AV10" s="68"/>
      <c r="AW10" s="68"/>
      <c r="AX10" s="68"/>
      <c r="AY10" s="68"/>
      <c r="AZ10" s="68"/>
      <c r="BA10" s="68"/>
      <c r="BB10" s="68">
        <f>データ!X6</f>
        <v>757.76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s0NO9qDpQvK19uwYntbw4b7ARdzJI35LwnOunL1OjVclGTx5KBFh4ZoC9Fmmtm6ohyxTTTjS0n3Ee4rVVudmYA==" saltValue="/0QGZUYxbkT3J4BTneLY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123226</v>
      </c>
      <c r="D6" s="33">
        <f t="shared" si="3"/>
        <v>46</v>
      </c>
      <c r="E6" s="33">
        <f t="shared" si="3"/>
        <v>17</v>
      </c>
      <c r="F6" s="33">
        <f t="shared" si="3"/>
        <v>4</v>
      </c>
      <c r="G6" s="33">
        <f t="shared" si="3"/>
        <v>0</v>
      </c>
      <c r="H6" s="33" t="str">
        <f t="shared" si="3"/>
        <v>千葉県　酒々井町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89.32</v>
      </c>
      <c r="P6" s="34">
        <f t="shared" si="3"/>
        <v>4.24</v>
      </c>
      <c r="Q6" s="34">
        <f t="shared" si="3"/>
        <v>80.180000000000007</v>
      </c>
      <c r="R6" s="34">
        <f t="shared" si="3"/>
        <v>2266</v>
      </c>
      <c r="S6" s="34">
        <f t="shared" si="3"/>
        <v>20659</v>
      </c>
      <c r="T6" s="34">
        <f t="shared" si="3"/>
        <v>19.010000000000002</v>
      </c>
      <c r="U6" s="34">
        <f t="shared" si="3"/>
        <v>1086.74</v>
      </c>
      <c r="V6" s="34">
        <f t="shared" si="3"/>
        <v>879</v>
      </c>
      <c r="W6" s="34">
        <f t="shared" si="3"/>
        <v>1.1599999999999999</v>
      </c>
      <c r="X6" s="34">
        <f t="shared" si="3"/>
        <v>757.76</v>
      </c>
      <c r="Y6" s="35">
        <f>IF(Y7="",NA(),Y7)</f>
        <v>94.67</v>
      </c>
      <c r="Z6" s="35">
        <f t="shared" ref="Z6:AH6" si="4">IF(Z7="",NA(),Z7)</f>
        <v>87.31</v>
      </c>
      <c r="AA6" s="35">
        <f t="shared" si="4"/>
        <v>92.13</v>
      </c>
      <c r="AB6" s="35">
        <f t="shared" si="4"/>
        <v>89.45</v>
      </c>
      <c r="AC6" s="35">
        <f t="shared" si="4"/>
        <v>82.3</v>
      </c>
      <c r="AD6" s="35">
        <f t="shared" si="4"/>
        <v>101.17</v>
      </c>
      <c r="AE6" s="35">
        <f t="shared" si="4"/>
        <v>103.61</v>
      </c>
      <c r="AF6" s="35">
        <f t="shared" si="4"/>
        <v>102.95</v>
      </c>
      <c r="AG6" s="35">
        <f t="shared" si="4"/>
        <v>103.34</v>
      </c>
      <c r="AH6" s="35">
        <f t="shared" si="4"/>
        <v>102.7</v>
      </c>
      <c r="AI6" s="34" t="str">
        <f>IF(AI7="","",IF(AI7="-","【-】","【"&amp;SUBSTITUTE(TEXT(AI7,"#,##0.00"),"-","△")&amp;"】"))</f>
        <v>【104.83】</v>
      </c>
      <c r="AJ6" s="35">
        <f>IF(AJ7="",NA(),AJ7)</f>
        <v>6.42</v>
      </c>
      <c r="AK6" s="35">
        <f t="shared" ref="AK6:AS6" si="5">IF(AK7="",NA(),AK7)</f>
        <v>52.05</v>
      </c>
      <c r="AL6" s="35">
        <f t="shared" si="5"/>
        <v>57.7</v>
      </c>
      <c r="AM6" s="35">
        <f t="shared" si="5"/>
        <v>84.8</v>
      </c>
      <c r="AN6" s="35">
        <f t="shared" si="5"/>
        <v>120.19</v>
      </c>
      <c r="AO6" s="35">
        <f t="shared" si="5"/>
        <v>68.930000000000007</v>
      </c>
      <c r="AP6" s="35">
        <f t="shared" si="5"/>
        <v>80.63</v>
      </c>
      <c r="AQ6" s="35">
        <f t="shared" si="5"/>
        <v>27.02</v>
      </c>
      <c r="AR6" s="35">
        <f t="shared" si="5"/>
        <v>29.74</v>
      </c>
      <c r="AS6" s="35">
        <f t="shared" si="5"/>
        <v>48.2</v>
      </c>
      <c r="AT6" s="34" t="str">
        <f>IF(AT7="","",IF(AT7="-","【-】","【"&amp;SUBSTITUTE(TEXT(AT7,"#,##0.00"),"-","△")&amp;"】"))</f>
        <v>【61.55】</v>
      </c>
      <c r="AU6" s="35">
        <f>IF(AU7="",NA(),AU7)</f>
        <v>388.02</v>
      </c>
      <c r="AV6" s="35">
        <f t="shared" ref="AV6:BD6" si="6">IF(AV7="",NA(),AV7)</f>
        <v>227.86</v>
      </c>
      <c r="AW6" s="35">
        <f t="shared" si="6"/>
        <v>218.8</v>
      </c>
      <c r="AX6" s="35">
        <f t="shared" si="6"/>
        <v>748.74</v>
      </c>
      <c r="AY6" s="35">
        <f t="shared" si="6"/>
        <v>653.09</v>
      </c>
      <c r="AZ6" s="35">
        <f t="shared" si="6"/>
        <v>70.42</v>
      </c>
      <c r="BA6" s="35">
        <f t="shared" si="6"/>
        <v>70.92</v>
      </c>
      <c r="BB6" s="35">
        <f t="shared" si="6"/>
        <v>60.67</v>
      </c>
      <c r="BC6" s="35">
        <f t="shared" si="6"/>
        <v>53.44</v>
      </c>
      <c r="BD6" s="35">
        <f t="shared" si="6"/>
        <v>46.85</v>
      </c>
      <c r="BE6" s="34" t="str">
        <f>IF(BE7="","",IF(BE7="-","【-】","【"&amp;SUBSTITUTE(TEXT(BE7,"#,##0.00"),"-","△")&amp;"】"))</f>
        <v>【45.34】</v>
      </c>
      <c r="BF6" s="35">
        <f>IF(BF7="",NA(),BF7)</f>
        <v>160.94999999999999</v>
      </c>
      <c r="BG6" s="35">
        <f t="shared" ref="BG6:BO6" si="7">IF(BG7="",NA(),BG7)</f>
        <v>163.66</v>
      </c>
      <c r="BH6" s="35">
        <f t="shared" si="7"/>
        <v>173.7</v>
      </c>
      <c r="BI6" s="35">
        <f t="shared" si="7"/>
        <v>157.85</v>
      </c>
      <c r="BJ6" s="35">
        <f t="shared" si="7"/>
        <v>176.96</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129.34</v>
      </c>
      <c r="BR6" s="35">
        <f t="shared" ref="BR6:BZ6" si="8">IF(BR7="",NA(),BR7)</f>
        <v>107.71</v>
      </c>
      <c r="BS6" s="35">
        <f t="shared" si="8"/>
        <v>116.39</v>
      </c>
      <c r="BT6" s="35">
        <f t="shared" si="8"/>
        <v>118.2</v>
      </c>
      <c r="BU6" s="35">
        <f t="shared" si="8"/>
        <v>72.319999999999993</v>
      </c>
      <c r="BV6" s="35">
        <f t="shared" si="8"/>
        <v>83.3</v>
      </c>
      <c r="BW6" s="35">
        <f t="shared" si="8"/>
        <v>88.16</v>
      </c>
      <c r="BX6" s="35">
        <f t="shared" si="8"/>
        <v>87.03</v>
      </c>
      <c r="BY6" s="35">
        <f t="shared" si="8"/>
        <v>84.3</v>
      </c>
      <c r="BZ6" s="35">
        <f t="shared" si="8"/>
        <v>82.88</v>
      </c>
      <c r="CA6" s="34" t="str">
        <f>IF(CA7="","",IF(CA7="-","【-】","【"&amp;SUBSTITUTE(TEXT(CA7,"#,##0.00"),"-","△")&amp;"】"))</f>
        <v>【75.29】</v>
      </c>
      <c r="CB6" s="35">
        <f>IF(CB7="",NA(),CB7)</f>
        <v>166.54</v>
      </c>
      <c r="CC6" s="35">
        <f t="shared" ref="CC6:CK6" si="9">IF(CC7="",NA(),CC7)</f>
        <v>199.08</v>
      </c>
      <c r="CD6" s="35">
        <f t="shared" si="9"/>
        <v>183.9</v>
      </c>
      <c r="CE6" s="35">
        <f t="shared" si="9"/>
        <v>184.84</v>
      </c>
      <c r="CF6" s="35">
        <f t="shared" si="9"/>
        <v>291.77999999999997</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90.52</v>
      </c>
      <c r="CY6" s="35">
        <f t="shared" ref="CY6:DG6" si="11">IF(CY7="",NA(),CY7)</f>
        <v>97.19</v>
      </c>
      <c r="CZ6" s="35">
        <f t="shared" si="11"/>
        <v>97.4</v>
      </c>
      <c r="DA6" s="35">
        <f t="shared" si="11"/>
        <v>97.4</v>
      </c>
      <c r="DB6" s="35">
        <f t="shared" si="11"/>
        <v>97.38</v>
      </c>
      <c r="DC6" s="35">
        <f t="shared" si="11"/>
        <v>86.43</v>
      </c>
      <c r="DD6" s="35">
        <f t="shared" si="11"/>
        <v>87.01</v>
      </c>
      <c r="DE6" s="35">
        <f t="shared" si="11"/>
        <v>87.84</v>
      </c>
      <c r="DF6" s="35">
        <f t="shared" si="11"/>
        <v>87.96</v>
      </c>
      <c r="DG6" s="35">
        <f t="shared" si="11"/>
        <v>87.65</v>
      </c>
      <c r="DH6" s="34" t="str">
        <f>IF(DH7="","",IF(DH7="-","【-】","【"&amp;SUBSTITUTE(TEXT(DH7,"#,##0.00"),"-","△")&amp;"】"))</f>
        <v>【84.75】</v>
      </c>
      <c r="DI6" s="35">
        <f>IF(DI7="",NA(),DI7)</f>
        <v>10.87</v>
      </c>
      <c r="DJ6" s="35">
        <f t="shared" ref="DJ6:DR6" si="12">IF(DJ7="",NA(),DJ7)</f>
        <v>16.82</v>
      </c>
      <c r="DK6" s="35">
        <f t="shared" si="12"/>
        <v>17.75</v>
      </c>
      <c r="DL6" s="35">
        <f t="shared" si="12"/>
        <v>20.81</v>
      </c>
      <c r="DM6" s="35">
        <f t="shared" si="12"/>
        <v>24</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123226</v>
      </c>
      <c r="D7" s="37">
        <v>46</v>
      </c>
      <c r="E7" s="37">
        <v>17</v>
      </c>
      <c r="F7" s="37">
        <v>4</v>
      </c>
      <c r="G7" s="37">
        <v>0</v>
      </c>
      <c r="H7" s="37" t="s">
        <v>96</v>
      </c>
      <c r="I7" s="37" t="s">
        <v>97</v>
      </c>
      <c r="J7" s="37" t="s">
        <v>98</v>
      </c>
      <c r="K7" s="37" t="s">
        <v>99</v>
      </c>
      <c r="L7" s="37" t="s">
        <v>100</v>
      </c>
      <c r="M7" s="37" t="s">
        <v>101</v>
      </c>
      <c r="N7" s="38" t="s">
        <v>102</v>
      </c>
      <c r="O7" s="38">
        <v>89.32</v>
      </c>
      <c r="P7" s="38">
        <v>4.24</v>
      </c>
      <c r="Q7" s="38">
        <v>80.180000000000007</v>
      </c>
      <c r="R7" s="38">
        <v>2266</v>
      </c>
      <c r="S7" s="38">
        <v>20659</v>
      </c>
      <c r="T7" s="38">
        <v>19.010000000000002</v>
      </c>
      <c r="U7" s="38">
        <v>1086.74</v>
      </c>
      <c r="V7" s="38">
        <v>879</v>
      </c>
      <c r="W7" s="38">
        <v>1.1599999999999999</v>
      </c>
      <c r="X7" s="38">
        <v>757.76</v>
      </c>
      <c r="Y7" s="38">
        <v>94.67</v>
      </c>
      <c r="Z7" s="38">
        <v>87.31</v>
      </c>
      <c r="AA7" s="38">
        <v>92.13</v>
      </c>
      <c r="AB7" s="38">
        <v>89.45</v>
      </c>
      <c r="AC7" s="38">
        <v>82.3</v>
      </c>
      <c r="AD7" s="38">
        <v>101.17</v>
      </c>
      <c r="AE7" s="38">
        <v>103.61</v>
      </c>
      <c r="AF7" s="38">
        <v>102.95</v>
      </c>
      <c r="AG7" s="38">
        <v>103.34</v>
      </c>
      <c r="AH7" s="38">
        <v>102.7</v>
      </c>
      <c r="AI7" s="38">
        <v>104.83</v>
      </c>
      <c r="AJ7" s="38">
        <v>6.42</v>
      </c>
      <c r="AK7" s="38">
        <v>52.05</v>
      </c>
      <c r="AL7" s="38">
        <v>57.7</v>
      </c>
      <c r="AM7" s="38">
        <v>84.8</v>
      </c>
      <c r="AN7" s="38">
        <v>120.19</v>
      </c>
      <c r="AO7" s="38">
        <v>68.930000000000007</v>
      </c>
      <c r="AP7" s="38">
        <v>80.63</v>
      </c>
      <c r="AQ7" s="38">
        <v>27.02</v>
      </c>
      <c r="AR7" s="38">
        <v>29.74</v>
      </c>
      <c r="AS7" s="38">
        <v>48.2</v>
      </c>
      <c r="AT7" s="38">
        <v>61.55</v>
      </c>
      <c r="AU7" s="38">
        <v>388.02</v>
      </c>
      <c r="AV7" s="38">
        <v>227.86</v>
      </c>
      <c r="AW7" s="38">
        <v>218.8</v>
      </c>
      <c r="AX7" s="38">
        <v>748.74</v>
      </c>
      <c r="AY7" s="38">
        <v>653.09</v>
      </c>
      <c r="AZ7" s="38">
        <v>70.42</v>
      </c>
      <c r="BA7" s="38">
        <v>70.92</v>
      </c>
      <c r="BB7" s="38">
        <v>60.67</v>
      </c>
      <c r="BC7" s="38">
        <v>53.44</v>
      </c>
      <c r="BD7" s="38">
        <v>46.85</v>
      </c>
      <c r="BE7" s="38">
        <v>45.34</v>
      </c>
      <c r="BF7" s="38">
        <v>160.94999999999999</v>
      </c>
      <c r="BG7" s="38">
        <v>163.66</v>
      </c>
      <c r="BH7" s="38">
        <v>173.7</v>
      </c>
      <c r="BI7" s="38">
        <v>157.85</v>
      </c>
      <c r="BJ7" s="38">
        <v>176.96</v>
      </c>
      <c r="BK7" s="38">
        <v>1467.94</v>
      </c>
      <c r="BL7" s="38">
        <v>1144.94</v>
      </c>
      <c r="BM7" s="38">
        <v>1252.71</v>
      </c>
      <c r="BN7" s="38">
        <v>1267.3900000000001</v>
      </c>
      <c r="BO7" s="38">
        <v>1268.6300000000001</v>
      </c>
      <c r="BP7" s="38">
        <v>1260.21</v>
      </c>
      <c r="BQ7" s="38">
        <v>129.34</v>
      </c>
      <c r="BR7" s="38">
        <v>107.71</v>
      </c>
      <c r="BS7" s="38">
        <v>116.39</v>
      </c>
      <c r="BT7" s="38">
        <v>118.2</v>
      </c>
      <c r="BU7" s="38">
        <v>72.319999999999993</v>
      </c>
      <c r="BV7" s="38">
        <v>83.3</v>
      </c>
      <c r="BW7" s="38">
        <v>88.16</v>
      </c>
      <c r="BX7" s="38">
        <v>87.03</v>
      </c>
      <c r="BY7" s="38">
        <v>84.3</v>
      </c>
      <c r="BZ7" s="38">
        <v>82.88</v>
      </c>
      <c r="CA7" s="38">
        <v>75.290000000000006</v>
      </c>
      <c r="CB7" s="38">
        <v>166.54</v>
      </c>
      <c r="CC7" s="38">
        <v>199.08</v>
      </c>
      <c r="CD7" s="38">
        <v>183.9</v>
      </c>
      <c r="CE7" s="38">
        <v>184.84</v>
      </c>
      <c r="CF7" s="38">
        <v>291.77999999999997</v>
      </c>
      <c r="CG7" s="38">
        <v>184.56</v>
      </c>
      <c r="CH7" s="38">
        <v>173.89</v>
      </c>
      <c r="CI7" s="38">
        <v>177.02</v>
      </c>
      <c r="CJ7" s="38">
        <v>185.47</v>
      </c>
      <c r="CK7" s="38">
        <v>187.76</v>
      </c>
      <c r="CL7" s="38">
        <v>215.41</v>
      </c>
      <c r="CM7" s="38" t="s">
        <v>102</v>
      </c>
      <c r="CN7" s="38" t="s">
        <v>102</v>
      </c>
      <c r="CO7" s="38" t="s">
        <v>102</v>
      </c>
      <c r="CP7" s="38" t="s">
        <v>102</v>
      </c>
      <c r="CQ7" s="38" t="s">
        <v>102</v>
      </c>
      <c r="CR7" s="38">
        <v>43.18</v>
      </c>
      <c r="CS7" s="38">
        <v>42.38</v>
      </c>
      <c r="CT7" s="38">
        <v>46.17</v>
      </c>
      <c r="CU7" s="38">
        <v>45.68</v>
      </c>
      <c r="CV7" s="38">
        <v>45.87</v>
      </c>
      <c r="CW7" s="38">
        <v>42.9</v>
      </c>
      <c r="CX7" s="38">
        <v>90.52</v>
      </c>
      <c r="CY7" s="38">
        <v>97.19</v>
      </c>
      <c r="CZ7" s="38">
        <v>97.4</v>
      </c>
      <c r="DA7" s="38">
        <v>97.4</v>
      </c>
      <c r="DB7" s="38">
        <v>97.38</v>
      </c>
      <c r="DC7" s="38">
        <v>86.43</v>
      </c>
      <c r="DD7" s="38">
        <v>87.01</v>
      </c>
      <c r="DE7" s="38">
        <v>87.84</v>
      </c>
      <c r="DF7" s="38">
        <v>87.96</v>
      </c>
      <c r="DG7" s="38">
        <v>87.65</v>
      </c>
      <c r="DH7" s="38">
        <v>84.75</v>
      </c>
      <c r="DI7" s="38">
        <v>10.87</v>
      </c>
      <c r="DJ7" s="38">
        <v>16.82</v>
      </c>
      <c r="DK7" s="38">
        <v>17.75</v>
      </c>
      <c r="DL7" s="38">
        <v>20.81</v>
      </c>
      <c r="DM7" s="38">
        <v>24</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2022-02-08T04:21:54Z</cp:lastPrinted>
  <dcterms:created xsi:type="dcterms:W3CDTF">2021-12-03T07:23:08Z</dcterms:created>
  <dcterms:modified xsi:type="dcterms:W3CDTF">2022-02-08T06:57:43Z</dcterms:modified>
  <cp:category/>
</cp:coreProperties>
</file>