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010上水道（末端）\"/>
    </mc:Choice>
  </mc:AlternateContent>
  <workbookProtection workbookAlgorithmName="SHA-512" workbookHashValue="bWa0CvQ7d+E1NvMT2qYY63h/eQwh2xekxZS0AzSePCkDP+q9tj/Kzf9z1vAWKgJ0OJKpbR0WYp24k1oCXD+VNQ==" workbookSaltValue="fd0c35t2FPbNx9xUaut3Y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<sst xmlns="http://schemas.openxmlformats.org/spreadsheetml/2006/main" count="228" uniqueCount="114">
  <si>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</si>
  <si>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</si>
  <si>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</si>
  <si>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</si>
  <si>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</si>
  <si>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</si>
  <si>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</si>
  <si>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</si>
  <si>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</si>
  <si>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</si>
  <si>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</si>
  <si>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</si>
  <si>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</si>
  <si>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</si>
  <si>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</si>
  <si>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</si>
  <si>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</si>
  <si>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</si>
  <si>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</si>
  <si>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</si>
  <si>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</si>
  <si>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</si>
  <si>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</si>
  <si>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</si>
  <si>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</si>
  <si>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</si>
  <si>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</si>
  <si>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</si>
  <si>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</si>
  <si>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</si>
  <si>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</si>
  <si>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</si>
  <si>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</si>
  <si>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</si>
  <si>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</si>
  <si>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</si>
  <si>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</si>
  <si>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</si>
  <si>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</si>
  <si>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</si>
  <si>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</si>
  <si>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</si>
  <si>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</si>
  <si>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</si>
  <si>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</si>
  <si>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</si>
  <si>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</si>
  <si>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</si>
  <si>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</si>
  <si>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</si>
  <si>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</si>
  <si>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</si>
  <si>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</si>
  <si>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</si>
  <si>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</si>
  <si>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</si>
  <si>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</si>
  <si>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</si>
  <si>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</si>
  <si>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</si>
  <si>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</si>
  <si>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</si>
  <si>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</si>
  <si>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</si>
  <si>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</si>
  <si>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</si>
  <si>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</si>
  <si>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</si>
  <si>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</si>
  <si>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</si>
  <si>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</si>
  <si>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</si>
  <si>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</si>
  <si>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</si>
  <si>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</si>
  <si>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</si>
  <si>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</si>
  <si>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</si>
  <si>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</si>
  <si>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</si>
  <si>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</si>
  <si>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</si>
  <si>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</si>
  <si>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</si>
  <si>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</si>
  <si>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</si>
  <si>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</si>
  <si>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</si>
  <si>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</si>
  <si>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</si>
  <si>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</si>
  <si>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</si>
  <si>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白井市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</si>
  <si>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</si>
  <si>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</si>
  <si>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</si>
  <si>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</si>
  <si>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</si>
  <si>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</si>
  <si>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</si>
  <si>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</si>
  <si>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</si>
  <si>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</si>
  <si>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</si>
  <si>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</si>
  <si>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</si>
  <si>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</si>
  <si>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</si>
  <si>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</si>
  <si>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</si>
  <si>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</si>
  <si>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配水管の耐用年数が38年となっており、配水管総延長約100㎞のうち、30年経過が26.2％（令和2年度末現在）となっているため、管路経年化率・管路更新率の数値は計上されておりません。
しかし、令和5年度には、法定耐用年数を超える管が現れることから、管路の経年状況を考慮しながら、有効で効率的な投資を検討していく必要があります。</t>
    <phoneticPr fontId="4"/>
  </si>
  <si>
    <t>　料金回収率は100％に達しておらず、類似団体の平均を下回っておりますが、令和元年度と比較すると令和2年度は改善しています。これは令和2年4月に料金改定を実施したことと、コロナ禍による水需要の増加によるものです。
　経常収支比率は100％に達しておらず赤字となっています。類似団体の平均よりも下回っておりますが、令和元年度と比較すると令和2年度は改善しています。これは令和2年4月に料金改定を実施したことと、コロナ禍による水需要の増加によるものです。
　給水原価は、自己水源が無く、浄水を全量買い上げているため、類似団体の平均値を上回る傾向にあります。令和2年度は、除却費等が減少したことから、令和元年度と比較して減少しています。
　累積欠損金比率は、0％を保っております。
　企業債残高対給水収益比率は、類似団体の平均値を下回っておりますが、平成28年度から配水場建設の借入れを行っていることから、増加していますが、令和2年度は借入しなかったことから減少しています。
　流動比率は、前年度と比較すると増加していますが、これは工事の未払金が減少したためです。
　施設利用率は、令和2年度と比較すると微減、有収率は微増となっています。これは配水場の試運転が無くなったことによるものです。類似団体の平均値を大きく上回っている状況であることから、経営の効率性は概ね良好といえます。</t>
    <rPh sb="37" eb="39">
      <t>レイワ</t>
    </rPh>
    <rPh sb="39" eb="40">
      <t>ガン</t>
    </rPh>
    <rPh sb="54" eb="56">
      <t>カイゼン</t>
    </rPh>
    <rPh sb="65" eb="67">
      <t>レイワ</t>
    </rPh>
    <rPh sb="68" eb="69">
      <t>ネン</t>
    </rPh>
    <rPh sb="70" eb="71">
      <t>ガツ</t>
    </rPh>
    <rPh sb="72" eb="74">
      <t>リョウキン</t>
    </rPh>
    <rPh sb="74" eb="76">
      <t>カイテイ</t>
    </rPh>
    <rPh sb="77" eb="79">
      <t>ジッシ</t>
    </rPh>
    <rPh sb="156" eb="158">
      <t>レイワ</t>
    </rPh>
    <rPh sb="158" eb="159">
      <t>ガン</t>
    </rPh>
    <rPh sb="173" eb="175">
      <t>カイゼン</t>
    </rPh>
    <rPh sb="207" eb="208">
      <t>カ</t>
    </rPh>
    <rPh sb="211" eb="212">
      <t>ミズ</t>
    </rPh>
    <rPh sb="212" eb="214">
      <t>ジュヨウ</t>
    </rPh>
    <rPh sb="215" eb="217">
      <t>ゾウカ</t>
    </rPh>
    <rPh sb="283" eb="285">
      <t>ジョキャク</t>
    </rPh>
    <rPh sb="285" eb="286">
      <t>ヒ</t>
    </rPh>
    <rPh sb="286" eb="287">
      <t>トウ</t>
    </rPh>
    <rPh sb="288" eb="290">
      <t>ゲンショウ</t>
    </rPh>
    <rPh sb="297" eb="299">
      <t>レイワ</t>
    </rPh>
    <rPh sb="299" eb="300">
      <t>ガン</t>
    </rPh>
    <rPh sb="307" eb="308">
      <t>ゲン</t>
    </rPh>
    <rPh sb="308" eb="309">
      <t>ショウ</t>
    </rPh>
    <rPh sb="409" eb="411">
      <t>レイワ</t>
    </rPh>
    <rPh sb="412" eb="413">
      <t>ネン</t>
    </rPh>
    <rPh sb="413" eb="414">
      <t>ド</t>
    </rPh>
    <rPh sb="415" eb="417">
      <t>カリイレ</t>
    </rPh>
    <rPh sb="426" eb="428">
      <t>ゲンショウ</t>
    </rPh>
    <rPh sb="488" eb="490">
      <t>レイワ</t>
    </rPh>
    <rPh sb="500" eb="501">
      <t>ゲン</t>
    </rPh>
    <rPh sb="502" eb="505">
      <t>ユウシュウリツ</t>
    </rPh>
    <rPh sb="506" eb="508">
      <t>ビゾウ</t>
    </rPh>
    <rPh sb="519" eb="521">
      <t>ハイスイ</t>
    </rPh>
    <rPh sb="521" eb="522">
      <t>ジョウ</t>
    </rPh>
    <rPh sb="523" eb="526">
      <t>シウンテン</t>
    </rPh>
    <rPh sb="527" eb="528">
      <t>ナ</t>
    </rPh>
    <phoneticPr fontId="4"/>
  </si>
  <si>
    <t>過去5年間料金回収率は100％を切っており、県や市の補助金等の収入に依存してことから、経常収支比率は平均値を下回っています。経営改善を図る必要があるため、平成30年度に料金改定について検討しました。
　白井市上下水道事業審議会に料金改定について諮問し、会議を重ねてきた結果、料金改定が必要であるとの答申をいただきました。
　令和元年第3回白井市議会定例会で水道料金改定について可決され、令和2年4月1日から料金改定を実施しています。
　また令和2年度に料金改定を踏まえて、今後の見通しや更なる経営健全化に向けて検討し、平成28年に策定した経営戦略の見直しを行い、令和2年度に上下水道経営戦略を策定しました。</t>
    <rPh sb="220" eb="222">
      <t>レイワ</t>
    </rPh>
    <rPh sb="223" eb="224">
      <t>ネン</t>
    </rPh>
    <rPh sb="224" eb="225">
      <t>ド</t>
    </rPh>
    <rPh sb="278" eb="279">
      <t>オコナ</t>
    </rPh>
    <rPh sb="281" eb="283">
      <t>レイワ</t>
    </rPh>
    <rPh sb="284" eb="285">
      <t>ネン</t>
    </rPh>
    <rPh sb="285" eb="286">
      <t>ド</t>
    </rPh>
    <rPh sb="287" eb="289">
      <t>ジョウゲ</t>
    </rPh>
    <rPh sb="289" eb="291">
      <t>スイドウ</t>
    </rPh>
    <rPh sb="291" eb="293">
      <t>ケイエイ</t>
    </rPh>
    <rPh sb="293" eb="295">
      <t>センリャク</t>
    </rPh>
    <rPh sb="296" eb="298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</si>
</sst>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5-44D5-B75D-DB72A42E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4D5-B75D-DB72A42E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90.57</c:v>
                </c:pt>
                <c:pt idx="2">
                  <c:v>83.13</c:v>
                </c:pt>
                <c:pt idx="3">
                  <c:v>88.13</c:v>
                </c:pt>
                <c:pt idx="4">
                  <c:v>84.37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4-4D97-BF7C-5B8FB0B4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4-4D97-BF7C-5B8FB0B4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98.53</c:v>
                </c:pt>
                <c:pt idx="1">
                  <c:v>97.78</c:v>
                </c:pt>
                <c:pt idx="2">
                  <c:v>96.23</c:v>
                </c:pt>
                <c:pt idx="3">
                  <c:v>97.14</c:v>
                </c:pt>
                <c:pt idx="4">
                  <c:v>98.24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C-4A91-9D4F-EA6D0B2F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C-4A91-9D4F-EA6D0B2F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103.96</c:v>
                </c:pt>
                <c:pt idx="1">
                  <c:v>106.55</c:v>
                </c:pt>
                <c:pt idx="2">
                  <c:v>106.32</c:v>
                </c:pt>
                <c:pt idx="3">
                  <c:v>86.3</c:v>
                </c:pt>
                <c:pt idx="4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E-44A3-A266-3CA1B9D54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E-44A3-A266-3CA1B9D54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39.229999999999997</c:v>
                </c:pt>
                <c:pt idx="1">
                  <c:v>40.94</c:v>
                </c:pt>
                <c:pt idx="2">
                  <c:v>30.76</c:v>
                </c:pt>
                <c:pt idx="3">
                  <c:v>31.8</c:v>
                </c:pt>
                <c:pt idx="4">
                  <c:v>32.869999999999997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6-44FD-BC0D-358E7232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6-44FD-BC0D-358E7232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9-45D0-8BEE-F64A98D5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9-45D0-8BEE-F64A98D5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A-4751-ACFE-2E883674A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A-4751-ACFE-2E883674A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443.57</c:v>
                </c:pt>
                <c:pt idx="1">
                  <c:v>858.12</c:v>
                </c:pt>
                <c:pt idx="2">
                  <c:v>337.38</c:v>
                </c:pt>
                <c:pt idx="3">
                  <c:v>667.17</c:v>
                </c:pt>
                <c:pt idx="4">
                  <c:v>954.21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4-48ED-BF66-C8BF3494F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4-48ED-BF66-C8BF3494F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174.25</c:v>
                </c:pt>
                <c:pt idx="1">
                  <c:v>247.9</c:v>
                </c:pt>
                <c:pt idx="2">
                  <c:v>293.66000000000003</c:v>
                </c:pt>
                <c:pt idx="3">
                  <c:v>341.36</c:v>
                </c:pt>
                <c:pt idx="4">
                  <c:v>286.85000000000002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E-4A37-860D-5236644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E-4A37-860D-5236644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73.17</c:v>
                </c:pt>
                <c:pt idx="1">
                  <c:v>75.02</c:v>
                </c:pt>
                <c:pt idx="2">
                  <c:v>73.38</c:v>
                </c:pt>
                <c:pt idx="3">
                  <c:v>68.010000000000005</c:v>
                </c:pt>
                <c:pt idx="4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3-4F9F-BADE-629151DAB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3-4F9F-BADE-629151DAB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276.45999999999998</c:v>
                </c:pt>
                <c:pt idx="1">
                  <c:v>269.57</c:v>
                </c:pt>
                <c:pt idx="2">
                  <c:v>274.88</c:v>
                </c:pt>
                <c:pt idx="3">
                  <c:v>297.07</c:v>
                </c:pt>
                <c:pt idx="4">
                  <c:v>279.93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8-4FD3-AA62-3BD7CA80A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8-4FD3-AA62-3BD7CA80A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白井市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63162</v>
      </c>
      <c r="AM8" s="61"/>
      <c r="AN8" s="61"/>
      <c r="AO8" s="61"/>
      <c r="AP8" s="61"/>
      <c r="AQ8" s="61"/>
      <c r="AR8" s="61"/>
      <c r="AS8" s="61"/>
      <c r="AT8" s="52">
        <f>データ!$S$6</f>
        <v>35.479999999999997</v>
      </c>
      <c r="AU8" s="53"/>
      <c r="AV8" s="53"/>
      <c r="AW8" s="53"/>
      <c r="AX8" s="53"/>
      <c r="AY8" s="53"/>
      <c r="AZ8" s="53"/>
      <c r="BA8" s="53"/>
      <c r="BB8" s="54">
        <f>データ!$T$6</f>
        <v>1780.21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76.290000000000006</v>
      </c>
      <c r="J10" s="53"/>
      <c r="K10" s="53"/>
      <c r="L10" s="53"/>
      <c r="M10" s="53"/>
      <c r="N10" s="53"/>
      <c r="O10" s="64"/>
      <c r="P10" s="54">
        <f>データ!$P$6</f>
        <v>32.28</v>
      </c>
      <c r="Q10" s="54"/>
      <c r="R10" s="54"/>
      <c r="S10" s="54"/>
      <c r="T10" s="54"/>
      <c r="U10" s="54"/>
      <c r="V10" s="54"/>
      <c r="W10" s="61">
        <f>データ!$Q$6</f>
        <v>2299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19886</v>
      </c>
      <c r="AM10" s="61"/>
      <c r="AN10" s="61"/>
      <c r="AO10" s="61"/>
      <c r="AP10" s="61"/>
      <c r="AQ10" s="61"/>
      <c r="AR10" s="61"/>
      <c r="AS10" s="61"/>
      <c r="AT10" s="52">
        <f>データ!$V$6</f>
        <v>5.91</v>
      </c>
      <c r="AU10" s="53"/>
      <c r="AV10" s="53"/>
      <c r="AW10" s="53"/>
      <c r="AX10" s="53"/>
      <c r="AY10" s="53"/>
      <c r="AZ10" s="53"/>
      <c r="BA10" s="53"/>
      <c r="BB10" s="54">
        <f>データ!$W$6</f>
        <v>3364.81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8h3N1huYDF1tQBS8ElVEr62+nSbcybHqPBg4AE2KM1smK0xNiH0/6+m4dPJeEwIuwyUXcWrXply7lOOBRs0TKw==" saltValue="l0XcS9xAw3Q1GwsGdlssQ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122327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白井市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76.290000000000006</v>
      </c>
      <c r="P6" s="35">
        <f t="shared" si="3"/>
        <v>32.28</v>
      </c>
      <c r="Q6" s="35">
        <f t="shared" si="3"/>
        <v>2299</v>
      </c>
      <c r="R6" s="35">
        <f t="shared" si="3"/>
        <v>63162</v>
      </c>
      <c r="S6" s="35">
        <f t="shared" si="3"/>
        <v>35.479999999999997</v>
      </c>
      <c r="T6" s="35">
        <f t="shared" si="3"/>
        <v>1780.21</v>
      </c>
      <c r="U6" s="35">
        <f t="shared" si="3"/>
        <v>19886</v>
      </c>
      <c r="V6" s="35">
        <f t="shared" si="3"/>
        <v>5.91</v>
      </c>
      <c r="W6" s="35">
        <f t="shared" si="3"/>
        <v>3364.81</v>
      </c>
      <c r="X6" s="36">
        <f>IF(X7="",NA(),X7)</f>
        <v>103.96</v>
      </c>
      <c r="Y6" s="36">
        <f t="shared" ref="Y6:AG6" si="4">IF(Y7="",NA(),Y7)</f>
        <v>106.55</v>
      </c>
      <c r="Z6" s="36">
        <f t="shared" si="4"/>
        <v>106.32</v>
      </c>
      <c r="AA6" s="36">
        <f t="shared" si="4"/>
        <v>86.3</v>
      </c>
      <c r="AB6" s="36">
        <f t="shared" si="4"/>
        <v>96.6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443.57</v>
      </c>
      <c r="AU6" s="36">
        <f t="shared" ref="AU6:BC6" si="6">IF(AU7="",NA(),AU7)</f>
        <v>858.12</v>
      </c>
      <c r="AV6" s="36">
        <f t="shared" si="6"/>
        <v>337.38</v>
      </c>
      <c r="AW6" s="36">
        <f t="shared" si="6"/>
        <v>667.17</v>
      </c>
      <c r="AX6" s="36">
        <f t="shared" si="6"/>
        <v>954.21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174.25</v>
      </c>
      <c r="BF6" s="36">
        <f t="shared" ref="BF6:BN6" si="7">IF(BF7="",NA(),BF7)</f>
        <v>247.9</v>
      </c>
      <c r="BG6" s="36">
        <f t="shared" si="7"/>
        <v>293.66000000000003</v>
      </c>
      <c r="BH6" s="36">
        <f t="shared" si="7"/>
        <v>341.36</v>
      </c>
      <c r="BI6" s="36">
        <f t="shared" si="7"/>
        <v>286.85000000000002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73.17</v>
      </c>
      <c r="BQ6" s="36">
        <f t="shared" ref="BQ6:BY6" si="8">IF(BQ7="",NA(),BQ7)</f>
        <v>75.02</v>
      </c>
      <c r="BR6" s="36">
        <f t="shared" si="8"/>
        <v>73.38</v>
      </c>
      <c r="BS6" s="36">
        <f t="shared" si="8"/>
        <v>68.010000000000005</v>
      </c>
      <c r="BT6" s="36">
        <f t="shared" si="8"/>
        <v>80.91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276.45999999999998</v>
      </c>
      <c r="CB6" s="36">
        <f t="shared" ref="CB6:CJ6" si="9">IF(CB7="",NA(),CB7)</f>
        <v>269.57</v>
      </c>
      <c r="CC6" s="36">
        <f t="shared" si="9"/>
        <v>274.88</v>
      </c>
      <c r="CD6" s="36">
        <f t="shared" si="9"/>
        <v>297.07</v>
      </c>
      <c r="CE6" s="36">
        <f t="shared" si="9"/>
        <v>279.93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87.41</v>
      </c>
      <c r="CM6" s="36">
        <f t="shared" ref="CM6:CU6" si="10">IF(CM7="",NA(),CM7)</f>
        <v>90.57</v>
      </c>
      <c r="CN6" s="36">
        <f t="shared" si="10"/>
        <v>83.13</v>
      </c>
      <c r="CO6" s="36">
        <f t="shared" si="10"/>
        <v>88.13</v>
      </c>
      <c r="CP6" s="36">
        <f t="shared" si="10"/>
        <v>84.37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98.53</v>
      </c>
      <c r="CX6" s="36">
        <f t="shared" ref="CX6:DF6" si="11">IF(CX7="",NA(),CX7)</f>
        <v>97.78</v>
      </c>
      <c r="CY6" s="36">
        <f t="shared" si="11"/>
        <v>96.23</v>
      </c>
      <c r="CZ6" s="36">
        <f t="shared" si="11"/>
        <v>97.14</v>
      </c>
      <c r="DA6" s="36">
        <f t="shared" si="11"/>
        <v>98.24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39.229999999999997</v>
      </c>
      <c r="DI6" s="36">
        <f t="shared" ref="DI6:DQ6" si="12">IF(DI7="",NA(),DI7)</f>
        <v>40.94</v>
      </c>
      <c r="DJ6" s="36">
        <f t="shared" si="12"/>
        <v>30.76</v>
      </c>
      <c r="DK6" s="36">
        <f t="shared" si="12"/>
        <v>31.8</v>
      </c>
      <c r="DL6" s="36">
        <f t="shared" si="12"/>
        <v>32.869999999999997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122327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76.290000000000006</v>
      </c>
      <c r="P7" s="39">
        <v>32.28</v>
      </c>
      <c r="Q7" s="39">
        <v>2299</v>
      </c>
      <c r="R7" s="39">
        <v>63162</v>
      </c>
      <c r="S7" s="39">
        <v>35.479999999999997</v>
      </c>
      <c r="T7" s="39">
        <v>1780.21</v>
      </c>
      <c r="U7" s="39">
        <v>19886</v>
      </c>
      <c r="V7" s="39">
        <v>5.91</v>
      </c>
      <c r="W7" s="39">
        <v>3364.81</v>
      </c>
      <c r="X7" s="39">
        <v>103.96</v>
      </c>
      <c r="Y7" s="39">
        <v>106.55</v>
      </c>
      <c r="Z7" s="39">
        <v>106.32</v>
      </c>
      <c r="AA7" s="39">
        <v>86.3</v>
      </c>
      <c r="AB7" s="39">
        <v>96.6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443.57</v>
      </c>
      <c r="AU7" s="39">
        <v>858.12</v>
      </c>
      <c r="AV7" s="39">
        <v>337.38</v>
      </c>
      <c r="AW7" s="39">
        <v>667.17</v>
      </c>
      <c r="AX7" s="39">
        <v>954.21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174.25</v>
      </c>
      <c r="BF7" s="39">
        <v>247.9</v>
      </c>
      <c r="BG7" s="39">
        <v>293.66000000000003</v>
      </c>
      <c r="BH7" s="39">
        <v>341.36</v>
      </c>
      <c r="BI7" s="39">
        <v>286.85000000000002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73.17</v>
      </c>
      <c r="BQ7" s="39">
        <v>75.02</v>
      </c>
      <c r="BR7" s="39">
        <v>73.38</v>
      </c>
      <c r="BS7" s="39">
        <v>68.010000000000005</v>
      </c>
      <c r="BT7" s="39">
        <v>80.91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276.45999999999998</v>
      </c>
      <c r="CB7" s="39">
        <v>269.57</v>
      </c>
      <c r="CC7" s="39">
        <v>274.88</v>
      </c>
      <c r="CD7" s="39">
        <v>297.07</v>
      </c>
      <c r="CE7" s="39">
        <v>279.93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87.41</v>
      </c>
      <c r="CM7" s="39">
        <v>90.57</v>
      </c>
      <c r="CN7" s="39">
        <v>83.13</v>
      </c>
      <c r="CO7" s="39">
        <v>88.13</v>
      </c>
      <c r="CP7" s="39">
        <v>84.37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98.53</v>
      </c>
      <c r="CX7" s="39">
        <v>97.78</v>
      </c>
      <c r="CY7" s="39">
        <v>96.23</v>
      </c>
      <c r="CZ7" s="39">
        <v>97.14</v>
      </c>
      <c r="DA7" s="39">
        <v>98.24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39.229999999999997</v>
      </c>
      <c r="DI7" s="39">
        <v>40.94</v>
      </c>
      <c r="DJ7" s="39">
        <v>30.76</v>
      </c>
      <c r="DK7" s="39">
        <v>31.8</v>
      </c>
      <c r="DL7" s="39">
        <v>32.869999999999997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106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2022-01-31T23:32:05Z</cp:lastPrinted>
  <dcterms:created xsi:type="dcterms:W3CDTF">2021-12-03T06:47:14Z</dcterms:created>
  <dcterms:modified xsi:type="dcterms:W3CDTF">2022-01-31T23:32:15Z</dcterms:modified>
  <cp:category/>
</cp:coreProperties>
</file>