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6 経営比較分析表\20220105 公営企業に係る経営比較分析表（令和２年度決算）の分析等について（依頼）\06検収後最終版データ\010上水道（末端）\"/>
    </mc:Choice>
  </mc:AlternateContent>
  <workbookProtection workbookAlgorithmName="SHA-512" workbookHashValue="GvA2qmgmoED1ZFmGVz4sP3xFl7o4Hwre37HPhg/jGkrtD9Ny96wCHVW+aaROxYmAKWqJX5TwLwPOGmJm9AQ0yw==" workbookSaltValue="bao/0BDGJ900BCOfnOgL6A==" workbookSpinCount="100000" lockStructure="1"/>
  <bookViews>
    <workbookView xWindow="0" yWindow="0" windowWidth="20490" windowHeight="753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<sst xmlns="http://schemas.openxmlformats.org/spreadsheetml/2006/main" count="228" uniqueCount="114">
  <si>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</si>
  <si>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</si>
  <si>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</si>
  <si>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</si>
  <si>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</si>
  <si>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</si>
  <si>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</si>
  <si>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</si>
  <si>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</si>
  <si>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</si>
  <si>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</si>
  <si>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</si>
  <si>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</si>
  <si>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</si>
  <si>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</si>
  <si>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</si>
  <si>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</si>
  <si>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</si>
  <si>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</si>
  <si>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</si>
  <si>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</si>
  <si>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</si>
  <si>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</si>
  <si>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</si>
  <si>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</si>
  <si>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</si>
  <si>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</si>
  <si>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</si>
  <si>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</si>
  <si>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</si>
  <si>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</si>
  <si>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</si>
  <si>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</si>
  <si>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</si>
  <si>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</si>
  <si>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</si>
  <si>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</si>
  <si>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</si>
  <si>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</si>
  <si>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</si>
  <si>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</si>
  <si>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</si>
  <si>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</si>
  <si>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</si>
  <si>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</si>
  <si>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</si>
  <si>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</si>
  <si>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</si>
  <si>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</si>
  <si>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</si>
  <si>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</si>
  <si>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</si>
  <si>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</si>
  <si>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</si>
  <si>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</si>
  <si>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</si>
  <si>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</si>
  <si>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</si>
  <si>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</si>
  <si>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</si>
  <si>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</si>
  <si>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</si>
  <si>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</si>
  <si>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</si>
  <si>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</si>
  <si>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</si>
  <si>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</si>
  <si>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</si>
  <si>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</si>
  <si>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</si>
  <si>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</si>
  <si>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</si>
  <si>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</si>
  <si>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</si>
  <si>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</si>
  <si>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</si>
  <si>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</si>
  <si>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</si>
  <si>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</si>
  <si>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</si>
  <si>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</si>
  <si>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</si>
  <si>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</si>
  <si>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</si>
  <si>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</si>
  <si>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</si>
  <si>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</si>
  <si>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</si>
  <si>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</si>
  <si>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</si>
  <si>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</si>
  <si>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</si>
  <si>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</si>
  <si>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印西市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</si>
  <si>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</si>
  <si>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</si>
  <si>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</si>
  <si>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</si>
  <si>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</si>
  <si>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</si>
  <si>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</si>
  <si>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</si>
  <si>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</si>
  <si>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</si>
  <si>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</si>
  <si>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</si>
  <si>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</si>
  <si>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</si>
  <si>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</si>
  <si>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</si>
  <si>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</si>
  <si>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印西市内には、当市営水道の他に２事業体があり、水道料金の差が大きくならないような料金単価としているため、類似団体と比較して料金回収率が低い。
　また、水道の大口需要者が、水道と井水を併用している状況が続く限り、給水収益の改善は難しいので、今後とも経営の効率化に努める必要がある。
　現在は、管路の更新需要は高くないが、今後の更新については実状に合った計画を作り進めていきたい。</t>
    <phoneticPr fontId="4"/>
  </si>
  <si>
    <t xml:space="preserve"> 印西市水道事業は、印旛広域水道からの受水の割合が高く、高額なため、受水費の経営に与える影響が非常に大きくなっており、給水原価が高くなっている。
　一方、印西市内には、当市営水道の他に県営水道、長門川水道企業団の２事業体があり、水道料金の差が大きくならないような料金単価としているため、供給単価は給水原価を大きく下回り、料金回収率が低い。
　これを埋めるため、市から高料金対策の補助金を受け、経常収支比率は１００％付近を保っている。
　企業債残高対給水収益比率は、新たな企業債の借入がなく、また償還も進んでいることから、類似団体と比較し、低い数値で推移している。</t>
    <phoneticPr fontId="4"/>
  </si>
  <si>
    <t xml:space="preserve"> 水道事業としては、供用開始が昭和５７年と比較的に後発であるため、全体的には老朽化は深刻ではない。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</si>
</sst>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0.28999999999999998</c:v>
                </c:pt>
                <c:pt idx="1">
                  <c:v>0.53</c:v>
                </c:pt>
                <c:pt idx="2">
                  <c:v>0.39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9-4E46-89FE-721674654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0.54</c:v>
                </c:pt>
                <c:pt idx="2">
                  <c:v>0.5</c:v>
                </c:pt>
                <c:pt idx="3">
                  <c:v>0.52</c:v>
                </c:pt>
                <c:pt idx="4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9-4E46-89FE-721674654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62.49</c:v>
                </c:pt>
                <c:pt idx="1">
                  <c:v>63.06</c:v>
                </c:pt>
                <c:pt idx="2">
                  <c:v>62.59</c:v>
                </c:pt>
                <c:pt idx="3">
                  <c:v>61.2</c:v>
                </c:pt>
                <c:pt idx="4">
                  <c:v>61.16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5-421D-9C77-B6049FFE0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54.92</c:v>
                </c:pt>
                <c:pt idx="1">
                  <c:v>55.63</c:v>
                </c:pt>
                <c:pt idx="2">
                  <c:v>55.03</c:v>
                </c:pt>
                <c:pt idx="3">
                  <c:v>55.14</c:v>
                </c:pt>
                <c:pt idx="4">
                  <c:v>55.89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C5-421D-9C77-B6049FFE0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93.72</c:v>
                </c:pt>
                <c:pt idx="1">
                  <c:v>93.47</c:v>
                </c:pt>
                <c:pt idx="2">
                  <c:v>93.04</c:v>
                </c:pt>
                <c:pt idx="3">
                  <c:v>93.5</c:v>
                </c:pt>
                <c:pt idx="4">
                  <c:v>96.35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F-4757-A3FE-89F40838E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82.66</c:v>
                </c:pt>
                <c:pt idx="1">
                  <c:v>82.04</c:v>
                </c:pt>
                <c:pt idx="2">
                  <c:v>81.900000000000006</c:v>
                </c:pt>
                <c:pt idx="3">
                  <c:v>81.39</c:v>
                </c:pt>
                <c:pt idx="4">
                  <c:v>81.27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DF-4757-A3FE-89F40838E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116.26</c:v>
                </c:pt>
                <c:pt idx="1">
                  <c:v>113.4</c:v>
                </c:pt>
                <c:pt idx="2">
                  <c:v>108.73</c:v>
                </c:pt>
                <c:pt idx="3">
                  <c:v>104.74</c:v>
                </c:pt>
                <c:pt idx="4">
                  <c:v>109.52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8-4DB7-A2FD-968D6A74A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111.71</c:v>
                </c:pt>
                <c:pt idx="1">
                  <c:v>110.05</c:v>
                </c:pt>
                <c:pt idx="2">
                  <c:v>108.87</c:v>
                </c:pt>
                <c:pt idx="3">
                  <c:v>108.61</c:v>
                </c:pt>
                <c:pt idx="4">
                  <c:v>108.35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E8-4DB7-A2FD-968D6A74A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57</c:v>
                </c:pt>
                <c:pt idx="1">
                  <c:v>57.08</c:v>
                </c:pt>
                <c:pt idx="2">
                  <c:v>58.82</c:v>
                </c:pt>
                <c:pt idx="3">
                  <c:v>60.82</c:v>
                </c:pt>
                <c:pt idx="4">
                  <c:v>60.93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8-412B-BAB5-3BF1CD498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48.49</c:v>
                </c:pt>
                <c:pt idx="1">
                  <c:v>48.05</c:v>
                </c:pt>
                <c:pt idx="2">
                  <c:v>48.87</c:v>
                </c:pt>
                <c:pt idx="3">
                  <c:v>49.92</c:v>
                </c:pt>
                <c:pt idx="4">
                  <c:v>50.63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38-412B-BAB5-3BF1CD498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C-47C9-BDCB-6A578A63E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12.79</c:v>
                </c:pt>
                <c:pt idx="1">
                  <c:v>13.39</c:v>
                </c:pt>
                <c:pt idx="2">
                  <c:v>14.85</c:v>
                </c:pt>
                <c:pt idx="3">
                  <c:v>16.88</c:v>
                </c:pt>
                <c:pt idx="4">
                  <c:v>18.28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C-47C9-BDCB-6A578A63E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5-44EF-A2B3-55ADAC0EC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1.72</c:v>
                </c:pt>
                <c:pt idx="1">
                  <c:v>2.64</c:v>
                </c:pt>
                <c:pt idx="2">
                  <c:v>3.16</c:v>
                </c:pt>
                <c:pt idx="3">
                  <c:v>3.59</c:v>
                </c:pt>
                <c:pt idx="4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5-44EF-A2B3-55ADAC0EC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1556.12</c:v>
                </c:pt>
                <c:pt idx="1">
                  <c:v>1490.67</c:v>
                </c:pt>
                <c:pt idx="2">
                  <c:v>1533.23</c:v>
                </c:pt>
                <c:pt idx="3">
                  <c:v>1370.22</c:v>
                </c:pt>
                <c:pt idx="4">
                  <c:v>1024.73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5-4575-9CC6-867EB93DE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384.34</c:v>
                </c:pt>
                <c:pt idx="1">
                  <c:v>359.47</c:v>
                </c:pt>
                <c:pt idx="2">
                  <c:v>369.69</c:v>
                </c:pt>
                <c:pt idx="3">
                  <c:v>379.08</c:v>
                </c:pt>
                <c:pt idx="4">
                  <c:v>367.55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5-4575-9CC6-867EB93DE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67.739999999999995</c:v>
                </c:pt>
                <c:pt idx="1">
                  <c:v>61.61</c:v>
                </c:pt>
                <c:pt idx="2">
                  <c:v>57.87</c:v>
                </c:pt>
                <c:pt idx="3">
                  <c:v>53.98</c:v>
                </c:pt>
                <c:pt idx="4">
                  <c:v>48.65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A-41E1-8B6D-9DB69798F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380.58</c:v>
                </c:pt>
                <c:pt idx="1">
                  <c:v>401.79</c:v>
                </c:pt>
                <c:pt idx="2">
                  <c:v>402.99</c:v>
                </c:pt>
                <c:pt idx="3">
                  <c:v>398.98</c:v>
                </c:pt>
                <c:pt idx="4">
                  <c:v>418.68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A-41E1-8B6D-9DB69798F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76.3</c:v>
                </c:pt>
                <c:pt idx="1">
                  <c:v>79.62</c:v>
                </c:pt>
                <c:pt idx="2">
                  <c:v>78.930000000000007</c:v>
                </c:pt>
                <c:pt idx="3">
                  <c:v>78.03</c:v>
                </c:pt>
                <c:pt idx="4">
                  <c:v>79.930000000000007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D-43F2-B00C-D381BA6D6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102.38</c:v>
                </c:pt>
                <c:pt idx="1">
                  <c:v>100.12</c:v>
                </c:pt>
                <c:pt idx="2">
                  <c:v>98.66</c:v>
                </c:pt>
                <c:pt idx="3">
                  <c:v>98.64</c:v>
                </c:pt>
                <c:pt idx="4">
                  <c:v>94.78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D-43F2-B00C-D381BA6D6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326.64</c:v>
                </c:pt>
                <c:pt idx="1">
                  <c:v>315.73</c:v>
                </c:pt>
                <c:pt idx="2">
                  <c:v>316.20999999999998</c:v>
                </c:pt>
                <c:pt idx="3">
                  <c:v>318.32</c:v>
                </c:pt>
                <c:pt idx="4">
                  <c:v>303.76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0-4F7D-B174-0419AF7E0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168.67</c:v>
                </c:pt>
                <c:pt idx="1">
                  <c:v>174.97</c:v>
                </c:pt>
                <c:pt idx="2">
                  <c:v>178.59</c:v>
                </c:pt>
                <c:pt idx="3">
                  <c:v>178.92</c:v>
                </c:pt>
                <c:pt idx="4">
                  <c:v>181.3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D0-4F7D-B174-0419AF7E0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千葉県　印西市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A6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105772</v>
      </c>
      <c r="AM8" s="61"/>
      <c r="AN8" s="61"/>
      <c r="AO8" s="61"/>
      <c r="AP8" s="61"/>
      <c r="AQ8" s="61"/>
      <c r="AR8" s="61"/>
      <c r="AS8" s="61"/>
      <c r="AT8" s="52">
        <f>データ!$S$6</f>
        <v>123.79</v>
      </c>
      <c r="AU8" s="53"/>
      <c r="AV8" s="53"/>
      <c r="AW8" s="53"/>
      <c r="AX8" s="53"/>
      <c r="AY8" s="53"/>
      <c r="AZ8" s="53"/>
      <c r="BA8" s="53"/>
      <c r="BB8" s="54">
        <f>データ!$T$6</f>
        <v>854.45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89.94</v>
      </c>
      <c r="J10" s="53"/>
      <c r="K10" s="53"/>
      <c r="L10" s="53"/>
      <c r="M10" s="53"/>
      <c r="N10" s="53"/>
      <c r="O10" s="64"/>
      <c r="P10" s="54">
        <f>データ!$P$6</f>
        <v>17.16</v>
      </c>
      <c r="Q10" s="54"/>
      <c r="R10" s="54"/>
      <c r="S10" s="54"/>
      <c r="T10" s="54"/>
      <c r="U10" s="54"/>
      <c r="V10" s="54"/>
      <c r="W10" s="61">
        <f>データ!$Q$6</f>
        <v>3960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17780</v>
      </c>
      <c r="AM10" s="61"/>
      <c r="AN10" s="61"/>
      <c r="AO10" s="61"/>
      <c r="AP10" s="61"/>
      <c r="AQ10" s="61"/>
      <c r="AR10" s="61"/>
      <c r="AS10" s="61"/>
      <c r="AT10" s="52">
        <f>データ!$V$6</f>
        <v>11.17</v>
      </c>
      <c r="AU10" s="53"/>
      <c r="AV10" s="53"/>
      <c r="AW10" s="53"/>
      <c r="AX10" s="53"/>
      <c r="AY10" s="53"/>
      <c r="AZ10" s="53"/>
      <c r="BA10" s="53"/>
      <c r="BB10" s="54">
        <f>データ!$W$6</f>
        <v>1591.76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113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PQvJMzTGXMnAzvPwJ7DMfaGUj/2oHUT5xaZ1SQyKOIe1L8Wp9yVv95p2+mWzmN1fH+eIoXMaVPcgpeRwEI2HrA==" saltValue="ZeLugLp7NaDHxbe5lCvIh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122319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印西市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89.94</v>
      </c>
      <c r="P6" s="35">
        <f t="shared" si="3"/>
        <v>17.16</v>
      </c>
      <c r="Q6" s="35">
        <f t="shared" si="3"/>
        <v>3960</v>
      </c>
      <c r="R6" s="35">
        <f t="shared" si="3"/>
        <v>105772</v>
      </c>
      <c r="S6" s="35">
        <f t="shared" si="3"/>
        <v>123.79</v>
      </c>
      <c r="T6" s="35">
        <f t="shared" si="3"/>
        <v>854.45</v>
      </c>
      <c r="U6" s="35">
        <f t="shared" si="3"/>
        <v>17780</v>
      </c>
      <c r="V6" s="35">
        <f t="shared" si="3"/>
        <v>11.17</v>
      </c>
      <c r="W6" s="35">
        <f t="shared" si="3"/>
        <v>1591.76</v>
      </c>
      <c r="X6" s="36">
        <f>IF(X7="",NA(),X7)</f>
        <v>116.26</v>
      </c>
      <c r="Y6" s="36">
        <f t="shared" ref="Y6:AG6" si="4">IF(Y7="",NA(),Y7)</f>
        <v>113.4</v>
      </c>
      <c r="Z6" s="36">
        <f t="shared" si="4"/>
        <v>108.73</v>
      </c>
      <c r="AA6" s="36">
        <f t="shared" si="4"/>
        <v>104.74</v>
      </c>
      <c r="AB6" s="36">
        <f t="shared" si="4"/>
        <v>109.52</v>
      </c>
      <c r="AC6" s="36">
        <f t="shared" si="4"/>
        <v>111.71</v>
      </c>
      <c r="AD6" s="36">
        <f t="shared" si="4"/>
        <v>110.05</v>
      </c>
      <c r="AE6" s="36">
        <f t="shared" si="4"/>
        <v>108.87</v>
      </c>
      <c r="AF6" s="36">
        <f t="shared" si="4"/>
        <v>108.61</v>
      </c>
      <c r="AG6" s="36">
        <f t="shared" si="4"/>
        <v>108.35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1.72</v>
      </c>
      <c r="AO6" s="36">
        <f t="shared" si="5"/>
        <v>2.64</v>
      </c>
      <c r="AP6" s="36">
        <f t="shared" si="5"/>
        <v>3.16</v>
      </c>
      <c r="AQ6" s="36">
        <f t="shared" si="5"/>
        <v>3.59</v>
      </c>
      <c r="AR6" s="36">
        <f t="shared" si="5"/>
        <v>3.98</v>
      </c>
      <c r="AS6" s="35" t="str">
        <f>IF(AS7="","",IF(AS7="-","【-】","【"&amp;SUBSTITUTE(TEXT(AS7,"#,##0.00"),"-","△")&amp;"】"))</f>
        <v>【1.15】</v>
      </c>
      <c r="AT6" s="36">
        <f>IF(AT7="",NA(),AT7)</f>
        <v>1556.12</v>
      </c>
      <c r="AU6" s="36">
        <f t="shared" ref="AU6:BC6" si="6">IF(AU7="",NA(),AU7)</f>
        <v>1490.67</v>
      </c>
      <c r="AV6" s="36">
        <f t="shared" si="6"/>
        <v>1533.23</v>
      </c>
      <c r="AW6" s="36">
        <f t="shared" si="6"/>
        <v>1370.22</v>
      </c>
      <c r="AX6" s="36">
        <f t="shared" si="6"/>
        <v>1024.73</v>
      </c>
      <c r="AY6" s="36">
        <f t="shared" si="6"/>
        <v>384.34</v>
      </c>
      <c r="AZ6" s="36">
        <f t="shared" si="6"/>
        <v>359.47</v>
      </c>
      <c r="BA6" s="36">
        <f t="shared" si="6"/>
        <v>369.69</v>
      </c>
      <c r="BB6" s="36">
        <f t="shared" si="6"/>
        <v>379.08</v>
      </c>
      <c r="BC6" s="36">
        <f t="shared" si="6"/>
        <v>367.55</v>
      </c>
      <c r="BD6" s="35" t="str">
        <f>IF(BD7="","",IF(BD7="-","【-】","【"&amp;SUBSTITUTE(TEXT(BD7,"#,##0.00"),"-","△")&amp;"】"))</f>
        <v>【260.31】</v>
      </c>
      <c r="BE6" s="36">
        <f>IF(BE7="",NA(),BE7)</f>
        <v>67.739999999999995</v>
      </c>
      <c r="BF6" s="36">
        <f t="shared" ref="BF6:BN6" si="7">IF(BF7="",NA(),BF7)</f>
        <v>61.61</v>
      </c>
      <c r="BG6" s="36">
        <f t="shared" si="7"/>
        <v>57.87</v>
      </c>
      <c r="BH6" s="36">
        <f t="shared" si="7"/>
        <v>53.98</v>
      </c>
      <c r="BI6" s="36">
        <f t="shared" si="7"/>
        <v>48.65</v>
      </c>
      <c r="BJ6" s="36">
        <f t="shared" si="7"/>
        <v>380.58</v>
      </c>
      <c r="BK6" s="36">
        <f t="shared" si="7"/>
        <v>401.79</v>
      </c>
      <c r="BL6" s="36">
        <f t="shared" si="7"/>
        <v>402.99</v>
      </c>
      <c r="BM6" s="36">
        <f t="shared" si="7"/>
        <v>398.98</v>
      </c>
      <c r="BN6" s="36">
        <f t="shared" si="7"/>
        <v>418.68</v>
      </c>
      <c r="BO6" s="35" t="str">
        <f>IF(BO7="","",IF(BO7="-","【-】","【"&amp;SUBSTITUTE(TEXT(BO7,"#,##0.00"),"-","△")&amp;"】"))</f>
        <v>【275.67】</v>
      </c>
      <c r="BP6" s="36">
        <f>IF(BP7="",NA(),BP7)</f>
        <v>76.3</v>
      </c>
      <c r="BQ6" s="36">
        <f t="shared" ref="BQ6:BY6" si="8">IF(BQ7="",NA(),BQ7)</f>
        <v>79.62</v>
      </c>
      <c r="BR6" s="36">
        <f t="shared" si="8"/>
        <v>78.930000000000007</v>
      </c>
      <c r="BS6" s="36">
        <f t="shared" si="8"/>
        <v>78.03</v>
      </c>
      <c r="BT6" s="36">
        <f t="shared" si="8"/>
        <v>79.930000000000007</v>
      </c>
      <c r="BU6" s="36">
        <f t="shared" si="8"/>
        <v>102.38</v>
      </c>
      <c r="BV6" s="36">
        <f t="shared" si="8"/>
        <v>100.12</v>
      </c>
      <c r="BW6" s="36">
        <f t="shared" si="8"/>
        <v>98.66</v>
      </c>
      <c r="BX6" s="36">
        <f t="shared" si="8"/>
        <v>98.64</v>
      </c>
      <c r="BY6" s="36">
        <f t="shared" si="8"/>
        <v>94.78</v>
      </c>
      <c r="BZ6" s="35" t="str">
        <f>IF(BZ7="","",IF(BZ7="-","【-】","【"&amp;SUBSTITUTE(TEXT(BZ7,"#,##0.00"),"-","△")&amp;"】"))</f>
        <v>【100.05】</v>
      </c>
      <c r="CA6" s="36">
        <f>IF(CA7="",NA(),CA7)</f>
        <v>326.64</v>
      </c>
      <c r="CB6" s="36">
        <f t="shared" ref="CB6:CJ6" si="9">IF(CB7="",NA(),CB7)</f>
        <v>315.73</v>
      </c>
      <c r="CC6" s="36">
        <f t="shared" si="9"/>
        <v>316.20999999999998</v>
      </c>
      <c r="CD6" s="36">
        <f t="shared" si="9"/>
        <v>318.32</v>
      </c>
      <c r="CE6" s="36">
        <f t="shared" si="9"/>
        <v>303.76</v>
      </c>
      <c r="CF6" s="36">
        <f t="shared" si="9"/>
        <v>168.67</v>
      </c>
      <c r="CG6" s="36">
        <f t="shared" si="9"/>
        <v>174.97</v>
      </c>
      <c r="CH6" s="36">
        <f t="shared" si="9"/>
        <v>178.59</v>
      </c>
      <c r="CI6" s="36">
        <f t="shared" si="9"/>
        <v>178.92</v>
      </c>
      <c r="CJ6" s="36">
        <f t="shared" si="9"/>
        <v>181.3</v>
      </c>
      <c r="CK6" s="35" t="str">
        <f>IF(CK7="","",IF(CK7="-","【-】","【"&amp;SUBSTITUTE(TEXT(CK7,"#,##0.00"),"-","△")&amp;"】"))</f>
        <v>【166.40】</v>
      </c>
      <c r="CL6" s="36">
        <f>IF(CL7="",NA(),CL7)</f>
        <v>62.49</v>
      </c>
      <c r="CM6" s="36">
        <f t="shared" ref="CM6:CU6" si="10">IF(CM7="",NA(),CM7)</f>
        <v>63.06</v>
      </c>
      <c r="CN6" s="36">
        <f t="shared" si="10"/>
        <v>62.59</v>
      </c>
      <c r="CO6" s="36">
        <f t="shared" si="10"/>
        <v>61.2</v>
      </c>
      <c r="CP6" s="36">
        <f t="shared" si="10"/>
        <v>61.16</v>
      </c>
      <c r="CQ6" s="36">
        <f t="shared" si="10"/>
        <v>54.92</v>
      </c>
      <c r="CR6" s="36">
        <f t="shared" si="10"/>
        <v>55.63</v>
      </c>
      <c r="CS6" s="36">
        <f t="shared" si="10"/>
        <v>55.03</v>
      </c>
      <c r="CT6" s="36">
        <f t="shared" si="10"/>
        <v>55.14</v>
      </c>
      <c r="CU6" s="36">
        <f t="shared" si="10"/>
        <v>55.89</v>
      </c>
      <c r="CV6" s="35" t="str">
        <f>IF(CV7="","",IF(CV7="-","【-】","【"&amp;SUBSTITUTE(TEXT(CV7,"#,##0.00"),"-","△")&amp;"】"))</f>
        <v>【60.69】</v>
      </c>
      <c r="CW6" s="36">
        <f>IF(CW7="",NA(),CW7)</f>
        <v>93.72</v>
      </c>
      <c r="CX6" s="36">
        <f t="shared" ref="CX6:DF6" si="11">IF(CX7="",NA(),CX7)</f>
        <v>93.47</v>
      </c>
      <c r="CY6" s="36">
        <f t="shared" si="11"/>
        <v>93.04</v>
      </c>
      <c r="CZ6" s="36">
        <f t="shared" si="11"/>
        <v>93.5</v>
      </c>
      <c r="DA6" s="36">
        <f t="shared" si="11"/>
        <v>96.35</v>
      </c>
      <c r="DB6" s="36">
        <f t="shared" si="11"/>
        <v>82.66</v>
      </c>
      <c r="DC6" s="36">
        <f t="shared" si="11"/>
        <v>82.04</v>
      </c>
      <c r="DD6" s="36">
        <f t="shared" si="11"/>
        <v>81.900000000000006</v>
      </c>
      <c r="DE6" s="36">
        <f t="shared" si="11"/>
        <v>81.39</v>
      </c>
      <c r="DF6" s="36">
        <f t="shared" si="11"/>
        <v>81.27</v>
      </c>
      <c r="DG6" s="35" t="str">
        <f>IF(DG7="","",IF(DG7="-","【-】","【"&amp;SUBSTITUTE(TEXT(DG7,"#,##0.00"),"-","△")&amp;"】"))</f>
        <v>【89.82】</v>
      </c>
      <c r="DH6" s="36">
        <f>IF(DH7="",NA(),DH7)</f>
        <v>57</v>
      </c>
      <c r="DI6" s="36">
        <f t="shared" ref="DI6:DQ6" si="12">IF(DI7="",NA(),DI7)</f>
        <v>57.08</v>
      </c>
      <c r="DJ6" s="36">
        <f t="shared" si="12"/>
        <v>58.82</v>
      </c>
      <c r="DK6" s="36">
        <f t="shared" si="12"/>
        <v>60.82</v>
      </c>
      <c r="DL6" s="36">
        <f t="shared" si="12"/>
        <v>60.93</v>
      </c>
      <c r="DM6" s="36">
        <f t="shared" si="12"/>
        <v>48.49</v>
      </c>
      <c r="DN6" s="36">
        <f t="shared" si="12"/>
        <v>48.05</v>
      </c>
      <c r="DO6" s="36">
        <f t="shared" si="12"/>
        <v>48.87</v>
      </c>
      <c r="DP6" s="36">
        <f t="shared" si="12"/>
        <v>49.92</v>
      </c>
      <c r="DQ6" s="36">
        <f t="shared" si="12"/>
        <v>50.63</v>
      </c>
      <c r="DR6" s="35" t="str">
        <f>IF(DR7="","",IF(DR7="-","【-】","【"&amp;SUBSTITUTE(TEXT(DR7,"#,##0.00"),"-","△")&amp;"】"))</f>
        <v>【50.19】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12.79</v>
      </c>
      <c r="DY6" s="36">
        <f t="shared" si="13"/>
        <v>13.39</v>
      </c>
      <c r="DZ6" s="36">
        <f t="shared" si="13"/>
        <v>14.85</v>
      </c>
      <c r="EA6" s="36">
        <f t="shared" si="13"/>
        <v>16.88</v>
      </c>
      <c r="EB6" s="36">
        <f t="shared" si="13"/>
        <v>18.28</v>
      </c>
      <c r="EC6" s="35" t="str">
        <f>IF(EC7="","",IF(EC7="-","【-】","【"&amp;SUBSTITUTE(TEXT(EC7,"#,##0.00"),"-","△")&amp;"】"))</f>
        <v>【20.63】</v>
      </c>
      <c r="ED6" s="36">
        <f>IF(ED7="",NA(),ED7)</f>
        <v>0.28999999999999998</v>
      </c>
      <c r="EE6" s="36">
        <f t="shared" ref="EE6:EM6" si="14">IF(EE7="",NA(),EE7)</f>
        <v>0.53</v>
      </c>
      <c r="EF6" s="36">
        <f t="shared" si="14"/>
        <v>0.39</v>
      </c>
      <c r="EG6" s="35">
        <f t="shared" si="14"/>
        <v>0</v>
      </c>
      <c r="EH6" s="35">
        <f t="shared" si="14"/>
        <v>0</v>
      </c>
      <c r="EI6" s="36">
        <f t="shared" si="14"/>
        <v>0.71</v>
      </c>
      <c r="EJ6" s="36">
        <f t="shared" si="14"/>
        <v>0.54</v>
      </c>
      <c r="EK6" s="36">
        <f t="shared" si="14"/>
        <v>0.5</v>
      </c>
      <c r="EL6" s="36">
        <f t="shared" si="14"/>
        <v>0.52</v>
      </c>
      <c r="EM6" s="36">
        <f t="shared" si="14"/>
        <v>0.53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122319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89.94</v>
      </c>
      <c r="P7" s="39">
        <v>17.16</v>
      </c>
      <c r="Q7" s="39">
        <v>3960</v>
      </c>
      <c r="R7" s="39">
        <v>105772</v>
      </c>
      <c r="S7" s="39">
        <v>123.79</v>
      </c>
      <c r="T7" s="39">
        <v>854.45</v>
      </c>
      <c r="U7" s="39">
        <v>17780</v>
      </c>
      <c r="V7" s="39">
        <v>11.17</v>
      </c>
      <c r="W7" s="39">
        <v>1591.76</v>
      </c>
      <c r="X7" s="39">
        <v>116.26</v>
      </c>
      <c r="Y7" s="39">
        <v>113.4</v>
      </c>
      <c r="Z7" s="39">
        <v>108.73</v>
      </c>
      <c r="AA7" s="39">
        <v>104.74</v>
      </c>
      <c r="AB7" s="39">
        <v>109.52</v>
      </c>
      <c r="AC7" s="39">
        <v>111.71</v>
      </c>
      <c r="AD7" s="39">
        <v>110.05</v>
      </c>
      <c r="AE7" s="39">
        <v>108.87</v>
      </c>
      <c r="AF7" s="39">
        <v>108.61</v>
      </c>
      <c r="AG7" s="39">
        <v>108.35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1.72</v>
      </c>
      <c r="AO7" s="39">
        <v>2.64</v>
      </c>
      <c r="AP7" s="39">
        <v>3.16</v>
      </c>
      <c r="AQ7" s="39">
        <v>3.59</v>
      </c>
      <c r="AR7" s="39">
        <v>3.98</v>
      </c>
      <c r="AS7" s="39">
        <v>1.1499999999999999</v>
      </c>
      <c r="AT7" s="39">
        <v>1556.12</v>
      </c>
      <c r="AU7" s="39">
        <v>1490.67</v>
      </c>
      <c r="AV7" s="39">
        <v>1533.23</v>
      </c>
      <c r="AW7" s="39">
        <v>1370.22</v>
      </c>
      <c r="AX7" s="39">
        <v>1024.73</v>
      </c>
      <c r="AY7" s="39">
        <v>384.34</v>
      </c>
      <c r="AZ7" s="39">
        <v>359.47</v>
      </c>
      <c r="BA7" s="39">
        <v>369.69</v>
      </c>
      <c r="BB7" s="39">
        <v>379.08</v>
      </c>
      <c r="BC7" s="39">
        <v>367.55</v>
      </c>
      <c r="BD7" s="39">
        <v>260.31</v>
      </c>
      <c r="BE7" s="39">
        <v>67.739999999999995</v>
      </c>
      <c r="BF7" s="39">
        <v>61.61</v>
      </c>
      <c r="BG7" s="39">
        <v>57.87</v>
      </c>
      <c r="BH7" s="39">
        <v>53.98</v>
      </c>
      <c r="BI7" s="39">
        <v>48.65</v>
      </c>
      <c r="BJ7" s="39">
        <v>380.58</v>
      </c>
      <c r="BK7" s="39">
        <v>401.79</v>
      </c>
      <c r="BL7" s="39">
        <v>402.99</v>
      </c>
      <c r="BM7" s="39">
        <v>398.98</v>
      </c>
      <c r="BN7" s="39">
        <v>418.68</v>
      </c>
      <c r="BO7" s="39">
        <v>275.67</v>
      </c>
      <c r="BP7" s="39">
        <v>76.3</v>
      </c>
      <c r="BQ7" s="39">
        <v>79.62</v>
      </c>
      <c r="BR7" s="39">
        <v>78.930000000000007</v>
      </c>
      <c r="BS7" s="39">
        <v>78.03</v>
      </c>
      <c r="BT7" s="39">
        <v>79.930000000000007</v>
      </c>
      <c r="BU7" s="39">
        <v>102.38</v>
      </c>
      <c r="BV7" s="39">
        <v>100.12</v>
      </c>
      <c r="BW7" s="39">
        <v>98.66</v>
      </c>
      <c r="BX7" s="39">
        <v>98.64</v>
      </c>
      <c r="BY7" s="39">
        <v>94.78</v>
      </c>
      <c r="BZ7" s="39">
        <v>100.05</v>
      </c>
      <c r="CA7" s="39">
        <v>326.64</v>
      </c>
      <c r="CB7" s="39">
        <v>315.73</v>
      </c>
      <c r="CC7" s="39">
        <v>316.20999999999998</v>
      </c>
      <c r="CD7" s="39">
        <v>318.32</v>
      </c>
      <c r="CE7" s="39">
        <v>303.76</v>
      </c>
      <c r="CF7" s="39">
        <v>168.67</v>
      </c>
      <c r="CG7" s="39">
        <v>174.97</v>
      </c>
      <c r="CH7" s="39">
        <v>178.59</v>
      </c>
      <c r="CI7" s="39">
        <v>178.92</v>
      </c>
      <c r="CJ7" s="39">
        <v>181.3</v>
      </c>
      <c r="CK7" s="39">
        <v>166.4</v>
      </c>
      <c r="CL7" s="39">
        <v>62.49</v>
      </c>
      <c r="CM7" s="39">
        <v>63.06</v>
      </c>
      <c r="CN7" s="39">
        <v>62.59</v>
      </c>
      <c r="CO7" s="39">
        <v>61.2</v>
      </c>
      <c r="CP7" s="39">
        <v>61.16</v>
      </c>
      <c r="CQ7" s="39">
        <v>54.92</v>
      </c>
      <c r="CR7" s="39">
        <v>55.63</v>
      </c>
      <c r="CS7" s="39">
        <v>55.03</v>
      </c>
      <c r="CT7" s="39">
        <v>55.14</v>
      </c>
      <c r="CU7" s="39">
        <v>55.89</v>
      </c>
      <c r="CV7" s="39">
        <v>60.69</v>
      </c>
      <c r="CW7" s="39">
        <v>93.72</v>
      </c>
      <c r="CX7" s="39">
        <v>93.47</v>
      </c>
      <c r="CY7" s="39">
        <v>93.04</v>
      </c>
      <c r="CZ7" s="39">
        <v>93.5</v>
      </c>
      <c r="DA7" s="39">
        <v>96.35</v>
      </c>
      <c r="DB7" s="39">
        <v>82.66</v>
      </c>
      <c r="DC7" s="39">
        <v>82.04</v>
      </c>
      <c r="DD7" s="39">
        <v>81.900000000000006</v>
      </c>
      <c r="DE7" s="39">
        <v>81.39</v>
      </c>
      <c r="DF7" s="39">
        <v>81.27</v>
      </c>
      <c r="DG7" s="39">
        <v>89.82</v>
      </c>
      <c r="DH7" s="39">
        <v>57</v>
      </c>
      <c r="DI7" s="39">
        <v>57.08</v>
      </c>
      <c r="DJ7" s="39">
        <v>58.82</v>
      </c>
      <c r="DK7" s="39">
        <v>60.82</v>
      </c>
      <c r="DL7" s="39">
        <v>60.93</v>
      </c>
      <c r="DM7" s="39">
        <v>48.49</v>
      </c>
      <c r="DN7" s="39">
        <v>48.05</v>
      </c>
      <c r="DO7" s="39">
        <v>48.87</v>
      </c>
      <c r="DP7" s="39">
        <v>49.92</v>
      </c>
      <c r="DQ7" s="39">
        <v>50.63</v>
      </c>
      <c r="DR7" s="39">
        <v>50.19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12.79</v>
      </c>
      <c r="DY7" s="39">
        <v>13.39</v>
      </c>
      <c r="DZ7" s="39">
        <v>14.85</v>
      </c>
      <c r="EA7" s="39">
        <v>16.88</v>
      </c>
      <c r="EB7" s="39">
        <v>18.28</v>
      </c>
      <c r="EC7" s="39">
        <v>20.63</v>
      </c>
      <c r="ED7" s="39">
        <v>0.28999999999999998</v>
      </c>
      <c r="EE7" s="39">
        <v>0.53</v>
      </c>
      <c r="EF7" s="39">
        <v>0.39</v>
      </c>
      <c r="EG7" s="39">
        <v>0</v>
      </c>
      <c r="EH7" s="39">
        <v>0</v>
      </c>
      <c r="EI7" s="39">
        <v>0.71</v>
      </c>
      <c r="EJ7" s="39">
        <v>0.54</v>
      </c>
      <c r="EK7" s="39">
        <v>0.5</v>
      </c>
      <c r="EL7" s="39">
        <v>0.52</v>
      </c>
      <c r="EM7" s="39">
        <v>0.53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2022-01-31T23:31:25Z</cp:lastPrinted>
  <dcterms:created xsi:type="dcterms:W3CDTF">2021-12-03T06:47:13Z</dcterms:created>
  <dcterms:modified xsi:type="dcterms:W3CDTF">2022-01-31T23:31:30Z</dcterms:modified>
  <cp:category/>
</cp:coreProperties>
</file>