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W:\080財政担当通知・資料（調査もの）\県調査もの\02第三セクター・公営企業関係調査\Ｒ３（２０２１）\R4.1.7公営企業に係る経営比較分析表（令和２年度決算）の分析等について（依頼）\★回答★\"/>
    </mc:Choice>
  </mc:AlternateContent>
  <xr:revisionPtr revIDLastSave="0" documentId="13_ncr:1_{F1326819-F5DB-45F6-B7B4-5B2EC02A80AC}" xr6:coauthVersionLast="36" xr6:coauthVersionMax="36" xr10:uidLastSave="{00000000-0000-0000-0000-000000000000}"/>
  <workbookProtection workbookAlgorithmName="SHA-512" workbookHashValue="P57m0tvgIKEmgI5SENcaLQBNrS/s1x4BSsfYaFfHNNXZckfNsjzi+8UOzwl647LspK9pg5vYth5W7aVB35/1dA==" workbookSaltValue="ErjbfPjwdL+TBW0B3tl0uQ==" workbookSpinCount="100000" lockStructure="1"/>
  <bookViews>
    <workbookView xWindow="0" yWindow="0" windowWidth="23016" windowHeight="7848"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<sst xmlns="http://schemas.openxmlformats.org/spreadsheetml/2006/main" count="228" uniqueCount="115">
  <si>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</si>
  <si>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</si>
  <si>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</si>
  <si>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</si>
  <si>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</si>
  <si>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</si>
  <si>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</si>
  <si>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</si>
  <si>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</si>
  <si>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</si>
  <si>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</si>
  <si>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</si>
  <si>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</si>
  <si>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</si>
  <si>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</si>
  <si>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</si>
  <si>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</si>
  <si>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</si>
  <si>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</si>
  <si>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</si>
  <si>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</si>
  <si>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</si>
  <si>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</si>
  <si>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</si>
  <si>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</si>
  <si>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</si>
  <si>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</si>
  <si>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</si>
  <si>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</si>
  <si>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</si>
  <si>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</si>
  <si>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</si>
  <si>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</si>
  <si>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</si>
  <si>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</si>
  <si>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</si>
  <si>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</si>
  <si>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</si>
  <si>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</si>
  <si>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</si>
  <si>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</si>
  <si>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</si>
  <si>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</si>
  <si>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</si>
  <si>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</si>
  <si>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</si>
  <si>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</si>
  <si>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</si>
  <si>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</si>
  <si>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</si>
  <si>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</si>
  <si>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</si>
  <si>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</si>
  <si>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</si>
  <si>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</si>
  <si>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</si>
  <si>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</si>
  <si>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</si>
  <si>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</si>
  <si>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</si>
  <si>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</si>
  <si>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</si>
  <si>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</si>
  <si>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</si>
  <si>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</si>
  <si>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</si>
  <si>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</si>
  <si>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</si>
  <si>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</si>
  <si>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</si>
  <si>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</si>
  <si>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</si>
  <si>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</si>
  <si>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</si>
  <si>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</si>
  <si>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</si>
  <si>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</si>
  <si>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</si>
  <si>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</si>
  <si>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</si>
  <si>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</si>
  <si>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</si>
  <si>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</si>
  <si>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</si>
  <si>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</si>
  <si>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</si>
  <si>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</si>
  <si>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</si>
  <si>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</si>
  <si>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</si>
  <si>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</si>
  <si>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</si>
  <si>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</si>
  <si>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</si>
  <si>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</si>
  <si>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</si>
  <si>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</si>
  <si>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</si>
  <si>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</si>
  <si>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</si>
  <si>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</si>
  <si>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</si>
  <si>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</si>
  <si>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</si>
  <si>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</si>
  <si>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</si>
  <si>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</si>
  <si>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</si>
  <si>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</si>
  <si>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</si>
  <si>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</si>
  <si>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</si>
  <si>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有形固定資産減価償却率も管路経年化率も高い水準となっているため、施設や管路等は更新需要が高くなっている。
　アセットマネジメントの再評価等を行い策定した我孫子市水道事業基本計画等に沿って、計画的に更新事業に取り組んでいく。</t>
    <phoneticPr fontId="4"/>
  </si>
  <si>
    <t>・営業外収益である給水申込納付金や長期前受金戻入益により、経常利益は黒字で、経常収支比率も100％を超えているが、営業損失を計上している。
・施設の更新を計画的に実施するために、企業債による資金調達を実施した。
・有収率は高水準を維持しているが、年々減少傾向である。</t>
    <rPh sb="59" eb="61">
      <t>ソンシツ</t>
    </rPh>
    <rPh sb="62" eb="64">
      <t>ケイジョウ</t>
    </rPh>
    <rPh sb="101" eb="103">
      <t>ジッシ</t>
    </rPh>
    <phoneticPr fontId="4"/>
  </si>
  <si>
    <t>　施設管路等の更新需要が高くなっていることから、企業債による資金調達を実施した。
　将来の事業継続に向けて、水道サービスの持続性を確保していくためには、経営基盤をさらに強化する必要がある。
　経営基盤を強化するために、包括業務委託等による外部委託の更なる拡大等を図り、業務の効率化・運営コストの削減に努めている。</t>
    <rPh sb="35" eb="3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</si>
</sst>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0.85</c:v>
                </c:pt>
                <c:pt idx="1">
                  <c:v>1.29</c:v>
                </c:pt>
                <c:pt idx="2">
                  <c:v>0.87</c:v>
                </c:pt>
                <c:pt idx="3">
                  <c:v>0.99</c:v>
                </c:pt>
                <c:pt idx="4">
                  <c:v>0.99</c:v>
                </c:pt>
              </c:numCache>
            </c:numRef>
          </c:val>
          <c:extLst>
            <c:ext xmlns:c16="http://schemas.microsoft.com/office/drawing/2014/chart" uri="{C3380CC4-5D6E-409C-BE32-E72D297353CC}">
              <c16:uniqueId val="{00000000-CE0A-4646-923B-D1B8246CC3A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CE0A-4646-923B-D1B8246CC3A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60.21</c:v>
                </c:pt>
                <c:pt idx="1">
                  <c:v>61.29</c:v>
                </c:pt>
                <c:pt idx="2">
                  <c:v>61.37</c:v>
                </c:pt>
                <c:pt idx="3">
                  <c:v>61.33</c:v>
                </c:pt>
                <c:pt idx="4">
                  <c:v>63.82</c:v>
                </c:pt>
              </c:numCache>
            </c:numRef>
          </c:val>
          <c:extLst>
            <c:ext xmlns:c16="http://schemas.microsoft.com/office/drawing/2014/chart" uri="{C3380CC4-5D6E-409C-BE32-E72D297353CC}">
              <c16:uniqueId val="{00000000-3630-4F70-AEEF-6B49D148B29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3630-4F70-AEEF-6B49D148B29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96.81</c:v>
                </c:pt>
                <c:pt idx="1">
                  <c:v>95.74</c:v>
                </c:pt>
                <c:pt idx="2">
                  <c:v>95.33</c:v>
                </c:pt>
                <c:pt idx="3">
                  <c:v>95.02</c:v>
                </c:pt>
                <c:pt idx="4">
                  <c:v>94.9</c:v>
                </c:pt>
              </c:numCache>
            </c:numRef>
          </c:val>
          <c:extLst>
            <c:ext xmlns:c16="http://schemas.microsoft.com/office/drawing/2014/chart" uri="{C3380CC4-5D6E-409C-BE32-E72D297353CC}">
              <c16:uniqueId val="{00000000-A6B8-40A0-B47C-4FD6B6828A0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A6B8-40A0-B47C-4FD6B6828A0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116.32</c:v>
                </c:pt>
                <c:pt idx="1">
                  <c:v>115.4</c:v>
                </c:pt>
                <c:pt idx="2">
                  <c:v>116.5</c:v>
                </c:pt>
                <c:pt idx="3">
                  <c:v>113.07</c:v>
                </c:pt>
                <c:pt idx="4">
                  <c:v>115.07</c:v>
                </c:pt>
              </c:numCache>
            </c:numRef>
          </c:val>
          <c:extLst>
            <c:ext xmlns:c16="http://schemas.microsoft.com/office/drawing/2014/chart" uri="{C3380CC4-5D6E-409C-BE32-E72D297353CC}">
              <c16:uniqueId val="{00000000-CD72-486B-8098-AB31168B2E5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CD72-486B-8098-AB31168B2E5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52.6</c:v>
                </c:pt>
                <c:pt idx="1">
                  <c:v>53.04</c:v>
                </c:pt>
                <c:pt idx="2">
                  <c:v>53.48</c:v>
                </c:pt>
                <c:pt idx="3">
                  <c:v>54.43</c:v>
                </c:pt>
                <c:pt idx="4">
                  <c:v>55.03</c:v>
                </c:pt>
              </c:numCache>
            </c:numRef>
          </c:val>
          <c:extLst>
            <c:ext xmlns:c16="http://schemas.microsoft.com/office/drawing/2014/chart" uri="{C3380CC4-5D6E-409C-BE32-E72D297353CC}">
              <c16:uniqueId val="{00000000-3676-4226-A813-CCDFCE46207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3676-4226-A813-CCDFCE46207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16.5</c:v>
                </c:pt>
                <c:pt idx="1">
                  <c:v>16.95</c:v>
                </c:pt>
                <c:pt idx="2">
                  <c:v>20.190000000000001</c:v>
                </c:pt>
                <c:pt idx="3">
                  <c:v>22.52</c:v>
                </c:pt>
                <c:pt idx="4">
                  <c:v>24.33</c:v>
                </c:pt>
              </c:numCache>
            </c:numRef>
          </c:val>
          <c:extLst>
            <c:ext xmlns:c16="http://schemas.microsoft.com/office/drawing/2014/chart" uri="{C3380CC4-5D6E-409C-BE32-E72D297353CC}">
              <c16:uniqueId val="{00000000-1EE7-46A4-893B-0DA060D87E5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1EE7-46A4-893B-0DA060D87E5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48-4F97-B36F-9C08E0E273D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548-4F97-B36F-9C08E0E273D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553.62</c:v>
                </c:pt>
                <c:pt idx="1">
                  <c:v>474.71</c:v>
                </c:pt>
                <c:pt idx="2">
                  <c:v>488.68</c:v>
                </c:pt>
                <c:pt idx="3">
                  <c:v>670.95</c:v>
                </c:pt>
                <c:pt idx="4">
                  <c:v>616.72</c:v>
                </c:pt>
              </c:numCache>
            </c:numRef>
          </c:val>
          <c:extLst>
            <c:ext xmlns:c16="http://schemas.microsoft.com/office/drawing/2014/chart" uri="{C3380CC4-5D6E-409C-BE32-E72D297353CC}">
              <c16:uniqueId val="{00000000-24A1-440B-B5E9-86F4586E8D6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24A1-440B-B5E9-86F4586E8D6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28.03</c:v>
                </c:pt>
                <c:pt idx="1">
                  <c:v>24.2</c:v>
                </c:pt>
                <c:pt idx="2">
                  <c:v>20.48</c:v>
                </c:pt>
                <c:pt idx="3">
                  <c:v>31.99</c:v>
                </c:pt>
                <c:pt idx="4">
                  <c:v>49.35</c:v>
                </c:pt>
              </c:numCache>
            </c:numRef>
          </c:val>
          <c:extLst>
            <c:ext xmlns:c16="http://schemas.microsoft.com/office/drawing/2014/chart" uri="{C3380CC4-5D6E-409C-BE32-E72D297353CC}">
              <c16:uniqueId val="{00000000-B5EC-4873-8901-502F93B141C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B5EC-4873-8901-502F93B141C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107.11</c:v>
                </c:pt>
                <c:pt idx="1">
                  <c:v>105.87</c:v>
                </c:pt>
                <c:pt idx="2">
                  <c:v>104.19</c:v>
                </c:pt>
                <c:pt idx="3">
                  <c:v>104.53</c:v>
                </c:pt>
                <c:pt idx="4">
                  <c:v>106.64</c:v>
                </c:pt>
              </c:numCache>
            </c:numRef>
          </c:val>
          <c:extLst>
            <c:ext xmlns:c16="http://schemas.microsoft.com/office/drawing/2014/chart" uri="{C3380CC4-5D6E-409C-BE32-E72D297353CC}">
              <c16:uniqueId val="{00000000-DC13-4F72-ACA1-A217B30F142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DC13-4F72-ACA1-A217B30F142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155.91999999999999</c:v>
                </c:pt>
                <c:pt idx="1">
                  <c:v>157.84</c:v>
                </c:pt>
                <c:pt idx="2">
                  <c:v>160.32</c:v>
                </c:pt>
                <c:pt idx="3">
                  <c:v>159.53</c:v>
                </c:pt>
                <c:pt idx="4">
                  <c:v>154.61000000000001</c:v>
                </c:pt>
              </c:numCache>
            </c:numRef>
          </c:val>
          <c:extLst>
            <c:ext xmlns:c16="http://schemas.microsoft.com/office/drawing/2014/chart" uri="{C3380CC4-5D6E-409C-BE32-E72D297353CC}">
              <c16:uniqueId val="{00000000-089B-4838-AD12-A6BC06F72FB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089B-4838-AD12-A6BC06F72FB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千葉県　我孫子市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自治体職員</v>
      </c>
      <c r="AE8" s="83"/>
      <c r="AF8" s="83"/>
      <c r="AG8" s="83"/>
      <c r="AH8" s="83"/>
      <c r="AI8" s="83"/>
      <c r="AJ8" s="83"/>
      <c r="AK8" s="4"/>
      <c r="AL8" s="71">
        <f>データ!$R$6</f>
        <v>131644</v>
      </c>
      <c r="AM8" s="71"/>
      <c r="AN8" s="71"/>
      <c r="AO8" s="71"/>
      <c r="AP8" s="71"/>
      <c r="AQ8" s="71"/>
      <c r="AR8" s="71"/>
      <c r="AS8" s="71"/>
      <c r="AT8" s="67">
        <f>データ!$S$6</f>
        <v>43.15</v>
      </c>
      <c r="AU8" s="68"/>
      <c r="AV8" s="68"/>
      <c r="AW8" s="68"/>
      <c r="AX8" s="68"/>
      <c r="AY8" s="68"/>
      <c r="AZ8" s="68"/>
      <c r="BA8" s="68"/>
      <c r="BB8" s="70">
        <f>データ!$T$6</f>
        <v>3050.85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92.08</v>
      </c>
      <c r="J10" s="68"/>
      <c r="K10" s="68"/>
      <c r="L10" s="68"/>
      <c r="M10" s="68"/>
      <c r="N10" s="68"/>
      <c r="O10" s="69"/>
      <c r="P10" s="70">
        <f>データ!$P$6</f>
        <v>93.97</v>
      </c>
      <c r="Q10" s="70"/>
      <c r="R10" s="70"/>
      <c r="S10" s="70"/>
      <c r="T10" s="70"/>
      <c r="U10" s="70"/>
      <c r="V10" s="70"/>
      <c r="W10" s="71">
        <f>データ!$Q$6</f>
        <v>2695</v>
      </c>
      <c r="X10" s="71"/>
      <c r="Y10" s="71"/>
      <c r="Z10" s="71"/>
      <c r="AA10" s="71"/>
      <c r="AB10" s="71"/>
      <c r="AC10" s="71"/>
      <c r="AD10" s="2"/>
      <c r="AE10" s="2"/>
      <c r="AF10" s="2"/>
      <c r="AG10" s="2"/>
      <c r="AH10" s="4"/>
      <c r="AI10" s="4"/>
      <c r="AJ10" s="4"/>
      <c r="AK10" s="4"/>
      <c r="AL10" s="71">
        <f>データ!$U$6</f>
        <v>123621</v>
      </c>
      <c r="AM10" s="71"/>
      <c r="AN10" s="71"/>
      <c r="AO10" s="71"/>
      <c r="AP10" s="71"/>
      <c r="AQ10" s="71"/>
      <c r="AR10" s="71"/>
      <c r="AS10" s="71"/>
      <c r="AT10" s="67">
        <f>データ!$V$6</f>
        <v>43.51</v>
      </c>
      <c r="AU10" s="68"/>
      <c r="AV10" s="68"/>
      <c r="AW10" s="68"/>
      <c r="AX10" s="68"/>
      <c r="AY10" s="68"/>
      <c r="AZ10" s="68"/>
      <c r="BA10" s="68"/>
      <c r="BB10" s="70">
        <f>データ!$W$6</f>
        <v>2841.21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FNkkDmfNKUrUHWfkJA5vtVrg8UdqI3cqEsQyrvJa02oUj6LqICN1r6faguZ4XLFHx1S3n+5SRUgkc3lWkhyEQ==" saltValue="TDE480f0pXYAEKoAk+Aed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122220</v>
      </c>
      <c r="D6" s="34">
        <f t="shared" si="3"/>
        <v>46</v>
      </c>
      <c r="E6" s="34">
        <f t="shared" si="3"/>
        <v>1</v>
      </c>
      <c r="F6" s="34">
        <f t="shared" si="3"/>
        <v>0</v>
      </c>
      <c r="G6" s="34">
        <f t="shared" si="3"/>
        <v>1</v>
      </c>
      <c r="H6" s="34" t="str">
        <f t="shared" si="3"/>
        <v>千葉県　我孫子市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92.08</v>
      </c>
      <c r="P6" s="35">
        <f t="shared" si="3"/>
        <v>93.97</v>
      </c>
      <c r="Q6" s="35">
        <f t="shared" si="3"/>
        <v>2695</v>
      </c>
      <c r="R6" s="35">
        <f t="shared" si="3"/>
        <v>131644</v>
      </c>
      <c r="S6" s="35">
        <f t="shared" si="3"/>
        <v>43.15</v>
      </c>
      <c r="T6" s="35">
        <f t="shared" si="3"/>
        <v>3050.85</v>
      </c>
      <c r="U6" s="35">
        <f t="shared" si="3"/>
        <v>123621</v>
      </c>
      <c r="V6" s="35">
        <f t="shared" si="3"/>
        <v>43.51</v>
      </c>
      <c r="W6" s="35">
        <f t="shared" si="3"/>
        <v>2841.21</v>
      </c>
      <c r="X6" s="36">
        <f>IF(X7="",NA(),X7)</f>
        <v>116.32</v>
      </c>
      <c r="Y6" s="36">
        <f t="shared" ref="Y6:AG6" si="4">IF(Y7="",NA(),Y7)</f>
        <v>115.4</v>
      </c>
      <c r="Z6" s="36">
        <f t="shared" si="4"/>
        <v>116.5</v>
      </c>
      <c r="AA6" s="36">
        <f t="shared" si="4"/>
        <v>113.07</v>
      </c>
      <c r="AB6" s="36">
        <f t="shared" si="4"/>
        <v>115.07</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553.62</v>
      </c>
      <c r="AU6" s="36">
        <f t="shared" ref="AU6:BC6" si="6">IF(AU7="",NA(),AU7)</f>
        <v>474.71</v>
      </c>
      <c r="AV6" s="36">
        <f t="shared" si="6"/>
        <v>488.68</v>
      </c>
      <c r="AW6" s="36">
        <f t="shared" si="6"/>
        <v>670.95</v>
      </c>
      <c r="AX6" s="36">
        <f t="shared" si="6"/>
        <v>616.72</v>
      </c>
      <c r="AY6" s="36">
        <f t="shared" si="6"/>
        <v>349.04</v>
      </c>
      <c r="AZ6" s="36">
        <f t="shared" si="6"/>
        <v>337.49</v>
      </c>
      <c r="BA6" s="36">
        <f t="shared" si="6"/>
        <v>335.6</v>
      </c>
      <c r="BB6" s="36">
        <f t="shared" si="6"/>
        <v>358.91</v>
      </c>
      <c r="BC6" s="36">
        <f t="shared" si="6"/>
        <v>360.96</v>
      </c>
      <c r="BD6" s="35" t="str">
        <f>IF(BD7="","",IF(BD7="-","【-】","【"&amp;SUBSTITUTE(TEXT(BD7,"#,##0.00"),"-","△")&amp;"】"))</f>
        <v>【260.31】</v>
      </c>
      <c r="BE6" s="36">
        <f>IF(BE7="",NA(),BE7)</f>
        <v>28.03</v>
      </c>
      <c r="BF6" s="36">
        <f t="shared" ref="BF6:BN6" si="7">IF(BF7="",NA(),BF7)</f>
        <v>24.2</v>
      </c>
      <c r="BG6" s="36">
        <f t="shared" si="7"/>
        <v>20.48</v>
      </c>
      <c r="BH6" s="36">
        <f t="shared" si="7"/>
        <v>31.99</v>
      </c>
      <c r="BI6" s="36">
        <f t="shared" si="7"/>
        <v>49.35</v>
      </c>
      <c r="BJ6" s="36">
        <f t="shared" si="7"/>
        <v>254.54</v>
      </c>
      <c r="BK6" s="36">
        <f t="shared" si="7"/>
        <v>265.92</v>
      </c>
      <c r="BL6" s="36">
        <f t="shared" si="7"/>
        <v>258.26</v>
      </c>
      <c r="BM6" s="36">
        <f t="shared" si="7"/>
        <v>247.27</v>
      </c>
      <c r="BN6" s="36">
        <f t="shared" si="7"/>
        <v>239.18</v>
      </c>
      <c r="BO6" s="35" t="str">
        <f>IF(BO7="","",IF(BO7="-","【-】","【"&amp;SUBSTITUTE(TEXT(BO7,"#,##0.00"),"-","△")&amp;"】"))</f>
        <v>【275.67】</v>
      </c>
      <c r="BP6" s="36">
        <f>IF(BP7="",NA(),BP7)</f>
        <v>107.11</v>
      </c>
      <c r="BQ6" s="36">
        <f t="shared" ref="BQ6:BY6" si="8">IF(BQ7="",NA(),BQ7)</f>
        <v>105.87</v>
      </c>
      <c r="BR6" s="36">
        <f t="shared" si="8"/>
        <v>104.19</v>
      </c>
      <c r="BS6" s="36">
        <f t="shared" si="8"/>
        <v>104.53</v>
      </c>
      <c r="BT6" s="36">
        <f t="shared" si="8"/>
        <v>106.64</v>
      </c>
      <c r="BU6" s="36">
        <f t="shared" si="8"/>
        <v>106.52</v>
      </c>
      <c r="BV6" s="36">
        <f t="shared" si="8"/>
        <v>105.86</v>
      </c>
      <c r="BW6" s="36">
        <f t="shared" si="8"/>
        <v>106.07</v>
      </c>
      <c r="BX6" s="36">
        <f t="shared" si="8"/>
        <v>105.34</v>
      </c>
      <c r="BY6" s="36">
        <f t="shared" si="8"/>
        <v>101.89</v>
      </c>
      <c r="BZ6" s="35" t="str">
        <f>IF(BZ7="","",IF(BZ7="-","【-】","【"&amp;SUBSTITUTE(TEXT(BZ7,"#,##0.00"),"-","△")&amp;"】"))</f>
        <v>【100.05】</v>
      </c>
      <c r="CA6" s="36">
        <f>IF(CA7="",NA(),CA7)</f>
        <v>155.91999999999999</v>
      </c>
      <c r="CB6" s="36">
        <f t="shared" ref="CB6:CJ6" si="9">IF(CB7="",NA(),CB7)</f>
        <v>157.84</v>
      </c>
      <c r="CC6" s="36">
        <f t="shared" si="9"/>
        <v>160.32</v>
      </c>
      <c r="CD6" s="36">
        <f t="shared" si="9"/>
        <v>159.53</v>
      </c>
      <c r="CE6" s="36">
        <f t="shared" si="9"/>
        <v>154.61000000000001</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60.21</v>
      </c>
      <c r="CM6" s="36">
        <f t="shared" ref="CM6:CU6" si="10">IF(CM7="",NA(),CM7)</f>
        <v>61.29</v>
      </c>
      <c r="CN6" s="36">
        <f t="shared" si="10"/>
        <v>61.37</v>
      </c>
      <c r="CO6" s="36">
        <f t="shared" si="10"/>
        <v>61.33</v>
      </c>
      <c r="CP6" s="36">
        <f t="shared" si="10"/>
        <v>63.82</v>
      </c>
      <c r="CQ6" s="36">
        <f t="shared" si="10"/>
        <v>62.1</v>
      </c>
      <c r="CR6" s="36">
        <f t="shared" si="10"/>
        <v>62.38</v>
      </c>
      <c r="CS6" s="36">
        <f t="shared" si="10"/>
        <v>62.83</v>
      </c>
      <c r="CT6" s="36">
        <f t="shared" si="10"/>
        <v>62.05</v>
      </c>
      <c r="CU6" s="36">
        <f t="shared" si="10"/>
        <v>63.23</v>
      </c>
      <c r="CV6" s="35" t="str">
        <f>IF(CV7="","",IF(CV7="-","【-】","【"&amp;SUBSTITUTE(TEXT(CV7,"#,##0.00"),"-","△")&amp;"】"))</f>
        <v>【60.69】</v>
      </c>
      <c r="CW6" s="36">
        <f>IF(CW7="",NA(),CW7)</f>
        <v>96.81</v>
      </c>
      <c r="CX6" s="36">
        <f t="shared" ref="CX6:DF6" si="11">IF(CX7="",NA(),CX7)</f>
        <v>95.74</v>
      </c>
      <c r="CY6" s="36">
        <f t="shared" si="11"/>
        <v>95.33</v>
      </c>
      <c r="CZ6" s="36">
        <f t="shared" si="11"/>
        <v>95.02</v>
      </c>
      <c r="DA6" s="36">
        <f t="shared" si="11"/>
        <v>94.9</v>
      </c>
      <c r="DB6" s="36">
        <f t="shared" si="11"/>
        <v>89.52</v>
      </c>
      <c r="DC6" s="36">
        <f t="shared" si="11"/>
        <v>89.17</v>
      </c>
      <c r="DD6" s="36">
        <f t="shared" si="11"/>
        <v>88.86</v>
      </c>
      <c r="DE6" s="36">
        <f t="shared" si="11"/>
        <v>89.11</v>
      </c>
      <c r="DF6" s="36">
        <f t="shared" si="11"/>
        <v>89.35</v>
      </c>
      <c r="DG6" s="35" t="str">
        <f>IF(DG7="","",IF(DG7="-","【-】","【"&amp;SUBSTITUTE(TEXT(DG7,"#,##0.00"),"-","△")&amp;"】"))</f>
        <v>【89.82】</v>
      </c>
      <c r="DH6" s="36">
        <f>IF(DH7="",NA(),DH7)</f>
        <v>52.6</v>
      </c>
      <c r="DI6" s="36">
        <f t="shared" ref="DI6:DQ6" si="12">IF(DI7="",NA(),DI7)</f>
        <v>53.04</v>
      </c>
      <c r="DJ6" s="36">
        <f t="shared" si="12"/>
        <v>53.48</v>
      </c>
      <c r="DK6" s="36">
        <f t="shared" si="12"/>
        <v>54.43</v>
      </c>
      <c r="DL6" s="36">
        <f t="shared" si="12"/>
        <v>55.03</v>
      </c>
      <c r="DM6" s="36">
        <f t="shared" si="12"/>
        <v>46.58</v>
      </c>
      <c r="DN6" s="36">
        <f t="shared" si="12"/>
        <v>46.99</v>
      </c>
      <c r="DO6" s="36">
        <f t="shared" si="12"/>
        <v>47.89</v>
      </c>
      <c r="DP6" s="36">
        <f t="shared" si="12"/>
        <v>48.69</v>
      </c>
      <c r="DQ6" s="36">
        <f t="shared" si="12"/>
        <v>49.62</v>
      </c>
      <c r="DR6" s="35" t="str">
        <f>IF(DR7="","",IF(DR7="-","【-】","【"&amp;SUBSTITUTE(TEXT(DR7,"#,##0.00"),"-","△")&amp;"】"))</f>
        <v>【50.19】</v>
      </c>
      <c r="DS6" s="36">
        <f>IF(DS7="",NA(),DS7)</f>
        <v>16.5</v>
      </c>
      <c r="DT6" s="36">
        <f t="shared" ref="DT6:EB6" si="13">IF(DT7="",NA(),DT7)</f>
        <v>16.95</v>
      </c>
      <c r="DU6" s="36">
        <f t="shared" si="13"/>
        <v>20.190000000000001</v>
      </c>
      <c r="DV6" s="36">
        <f t="shared" si="13"/>
        <v>22.52</v>
      </c>
      <c r="DW6" s="36">
        <f t="shared" si="13"/>
        <v>24.33</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0.85</v>
      </c>
      <c r="EE6" s="36">
        <f t="shared" ref="EE6:EM6" si="14">IF(EE7="",NA(),EE7)</f>
        <v>1.29</v>
      </c>
      <c r="EF6" s="36">
        <f t="shared" si="14"/>
        <v>0.87</v>
      </c>
      <c r="EG6" s="36">
        <f t="shared" si="14"/>
        <v>0.99</v>
      </c>
      <c r="EH6" s="36">
        <f t="shared" si="14"/>
        <v>0.99</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2">
      <c r="A7" s="29"/>
      <c r="B7" s="38">
        <v>2020</v>
      </c>
      <c r="C7" s="38">
        <v>122220</v>
      </c>
      <c r="D7" s="38">
        <v>46</v>
      </c>
      <c r="E7" s="38">
        <v>1</v>
      </c>
      <c r="F7" s="38">
        <v>0</v>
      </c>
      <c r="G7" s="38">
        <v>1</v>
      </c>
      <c r="H7" s="38" t="s">
        <v>93</v>
      </c>
      <c r="I7" s="38" t="s">
        <v>94</v>
      </c>
      <c r="J7" s="38" t="s">
        <v>95</v>
      </c>
      <c r="K7" s="38" t="s">
        <v>96</v>
      </c>
      <c r="L7" s="38" t="s">
        <v>97</v>
      </c>
      <c r="M7" s="38" t="s">
        <v>98</v>
      </c>
      <c r="N7" s="39" t="s">
        <v>99</v>
      </c>
      <c r="O7" s="39">
        <v>92.08</v>
      </c>
      <c r="P7" s="39">
        <v>93.97</v>
      </c>
      <c r="Q7" s="39">
        <v>2695</v>
      </c>
      <c r="R7" s="39">
        <v>131644</v>
      </c>
      <c r="S7" s="39">
        <v>43.15</v>
      </c>
      <c r="T7" s="39">
        <v>3050.85</v>
      </c>
      <c r="U7" s="39">
        <v>123621</v>
      </c>
      <c r="V7" s="39">
        <v>43.51</v>
      </c>
      <c r="W7" s="39">
        <v>2841.21</v>
      </c>
      <c r="X7" s="39">
        <v>116.32</v>
      </c>
      <c r="Y7" s="39">
        <v>115.4</v>
      </c>
      <c r="Z7" s="39">
        <v>116.5</v>
      </c>
      <c r="AA7" s="39">
        <v>113.07</v>
      </c>
      <c r="AB7" s="39">
        <v>115.07</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553.62</v>
      </c>
      <c r="AU7" s="39">
        <v>474.71</v>
      </c>
      <c r="AV7" s="39">
        <v>488.68</v>
      </c>
      <c r="AW7" s="39">
        <v>670.95</v>
      </c>
      <c r="AX7" s="39">
        <v>616.72</v>
      </c>
      <c r="AY7" s="39">
        <v>349.04</v>
      </c>
      <c r="AZ7" s="39">
        <v>337.49</v>
      </c>
      <c r="BA7" s="39">
        <v>335.6</v>
      </c>
      <c r="BB7" s="39">
        <v>358.91</v>
      </c>
      <c r="BC7" s="39">
        <v>360.96</v>
      </c>
      <c r="BD7" s="39">
        <v>260.31</v>
      </c>
      <c r="BE7" s="39">
        <v>28.03</v>
      </c>
      <c r="BF7" s="39">
        <v>24.2</v>
      </c>
      <c r="BG7" s="39">
        <v>20.48</v>
      </c>
      <c r="BH7" s="39">
        <v>31.99</v>
      </c>
      <c r="BI7" s="39">
        <v>49.35</v>
      </c>
      <c r="BJ7" s="39">
        <v>254.54</v>
      </c>
      <c r="BK7" s="39">
        <v>265.92</v>
      </c>
      <c r="BL7" s="39">
        <v>258.26</v>
      </c>
      <c r="BM7" s="39">
        <v>247.27</v>
      </c>
      <c r="BN7" s="39">
        <v>239.18</v>
      </c>
      <c r="BO7" s="39">
        <v>275.67</v>
      </c>
      <c r="BP7" s="39">
        <v>107.11</v>
      </c>
      <c r="BQ7" s="39">
        <v>105.87</v>
      </c>
      <c r="BR7" s="39">
        <v>104.19</v>
      </c>
      <c r="BS7" s="39">
        <v>104.53</v>
      </c>
      <c r="BT7" s="39">
        <v>106.64</v>
      </c>
      <c r="BU7" s="39">
        <v>106.52</v>
      </c>
      <c r="BV7" s="39">
        <v>105.86</v>
      </c>
      <c r="BW7" s="39">
        <v>106.07</v>
      </c>
      <c r="BX7" s="39">
        <v>105.34</v>
      </c>
      <c r="BY7" s="39">
        <v>101.89</v>
      </c>
      <c r="BZ7" s="39">
        <v>100.05</v>
      </c>
      <c r="CA7" s="39">
        <v>155.91999999999999</v>
      </c>
      <c r="CB7" s="39">
        <v>157.84</v>
      </c>
      <c r="CC7" s="39">
        <v>160.32</v>
      </c>
      <c r="CD7" s="39">
        <v>159.53</v>
      </c>
      <c r="CE7" s="39">
        <v>154.61000000000001</v>
      </c>
      <c r="CF7" s="39">
        <v>155.80000000000001</v>
      </c>
      <c r="CG7" s="39">
        <v>158.58000000000001</v>
      </c>
      <c r="CH7" s="39">
        <v>159.22</v>
      </c>
      <c r="CI7" s="39">
        <v>159.6</v>
      </c>
      <c r="CJ7" s="39">
        <v>156.32</v>
      </c>
      <c r="CK7" s="39">
        <v>166.4</v>
      </c>
      <c r="CL7" s="39">
        <v>60.21</v>
      </c>
      <c r="CM7" s="39">
        <v>61.29</v>
      </c>
      <c r="CN7" s="39">
        <v>61.37</v>
      </c>
      <c r="CO7" s="39">
        <v>61.33</v>
      </c>
      <c r="CP7" s="39">
        <v>63.82</v>
      </c>
      <c r="CQ7" s="39">
        <v>62.1</v>
      </c>
      <c r="CR7" s="39">
        <v>62.38</v>
      </c>
      <c r="CS7" s="39">
        <v>62.83</v>
      </c>
      <c r="CT7" s="39">
        <v>62.05</v>
      </c>
      <c r="CU7" s="39">
        <v>63.23</v>
      </c>
      <c r="CV7" s="39">
        <v>60.69</v>
      </c>
      <c r="CW7" s="39">
        <v>96.81</v>
      </c>
      <c r="CX7" s="39">
        <v>95.74</v>
      </c>
      <c r="CY7" s="39">
        <v>95.33</v>
      </c>
      <c r="CZ7" s="39">
        <v>95.02</v>
      </c>
      <c r="DA7" s="39">
        <v>94.9</v>
      </c>
      <c r="DB7" s="39">
        <v>89.52</v>
      </c>
      <c r="DC7" s="39">
        <v>89.17</v>
      </c>
      <c r="DD7" s="39">
        <v>88.86</v>
      </c>
      <c r="DE7" s="39">
        <v>89.11</v>
      </c>
      <c r="DF7" s="39">
        <v>89.35</v>
      </c>
      <c r="DG7" s="39">
        <v>89.82</v>
      </c>
      <c r="DH7" s="39">
        <v>52.6</v>
      </c>
      <c r="DI7" s="39">
        <v>53.04</v>
      </c>
      <c r="DJ7" s="39">
        <v>53.48</v>
      </c>
      <c r="DK7" s="39">
        <v>54.43</v>
      </c>
      <c r="DL7" s="39">
        <v>55.03</v>
      </c>
      <c r="DM7" s="39">
        <v>46.58</v>
      </c>
      <c r="DN7" s="39">
        <v>46.99</v>
      </c>
      <c r="DO7" s="39">
        <v>47.89</v>
      </c>
      <c r="DP7" s="39">
        <v>48.69</v>
      </c>
      <c r="DQ7" s="39">
        <v>49.62</v>
      </c>
      <c r="DR7" s="39">
        <v>50.19</v>
      </c>
      <c r="DS7" s="39">
        <v>16.5</v>
      </c>
      <c r="DT7" s="39">
        <v>16.95</v>
      </c>
      <c r="DU7" s="39">
        <v>20.190000000000001</v>
      </c>
      <c r="DV7" s="39">
        <v>22.52</v>
      </c>
      <c r="DW7" s="39">
        <v>24.33</v>
      </c>
      <c r="DX7" s="39">
        <v>14.45</v>
      </c>
      <c r="DY7" s="39">
        <v>15.83</v>
      </c>
      <c r="DZ7" s="39">
        <v>16.899999999999999</v>
      </c>
      <c r="EA7" s="39">
        <v>18.260000000000002</v>
      </c>
      <c r="EB7" s="39">
        <v>19.510000000000002</v>
      </c>
      <c r="EC7" s="39">
        <v>20.63</v>
      </c>
      <c r="ED7" s="39">
        <v>0.85</v>
      </c>
      <c r="EE7" s="39">
        <v>1.29</v>
      </c>
      <c r="EF7" s="39">
        <v>0.87</v>
      </c>
      <c r="EG7" s="39">
        <v>0.99</v>
      </c>
      <c r="EH7" s="39">
        <v>0.99</v>
      </c>
      <c r="EI7" s="39">
        <v>0.74</v>
      </c>
      <c r="EJ7" s="39">
        <v>0.74</v>
      </c>
      <c r="EK7" s="39">
        <v>0.72</v>
      </c>
      <c r="EL7" s="39">
        <v>0.66</v>
      </c>
      <c r="EM7" s="39">
        <v>0.67</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小澤　俊輔</cp:lastModifiedBy>
  <cp:lastPrinted>2022-01-12T07:44:52Z</cp:lastPrinted>
  <dcterms:created xsi:type="dcterms:W3CDTF">2021-12-03T06:47:10Z</dcterms:created>
  <dcterms:modified xsi:type="dcterms:W3CDTF">2022-01-21T06:20:58Z</dcterms:modified>
  <cp:category/>
</cp:coreProperties>
</file>