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01170_市町村課$\01_所属全体フォルダ\6理財班\Ｒ３年度\07公営企業\06 経営比較分析表\20220105 公営企業に係る経営比較分析表（令和２年度決算）の分析等について（依頼）\05事業別振り分け\174下水道（特環）\"/>
    </mc:Choice>
  </mc:AlternateContent>
  <workbookProtection workbookAlgorithmName="SHA-512" workbookHashValue="LPou+l7HQ3QdsFvo5UThnZOT7M1PzesXlJMZ4LrkaLBi5VdskbEO3yq6K5/0zJ2BRk/8qOsztrghUfVDqgNEcg==" workbookSaltValue="Nl8/HXALs4AsF9Iu58ex4g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T6" i="5"/>
  <c r="S6" i="5"/>
  <c r="AL8" i="4" s="1"/>
  <c r="R6" i="5"/>
  <c r="Q6" i="5"/>
  <c r="P6" i="5"/>
  <c r="O6" i="5"/>
  <c r="I10" i="4" s="1"/>
  <c r="N6" i="5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H85" i="4"/>
  <c r="G85" i="4"/>
  <c r="BB10" i="4"/>
  <c r="AD10" i="4"/>
  <c r="W10" i="4"/>
  <c r="P10" i="4"/>
  <c r="B10" i="4"/>
  <c r="BB8" i="4"/>
  <c r="AT8" i="4"/>
  <c r="AD8" i="4"/>
  <c r="W8" i="4"/>
  <c r="B8" i="4"/>
  <c r="B6" i="4"/>
</calcChain>
</file>

<file path=xl/sharedStrings.xml><?xml version="1.0" encoding="utf-8"?>
<sst xmlns="http://schemas.openxmlformats.org/spreadsheetml/2006/main" count="236" uniqueCount="117">
  <si>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</si>
  <si>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</si>
  <si>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</si>
  <si>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</si>
  <si>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</si>
  <si>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</si>
  <si>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</si>
  <si>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</si>
  <si>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</si>
  <si>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</si>
  <si>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</si>
  <si>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</si>
  <si>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</si>
  <si>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</si>
  <si>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</si>
  <si>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</si>
  <si>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</si>
  <si>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</si>
  <si>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</si>
  <si>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</si>
  <si>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</si>
  <si>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</si>
  <si>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</si>
  <si>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</si>
  <si>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</si>
  <si>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</si>
  <si>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</si>
  <si>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</si>
  <si>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</si>
  <si>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</si>
  <si>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</si>
  <si>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</si>
  <si>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</si>
  <si>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</si>
  <si>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</si>
  <si>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</si>
  <si>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</si>
  <si>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</si>
  <si>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</si>
  <si>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</si>
  <si>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</si>
  <si>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</si>
  <si>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</si>
  <si>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</si>
  <si>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</si>
  <si>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</si>
  <si>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</si>
  <si>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</si>
  <si>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</si>
  <si>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</si>
  <si>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</si>
  <si>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</si>
  <si>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</si>
  <si>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</si>
  <si>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</si>
  <si>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</si>
  <si>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</si>
  <si>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</si>
  <si>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</si>
  <si>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</si>
  <si>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</si>
  <si>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</si>
  <si>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</si>
  <si>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</si>
  <si>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</si>
  <si>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</si>
  <si>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</si>
  <si>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</si>
  <si>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</si>
  <si>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</si>
  <si>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</si>
  <si>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</si>
  <si>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</si>
  <si>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</si>
  <si>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</si>
  <si>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</si>
  <si>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</si>
  <si>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</si>
  <si>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</si>
  <si>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</si>
  <si>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</si>
  <si>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</si>
  <si>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</si>
  <si>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</si>
  <si>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</si>
  <si>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</si>
  <si>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</si>
  <si>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</si>
  <si>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</si>
  <si>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</si>
  <si>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</si>
  <si>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</si>
  <si>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</si>
  <si>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</si>
  <si>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</si>
  <si>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</si>
  <si>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千葉県　柏市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</si>
  <si>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</si>
  <si>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</si>
  <si>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</si>
  <si>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</si>
  <si>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</si>
  <si>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</si>
  <si>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</si>
  <si>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</si>
  <si>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</si>
  <si>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</si>
  <si>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</si>
  <si>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</si>
  <si>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</si>
  <si>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</si>
  <si>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</si>
  <si>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</si>
  <si>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</si>
  <si>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平成７年に供用開始されたこともあり，現在のところ老朽化の問題には直面していない。
　ストックマネジメント計画に則り，適切に管理していく。</t>
    <phoneticPr fontId="4"/>
  </si>
  <si>
    <t>　事業の性質上，地域の環境変化を踏まえつつ運営してゆくことが重要である。
　経常費用の圧縮などを行い，引き続き安定運営を心掛けたい。</t>
    <rPh sb="60" eb="62">
      <t>ココロガ</t>
    </rPh>
    <phoneticPr fontId="4"/>
  </si>
  <si>
    <t>　柏市における令和２年度時点の特定環境公共下水道の管渠延長は，全体の０．７％であり，対象区域の環境保全を目的に実施している。対象区域は市街化調整区域であり，その運営状況に大規模な変化は予測されていない。
　経営状況としては，経常収支比率及び経費回収率共に適正な水準を保っており，経営状況は安定している。
　</t>
    <rPh sb="7" eb="9">
      <t>レイワ</t>
    </rPh>
    <rPh sb="10" eb="11">
      <t>ネン</t>
    </rPh>
    <rPh sb="11" eb="12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</si>
</sst>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FA-4EDD-85DA-70213B8EB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0.09</c:v>
                </c:pt>
                <c:pt idx="2">
                  <c:v>0.13</c:v>
                </c:pt>
                <c:pt idx="3">
                  <c:v>0.36</c:v>
                </c:pt>
                <c:pt idx="4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FA-4EDD-85DA-70213B8EB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4A-4B85-8A66-9D5425F50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42.9</c:v>
                </c:pt>
                <c:pt idx="1">
                  <c:v>43.36</c:v>
                </c:pt>
                <c:pt idx="2">
                  <c:v>42.56</c:v>
                </c:pt>
                <c:pt idx="3">
                  <c:v>42.47</c:v>
                </c:pt>
                <c:pt idx="4">
                  <c:v>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4A-4B85-8A66-9D5425F50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97.8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5A-4CD9-AF42-A759E0AC2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83.5</c:v>
                </c:pt>
                <c:pt idx="1">
                  <c:v>83.06</c:v>
                </c:pt>
                <c:pt idx="2">
                  <c:v>83.32</c:v>
                </c:pt>
                <c:pt idx="3">
                  <c:v>83.75</c:v>
                </c:pt>
                <c:pt idx="4">
                  <c:v>84.19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5A-4CD9-AF42-A759E0AC2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161.53</c:v>
                </c:pt>
                <c:pt idx="1">
                  <c:v>161.82</c:v>
                </c:pt>
                <c:pt idx="2">
                  <c:v>166.64</c:v>
                </c:pt>
                <c:pt idx="3">
                  <c:v>179.12</c:v>
                </c:pt>
                <c:pt idx="4">
                  <c:v>197.45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8C-4B46-8380-774835151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100.85</c:v>
                </c:pt>
                <c:pt idx="1">
                  <c:v>102.13</c:v>
                </c:pt>
                <c:pt idx="2">
                  <c:v>101.72</c:v>
                </c:pt>
                <c:pt idx="3">
                  <c:v>102.73</c:v>
                </c:pt>
                <c:pt idx="4">
                  <c:v>105.78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8C-4B46-8380-774835151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7.76</c:v>
                </c:pt>
                <c:pt idx="1">
                  <c:v>7.76</c:v>
                </c:pt>
                <c:pt idx="2">
                  <c:v>9.92</c:v>
                </c:pt>
                <c:pt idx="3">
                  <c:v>15.45</c:v>
                </c:pt>
                <c:pt idx="4">
                  <c:v>17.97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AB-4FFA-B101-7B8D6B498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22.77</c:v>
                </c:pt>
                <c:pt idx="1">
                  <c:v>23.93</c:v>
                </c:pt>
                <c:pt idx="2">
                  <c:v>24.68</c:v>
                </c:pt>
                <c:pt idx="3">
                  <c:v>24.68</c:v>
                </c:pt>
                <c:pt idx="4">
                  <c:v>21.36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AB-4FFA-B101-7B8D6B498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A-4186-A658-17D62B02A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0.01</c:v>
                </c:pt>
                <c:pt idx="3" formatCode="#,##0.00;&quot;△&quot;#,##0.00;&quot;-&quot;">
                  <c:v>8.6199999999999992</c:v>
                </c:pt>
                <c:pt idx="4" formatCode="#,##0.00;&quot;△&quot;#,##0.00;&quot;-&quot;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8A-4186-A658-17D62B02A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0-4BCA-8859-A769DA54D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110.77</c:v>
                </c:pt>
                <c:pt idx="1">
                  <c:v>109.51</c:v>
                </c:pt>
                <c:pt idx="2">
                  <c:v>112.88</c:v>
                </c:pt>
                <c:pt idx="3">
                  <c:v>94.97</c:v>
                </c:pt>
                <c:pt idx="4">
                  <c:v>63.96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50-4BCA-8859-A769DA54D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619.76</c:v>
                </c:pt>
                <c:pt idx="1">
                  <c:v>823.94</c:v>
                </c:pt>
                <c:pt idx="2">
                  <c:v>990.78</c:v>
                </c:pt>
                <c:pt idx="3">
                  <c:v>1127.6300000000001</c:v>
                </c:pt>
                <c:pt idx="4">
                  <c:v>1332.16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96-4893-ABDF-76FB53126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46.78</c:v>
                </c:pt>
                <c:pt idx="1">
                  <c:v>47.44</c:v>
                </c:pt>
                <c:pt idx="2">
                  <c:v>49.18</c:v>
                </c:pt>
                <c:pt idx="3">
                  <c:v>47.72</c:v>
                </c:pt>
                <c:pt idx="4">
                  <c:v>44.24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96-4893-ABDF-76FB53126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394.93</c:v>
                </c:pt>
                <c:pt idx="1">
                  <c:v>363.03</c:v>
                </c:pt>
                <c:pt idx="2">
                  <c:v>334.51</c:v>
                </c:pt>
                <c:pt idx="3">
                  <c:v>266</c:v>
                </c:pt>
                <c:pt idx="4">
                  <c:v>291.52999999999997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B1-4837-B205-DC3F5C0F8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1298.9100000000001</c:v>
                </c:pt>
                <c:pt idx="1">
                  <c:v>1243.71</c:v>
                </c:pt>
                <c:pt idx="2">
                  <c:v>1194.1500000000001</c:v>
                </c:pt>
                <c:pt idx="3">
                  <c:v>1206.79</c:v>
                </c:pt>
                <c:pt idx="4">
                  <c:v>1258.43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B1-4837-B205-DC3F5C0F8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187.76</c:v>
                </c:pt>
                <c:pt idx="1">
                  <c:v>188.41</c:v>
                </c:pt>
                <c:pt idx="2">
                  <c:v>177.84</c:v>
                </c:pt>
                <c:pt idx="3">
                  <c:v>192.84</c:v>
                </c:pt>
                <c:pt idx="4">
                  <c:v>228.44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2F-4ACB-AB90-BB066286F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69.87</c:v>
                </c:pt>
                <c:pt idx="1">
                  <c:v>74.3</c:v>
                </c:pt>
                <c:pt idx="2">
                  <c:v>72.260000000000005</c:v>
                </c:pt>
                <c:pt idx="3">
                  <c:v>71.84</c:v>
                </c:pt>
                <c:pt idx="4">
                  <c:v>73.36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2F-4ACB-AB90-BB066286F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135.04</c:v>
                </c:pt>
                <c:pt idx="1">
                  <c:v>127.52</c:v>
                </c:pt>
                <c:pt idx="2">
                  <c:v>149.63999999999999</c:v>
                </c:pt>
                <c:pt idx="3">
                  <c:v>137.59</c:v>
                </c:pt>
                <c:pt idx="4">
                  <c:v>108.89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68-4964-A346-43CF92EC7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234.96</c:v>
                </c:pt>
                <c:pt idx="1">
                  <c:v>221.81</c:v>
                </c:pt>
                <c:pt idx="2">
                  <c:v>230.02</c:v>
                </c:pt>
                <c:pt idx="3">
                  <c:v>228.47</c:v>
                </c:pt>
                <c:pt idx="4">
                  <c:v>224.88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68-4964-A346-43CF92EC7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【1,260.21】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5" zoomScaleNormal="8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千葉県　柏市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特定環境保全公共下水道</v>
      </c>
      <c r="Q8" s="72"/>
      <c r="R8" s="72"/>
      <c r="S8" s="72"/>
      <c r="T8" s="72"/>
      <c r="U8" s="72"/>
      <c r="V8" s="72"/>
      <c r="W8" s="72" t="str">
        <f>データ!L6</f>
        <v>D2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428587</v>
      </c>
      <c r="AM8" s="69"/>
      <c r="AN8" s="69"/>
      <c r="AO8" s="69"/>
      <c r="AP8" s="69"/>
      <c r="AQ8" s="69"/>
      <c r="AR8" s="69"/>
      <c r="AS8" s="69"/>
      <c r="AT8" s="68">
        <f>データ!T6</f>
        <v>114.74</v>
      </c>
      <c r="AU8" s="68"/>
      <c r="AV8" s="68"/>
      <c r="AW8" s="68"/>
      <c r="AX8" s="68"/>
      <c r="AY8" s="68"/>
      <c r="AZ8" s="68"/>
      <c r="BA8" s="68"/>
      <c r="BB8" s="68">
        <f>データ!U6</f>
        <v>3735.29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>
        <f>データ!O6</f>
        <v>83.78</v>
      </c>
      <c r="J10" s="68"/>
      <c r="K10" s="68"/>
      <c r="L10" s="68"/>
      <c r="M10" s="68"/>
      <c r="N10" s="68"/>
      <c r="O10" s="68"/>
      <c r="P10" s="68">
        <f>データ!P6</f>
        <v>0.31</v>
      </c>
      <c r="Q10" s="68"/>
      <c r="R10" s="68"/>
      <c r="S10" s="68"/>
      <c r="T10" s="68"/>
      <c r="U10" s="68"/>
      <c r="V10" s="68"/>
      <c r="W10" s="68">
        <f>データ!Q6</f>
        <v>77.239999999999995</v>
      </c>
      <c r="X10" s="68"/>
      <c r="Y10" s="68"/>
      <c r="Z10" s="68"/>
      <c r="AA10" s="68"/>
      <c r="AB10" s="68"/>
      <c r="AC10" s="68"/>
      <c r="AD10" s="69">
        <f>データ!R6</f>
        <v>2357</v>
      </c>
      <c r="AE10" s="69"/>
      <c r="AF10" s="69"/>
      <c r="AG10" s="69"/>
      <c r="AH10" s="69"/>
      <c r="AI10" s="69"/>
      <c r="AJ10" s="69"/>
      <c r="AK10" s="2"/>
      <c r="AL10" s="69">
        <f>データ!V6</f>
        <v>1329</v>
      </c>
      <c r="AM10" s="69"/>
      <c r="AN10" s="69"/>
      <c r="AO10" s="69"/>
      <c r="AP10" s="69"/>
      <c r="AQ10" s="69"/>
      <c r="AR10" s="69"/>
      <c r="AS10" s="69"/>
      <c r="AT10" s="68">
        <f>データ!W6</f>
        <v>1.44</v>
      </c>
      <c r="AU10" s="68"/>
      <c r="AV10" s="68"/>
      <c r="AW10" s="68"/>
      <c r="AX10" s="68"/>
      <c r="AY10" s="68"/>
      <c r="AZ10" s="68"/>
      <c r="BA10" s="68"/>
      <c r="BB10" s="68">
        <f>データ!X6</f>
        <v>922.92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116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114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115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【104.83】</v>
      </c>
      <c r="F85" s="26" t="str">
        <f>データ!AT6</f>
        <v>【61.55】</v>
      </c>
      <c r="G85" s="26" t="str">
        <f>データ!BE6</f>
        <v>【45.34】</v>
      </c>
      <c r="H85" s="26" t="str">
        <f>データ!BP6</f>
        <v>【1,260.21】</v>
      </c>
      <c r="I85" s="26" t="str">
        <f>データ!CA6</f>
        <v>【75.29】</v>
      </c>
      <c r="J85" s="26" t="str">
        <f>データ!CL6</f>
        <v>【215.41】</v>
      </c>
      <c r="K85" s="26" t="str">
        <f>データ!CW6</f>
        <v>【42.90】</v>
      </c>
      <c r="L85" s="26" t="str">
        <f>データ!DH6</f>
        <v>【84.75】</v>
      </c>
      <c r="M85" s="26" t="str">
        <f>データ!DS6</f>
        <v>【23.60】</v>
      </c>
      <c r="N85" s="26" t="str">
        <f>データ!ED6</f>
        <v>【0.01】</v>
      </c>
      <c r="O85" s="26" t="str">
        <f>データ!EO6</f>
        <v>【0.30】</v>
      </c>
    </row>
  </sheetData>
  <sheetProtection algorithmName="SHA-512" hashValue="ptM94B0BQYuJphKSCBh7mthzglobnYwsE9wynOG51XbaFZe0UkikIHmeSv8qKs5AHLeM5ic4UzR6dJkYCOPRUg==" saltValue="1Mf+z8053Ailcm/H3eN/2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122173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千葉県　柏市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>
        <f t="shared" si="3"/>
        <v>83.78</v>
      </c>
      <c r="P6" s="34">
        <f t="shared" si="3"/>
        <v>0.31</v>
      </c>
      <c r="Q6" s="34">
        <f t="shared" si="3"/>
        <v>77.239999999999995</v>
      </c>
      <c r="R6" s="34">
        <f t="shared" si="3"/>
        <v>2357</v>
      </c>
      <c r="S6" s="34">
        <f t="shared" si="3"/>
        <v>428587</v>
      </c>
      <c r="T6" s="34">
        <f t="shared" si="3"/>
        <v>114.74</v>
      </c>
      <c r="U6" s="34">
        <f t="shared" si="3"/>
        <v>3735.29</v>
      </c>
      <c r="V6" s="34">
        <f t="shared" si="3"/>
        <v>1329</v>
      </c>
      <c r="W6" s="34">
        <f t="shared" si="3"/>
        <v>1.44</v>
      </c>
      <c r="X6" s="34">
        <f t="shared" si="3"/>
        <v>922.92</v>
      </c>
      <c r="Y6" s="35">
        <f>IF(Y7="",NA(),Y7)</f>
        <v>161.53</v>
      </c>
      <c r="Z6" s="35">
        <f t="shared" ref="Z6:AH6" si="4">IF(Z7="",NA(),Z7)</f>
        <v>161.82</v>
      </c>
      <c r="AA6" s="35">
        <f t="shared" si="4"/>
        <v>166.64</v>
      </c>
      <c r="AB6" s="35">
        <f t="shared" si="4"/>
        <v>179.12</v>
      </c>
      <c r="AC6" s="35">
        <f t="shared" si="4"/>
        <v>197.45</v>
      </c>
      <c r="AD6" s="35">
        <f t="shared" si="4"/>
        <v>100.85</v>
      </c>
      <c r="AE6" s="35">
        <f t="shared" si="4"/>
        <v>102.13</v>
      </c>
      <c r="AF6" s="35">
        <f t="shared" si="4"/>
        <v>101.72</v>
      </c>
      <c r="AG6" s="35">
        <f t="shared" si="4"/>
        <v>102.73</v>
      </c>
      <c r="AH6" s="35">
        <f t="shared" si="4"/>
        <v>105.78</v>
      </c>
      <c r="AI6" s="34" t="str">
        <f>IF(AI7="","",IF(AI7="-","【-】","【"&amp;SUBSTITUTE(TEXT(AI7,"#,##0.00"),"-","△")&amp;"】"))</f>
        <v>【104.83】</v>
      </c>
      <c r="AJ6" s="34">
        <f>IF(AJ7="",NA(),AJ7)</f>
        <v>0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>
        <f t="shared" si="5"/>
        <v>110.77</v>
      </c>
      <c r="AP6" s="35">
        <f t="shared" si="5"/>
        <v>109.51</v>
      </c>
      <c r="AQ6" s="35">
        <f t="shared" si="5"/>
        <v>112.88</v>
      </c>
      <c r="AR6" s="35">
        <f t="shared" si="5"/>
        <v>94.97</v>
      </c>
      <c r="AS6" s="35">
        <f t="shared" si="5"/>
        <v>63.96</v>
      </c>
      <c r="AT6" s="34" t="str">
        <f>IF(AT7="","",IF(AT7="-","【-】","【"&amp;SUBSTITUTE(TEXT(AT7,"#,##0.00"),"-","△")&amp;"】"))</f>
        <v>【61.55】</v>
      </c>
      <c r="AU6" s="35">
        <f>IF(AU7="",NA(),AU7)</f>
        <v>619.76</v>
      </c>
      <c r="AV6" s="35">
        <f t="shared" ref="AV6:BD6" si="6">IF(AV7="",NA(),AV7)</f>
        <v>823.94</v>
      </c>
      <c r="AW6" s="35">
        <f t="shared" si="6"/>
        <v>990.78</v>
      </c>
      <c r="AX6" s="35">
        <f t="shared" si="6"/>
        <v>1127.6300000000001</v>
      </c>
      <c r="AY6" s="35">
        <f t="shared" si="6"/>
        <v>1332.16</v>
      </c>
      <c r="AZ6" s="35">
        <f t="shared" si="6"/>
        <v>46.78</v>
      </c>
      <c r="BA6" s="35">
        <f t="shared" si="6"/>
        <v>47.44</v>
      </c>
      <c r="BB6" s="35">
        <f t="shared" si="6"/>
        <v>49.18</v>
      </c>
      <c r="BC6" s="35">
        <f t="shared" si="6"/>
        <v>47.72</v>
      </c>
      <c r="BD6" s="35">
        <f t="shared" si="6"/>
        <v>44.24</v>
      </c>
      <c r="BE6" s="34" t="str">
        <f>IF(BE7="","",IF(BE7="-","【-】","【"&amp;SUBSTITUTE(TEXT(BE7,"#,##0.00"),"-","△")&amp;"】"))</f>
        <v>【45.34】</v>
      </c>
      <c r="BF6" s="35">
        <f>IF(BF7="",NA(),BF7)</f>
        <v>394.93</v>
      </c>
      <c r="BG6" s="35">
        <f t="shared" ref="BG6:BO6" si="7">IF(BG7="",NA(),BG7)</f>
        <v>363.03</v>
      </c>
      <c r="BH6" s="35">
        <f t="shared" si="7"/>
        <v>334.51</v>
      </c>
      <c r="BI6" s="35">
        <f t="shared" si="7"/>
        <v>266</v>
      </c>
      <c r="BJ6" s="35">
        <f t="shared" si="7"/>
        <v>291.52999999999997</v>
      </c>
      <c r="BK6" s="35">
        <f t="shared" si="7"/>
        <v>1298.9100000000001</v>
      </c>
      <c r="BL6" s="35">
        <f t="shared" si="7"/>
        <v>1243.71</v>
      </c>
      <c r="BM6" s="35">
        <f t="shared" si="7"/>
        <v>1194.1500000000001</v>
      </c>
      <c r="BN6" s="35">
        <f t="shared" si="7"/>
        <v>1206.79</v>
      </c>
      <c r="BO6" s="35">
        <f t="shared" si="7"/>
        <v>1258.43</v>
      </c>
      <c r="BP6" s="34" t="str">
        <f>IF(BP7="","",IF(BP7="-","【-】","【"&amp;SUBSTITUTE(TEXT(BP7,"#,##0.00"),"-","△")&amp;"】"))</f>
        <v>【1,260.21】</v>
      </c>
      <c r="BQ6" s="35">
        <f>IF(BQ7="",NA(),BQ7)</f>
        <v>187.76</v>
      </c>
      <c r="BR6" s="35">
        <f t="shared" ref="BR6:BZ6" si="8">IF(BR7="",NA(),BR7)</f>
        <v>188.41</v>
      </c>
      <c r="BS6" s="35">
        <f t="shared" si="8"/>
        <v>177.84</v>
      </c>
      <c r="BT6" s="35">
        <f t="shared" si="8"/>
        <v>192.84</v>
      </c>
      <c r="BU6" s="35">
        <f t="shared" si="8"/>
        <v>228.44</v>
      </c>
      <c r="BV6" s="35">
        <f t="shared" si="8"/>
        <v>69.87</v>
      </c>
      <c r="BW6" s="35">
        <f t="shared" si="8"/>
        <v>74.3</v>
      </c>
      <c r="BX6" s="35">
        <f t="shared" si="8"/>
        <v>72.260000000000005</v>
      </c>
      <c r="BY6" s="35">
        <f t="shared" si="8"/>
        <v>71.84</v>
      </c>
      <c r="BZ6" s="35">
        <f t="shared" si="8"/>
        <v>73.36</v>
      </c>
      <c r="CA6" s="34" t="str">
        <f>IF(CA7="","",IF(CA7="-","【-】","【"&amp;SUBSTITUTE(TEXT(CA7,"#,##0.00"),"-","△")&amp;"】"))</f>
        <v>【75.29】</v>
      </c>
      <c r="CB6" s="35">
        <f>IF(CB7="",NA(),CB7)</f>
        <v>135.04</v>
      </c>
      <c r="CC6" s="35">
        <f t="shared" ref="CC6:CK6" si="9">IF(CC7="",NA(),CC7)</f>
        <v>127.52</v>
      </c>
      <c r="CD6" s="35">
        <f t="shared" si="9"/>
        <v>149.63999999999999</v>
      </c>
      <c r="CE6" s="35">
        <f t="shared" si="9"/>
        <v>137.59</v>
      </c>
      <c r="CF6" s="35">
        <f t="shared" si="9"/>
        <v>108.89</v>
      </c>
      <c r="CG6" s="35">
        <f t="shared" si="9"/>
        <v>234.96</v>
      </c>
      <c r="CH6" s="35">
        <f t="shared" si="9"/>
        <v>221.81</v>
      </c>
      <c r="CI6" s="35">
        <f t="shared" si="9"/>
        <v>230.02</v>
      </c>
      <c r="CJ6" s="35">
        <f t="shared" si="9"/>
        <v>228.47</v>
      </c>
      <c r="CK6" s="35">
        <f t="shared" si="9"/>
        <v>224.88</v>
      </c>
      <c r="CL6" s="34" t="str">
        <f>IF(CL7="","",IF(CL7="-","【-】","【"&amp;SUBSTITUTE(TEXT(CL7,"#,##0.00"),"-","△")&amp;"】"))</f>
        <v>【215.41】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42.9</v>
      </c>
      <c r="CS6" s="35">
        <f t="shared" si="10"/>
        <v>43.36</v>
      </c>
      <c r="CT6" s="35">
        <f t="shared" si="10"/>
        <v>42.56</v>
      </c>
      <c r="CU6" s="35">
        <f t="shared" si="10"/>
        <v>42.47</v>
      </c>
      <c r="CV6" s="35">
        <f t="shared" si="10"/>
        <v>42.4</v>
      </c>
      <c r="CW6" s="34" t="str">
        <f>IF(CW7="","",IF(CW7="-","【-】","【"&amp;SUBSTITUTE(TEXT(CW7,"#,##0.00"),"-","△")&amp;"】"))</f>
        <v>【42.90】</v>
      </c>
      <c r="CX6" s="35">
        <f>IF(CX7="",NA(),CX7)</f>
        <v>100</v>
      </c>
      <c r="CY6" s="35">
        <f t="shared" ref="CY6:DG6" si="11">IF(CY7="",NA(),CY7)</f>
        <v>97.8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83.5</v>
      </c>
      <c r="DD6" s="35">
        <f t="shared" si="11"/>
        <v>83.06</v>
      </c>
      <c r="DE6" s="35">
        <f t="shared" si="11"/>
        <v>83.32</v>
      </c>
      <c r="DF6" s="35">
        <f t="shared" si="11"/>
        <v>83.75</v>
      </c>
      <c r="DG6" s="35">
        <f t="shared" si="11"/>
        <v>84.19</v>
      </c>
      <c r="DH6" s="34" t="str">
        <f>IF(DH7="","",IF(DH7="-","【-】","【"&amp;SUBSTITUTE(TEXT(DH7,"#,##0.00"),"-","△")&amp;"】"))</f>
        <v>【84.75】</v>
      </c>
      <c r="DI6" s="35">
        <f>IF(DI7="",NA(),DI7)</f>
        <v>7.76</v>
      </c>
      <c r="DJ6" s="35">
        <f t="shared" ref="DJ6:DR6" si="12">IF(DJ7="",NA(),DJ7)</f>
        <v>7.76</v>
      </c>
      <c r="DK6" s="35">
        <f t="shared" si="12"/>
        <v>9.92</v>
      </c>
      <c r="DL6" s="35">
        <f t="shared" si="12"/>
        <v>15.45</v>
      </c>
      <c r="DM6" s="35">
        <f t="shared" si="12"/>
        <v>17.97</v>
      </c>
      <c r="DN6" s="35">
        <f t="shared" si="12"/>
        <v>22.77</v>
      </c>
      <c r="DO6" s="35">
        <f t="shared" si="12"/>
        <v>23.93</v>
      </c>
      <c r="DP6" s="35">
        <f t="shared" si="12"/>
        <v>24.68</v>
      </c>
      <c r="DQ6" s="35">
        <f t="shared" si="12"/>
        <v>24.68</v>
      </c>
      <c r="DR6" s="35">
        <f t="shared" si="12"/>
        <v>21.36</v>
      </c>
      <c r="DS6" s="34" t="str">
        <f>IF(DS7="","",IF(DS7="-","【-】","【"&amp;SUBSTITUTE(TEXT(DS7,"#,##0.00"),"-","△")&amp;"】"))</f>
        <v>【23.60】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4">
        <f t="shared" si="13"/>
        <v>0</v>
      </c>
      <c r="DZ6" s="34">
        <f t="shared" si="13"/>
        <v>0</v>
      </c>
      <c r="EA6" s="35">
        <f t="shared" si="13"/>
        <v>0.01</v>
      </c>
      <c r="EB6" s="35">
        <f t="shared" si="13"/>
        <v>8.6199999999999992</v>
      </c>
      <c r="EC6" s="35">
        <f t="shared" si="13"/>
        <v>0.01</v>
      </c>
      <c r="ED6" s="34" t="str">
        <f>IF(ED7="","",IF(ED7="-","【-】","【"&amp;SUBSTITUTE(TEXT(ED7,"#,##0.00"),"-","△")&amp;"】"))</f>
        <v>【0.01】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0.09</v>
      </c>
      <c r="EK6" s="35">
        <f t="shared" si="14"/>
        <v>0.09</v>
      </c>
      <c r="EL6" s="35">
        <f t="shared" si="14"/>
        <v>0.13</v>
      </c>
      <c r="EM6" s="35">
        <f t="shared" si="14"/>
        <v>0.36</v>
      </c>
      <c r="EN6" s="35">
        <f t="shared" si="14"/>
        <v>0.39</v>
      </c>
      <c r="EO6" s="34" t="str">
        <f>IF(EO7="","",IF(EO7="-","【-】","【"&amp;SUBSTITUTE(TEXT(EO7,"#,##0.00"),"-","△")&amp;"】"))</f>
        <v>【0.30】</v>
      </c>
    </row>
    <row r="7" spans="1:148" s="36" customFormat="1" x14ac:dyDescent="0.15">
      <c r="A7" s="28"/>
      <c r="B7" s="37">
        <v>2020</v>
      </c>
      <c r="C7" s="37">
        <v>122173</v>
      </c>
      <c r="D7" s="37">
        <v>46</v>
      </c>
      <c r="E7" s="37">
        <v>17</v>
      </c>
      <c r="F7" s="37">
        <v>4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83.78</v>
      </c>
      <c r="P7" s="38">
        <v>0.31</v>
      </c>
      <c r="Q7" s="38">
        <v>77.239999999999995</v>
      </c>
      <c r="R7" s="38">
        <v>2357</v>
      </c>
      <c r="S7" s="38">
        <v>428587</v>
      </c>
      <c r="T7" s="38">
        <v>114.74</v>
      </c>
      <c r="U7" s="38">
        <v>3735.29</v>
      </c>
      <c r="V7" s="38">
        <v>1329</v>
      </c>
      <c r="W7" s="38">
        <v>1.44</v>
      </c>
      <c r="X7" s="38">
        <v>922.92</v>
      </c>
      <c r="Y7" s="38">
        <v>161.53</v>
      </c>
      <c r="Z7" s="38">
        <v>161.82</v>
      </c>
      <c r="AA7" s="38">
        <v>166.64</v>
      </c>
      <c r="AB7" s="38">
        <v>179.12</v>
      </c>
      <c r="AC7" s="38">
        <v>197.45</v>
      </c>
      <c r="AD7" s="38">
        <v>100.85</v>
      </c>
      <c r="AE7" s="38">
        <v>102.13</v>
      </c>
      <c r="AF7" s="38">
        <v>101.72</v>
      </c>
      <c r="AG7" s="38">
        <v>102.73</v>
      </c>
      <c r="AH7" s="38">
        <v>105.78</v>
      </c>
      <c r="AI7" s="38">
        <v>104.83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110.77</v>
      </c>
      <c r="AP7" s="38">
        <v>109.51</v>
      </c>
      <c r="AQ7" s="38">
        <v>112.88</v>
      </c>
      <c r="AR7" s="38">
        <v>94.97</v>
      </c>
      <c r="AS7" s="38">
        <v>63.96</v>
      </c>
      <c r="AT7" s="38">
        <v>61.55</v>
      </c>
      <c r="AU7" s="38">
        <v>619.76</v>
      </c>
      <c r="AV7" s="38">
        <v>823.94</v>
      </c>
      <c r="AW7" s="38">
        <v>990.78</v>
      </c>
      <c r="AX7" s="38">
        <v>1127.6300000000001</v>
      </c>
      <c r="AY7" s="38">
        <v>1332.16</v>
      </c>
      <c r="AZ7" s="38">
        <v>46.78</v>
      </c>
      <c r="BA7" s="38">
        <v>47.44</v>
      </c>
      <c r="BB7" s="38">
        <v>49.18</v>
      </c>
      <c r="BC7" s="38">
        <v>47.72</v>
      </c>
      <c r="BD7" s="38">
        <v>44.24</v>
      </c>
      <c r="BE7" s="38">
        <v>45.34</v>
      </c>
      <c r="BF7" s="38">
        <v>394.93</v>
      </c>
      <c r="BG7" s="38">
        <v>363.03</v>
      </c>
      <c r="BH7" s="38">
        <v>334.51</v>
      </c>
      <c r="BI7" s="38">
        <v>266</v>
      </c>
      <c r="BJ7" s="38">
        <v>291.52999999999997</v>
      </c>
      <c r="BK7" s="38">
        <v>1298.9100000000001</v>
      </c>
      <c r="BL7" s="38">
        <v>1243.71</v>
      </c>
      <c r="BM7" s="38">
        <v>1194.1500000000001</v>
      </c>
      <c r="BN7" s="38">
        <v>1206.79</v>
      </c>
      <c r="BO7" s="38">
        <v>1258.43</v>
      </c>
      <c r="BP7" s="38">
        <v>1260.21</v>
      </c>
      <c r="BQ7" s="38">
        <v>187.76</v>
      </c>
      <c r="BR7" s="38">
        <v>188.41</v>
      </c>
      <c r="BS7" s="38">
        <v>177.84</v>
      </c>
      <c r="BT7" s="38">
        <v>192.84</v>
      </c>
      <c r="BU7" s="38">
        <v>228.44</v>
      </c>
      <c r="BV7" s="38">
        <v>69.87</v>
      </c>
      <c r="BW7" s="38">
        <v>74.3</v>
      </c>
      <c r="BX7" s="38">
        <v>72.260000000000005</v>
      </c>
      <c r="BY7" s="38">
        <v>71.84</v>
      </c>
      <c r="BZ7" s="38">
        <v>73.36</v>
      </c>
      <c r="CA7" s="38">
        <v>75.290000000000006</v>
      </c>
      <c r="CB7" s="38">
        <v>135.04</v>
      </c>
      <c r="CC7" s="38">
        <v>127.52</v>
      </c>
      <c r="CD7" s="38">
        <v>149.63999999999999</v>
      </c>
      <c r="CE7" s="38">
        <v>137.59</v>
      </c>
      <c r="CF7" s="38">
        <v>108.89</v>
      </c>
      <c r="CG7" s="38">
        <v>234.96</v>
      </c>
      <c r="CH7" s="38">
        <v>221.81</v>
      </c>
      <c r="CI7" s="38">
        <v>230.02</v>
      </c>
      <c r="CJ7" s="38">
        <v>228.47</v>
      </c>
      <c r="CK7" s="38">
        <v>224.88</v>
      </c>
      <c r="CL7" s="38">
        <v>215.41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 t="s">
        <v>102</v>
      </c>
      <c r="CR7" s="38">
        <v>42.9</v>
      </c>
      <c r="CS7" s="38">
        <v>43.36</v>
      </c>
      <c r="CT7" s="38">
        <v>42.56</v>
      </c>
      <c r="CU7" s="38">
        <v>42.47</v>
      </c>
      <c r="CV7" s="38">
        <v>42.4</v>
      </c>
      <c r="CW7" s="38">
        <v>42.9</v>
      </c>
      <c r="CX7" s="38">
        <v>100</v>
      </c>
      <c r="CY7" s="38">
        <v>97.8</v>
      </c>
      <c r="CZ7" s="38">
        <v>100</v>
      </c>
      <c r="DA7" s="38">
        <v>100</v>
      </c>
      <c r="DB7" s="38">
        <v>100</v>
      </c>
      <c r="DC7" s="38">
        <v>83.5</v>
      </c>
      <c r="DD7" s="38">
        <v>83.06</v>
      </c>
      <c r="DE7" s="38">
        <v>83.32</v>
      </c>
      <c r="DF7" s="38">
        <v>83.75</v>
      </c>
      <c r="DG7" s="38">
        <v>84.19</v>
      </c>
      <c r="DH7" s="38">
        <v>84.75</v>
      </c>
      <c r="DI7" s="38">
        <v>7.76</v>
      </c>
      <c r="DJ7" s="38">
        <v>7.76</v>
      </c>
      <c r="DK7" s="38">
        <v>9.92</v>
      </c>
      <c r="DL7" s="38">
        <v>15.45</v>
      </c>
      <c r="DM7" s="38">
        <v>17.97</v>
      </c>
      <c r="DN7" s="38">
        <v>22.77</v>
      </c>
      <c r="DO7" s="38">
        <v>23.93</v>
      </c>
      <c r="DP7" s="38">
        <v>24.68</v>
      </c>
      <c r="DQ7" s="38">
        <v>24.68</v>
      </c>
      <c r="DR7" s="38">
        <v>21.36</v>
      </c>
      <c r="DS7" s="38">
        <v>23.6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</v>
      </c>
      <c r="EA7" s="38">
        <v>0.01</v>
      </c>
      <c r="EB7" s="38">
        <v>8.6199999999999992</v>
      </c>
      <c r="EC7" s="38">
        <v>0.01</v>
      </c>
      <c r="ED7" s="38">
        <v>0.01</v>
      </c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0.09</v>
      </c>
      <c r="EK7" s="38">
        <v>0.09</v>
      </c>
      <c r="EL7" s="38">
        <v>0.13</v>
      </c>
      <c r="EM7" s="38">
        <v>0.36</v>
      </c>
      <c r="EN7" s="38">
        <v>0.39</v>
      </c>
      <c r="EO7" s="38">
        <v>0.3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112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2022-01-17T04:07:41Z</cp:lastPrinted>
  <dcterms:created xsi:type="dcterms:W3CDTF">2021-12-03T07:23:04Z</dcterms:created>
  <dcterms:modified xsi:type="dcterms:W3CDTF">2022-01-26T00:35:59Z</dcterms:modified>
  <cp:category/>
</cp:coreProperties>
</file>