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保存文書\地方公営企業\令和3年度\【124(月)〆】公営企業に係る経営比較分析表（令和２年度決算）の分析等について（依頼）（１／５）\03_県への回答\"/>
    </mc:Choice>
  </mc:AlternateContent>
  <workbookProtection workbookAlgorithmName="SHA-512" workbookHashValue="btt9QliWiA7kjkcexE+mUI95Q02PnWBdzAoy55kyzUTa9XE8/tfADdkqOgIKmyXVcUxsGhMYKYdr+cYPZWWI4w==" workbookSaltValue="d6FwVxdmJ6Hv5Y2iYRShaQ==" workbookSpinCount="100000" lockStructure="1"/>
  <bookViews>
    <workbookView xWindow="0" yWindow="0" windowWidth="23040" windowHeight="9390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<sst xmlns="http://schemas.openxmlformats.org/spreadsheetml/2006/main" count="228" uniqueCount="114">
  <si>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</si>
  <si>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</si>
  <si>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</si>
  <si>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</si>
  <si>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</si>
  <si>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</si>
  <si>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</si>
  <si>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</si>
  <si>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</si>
  <si>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</si>
  <si>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</si>
  <si>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</si>
  <si>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</si>
  <si>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</si>
  <si>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</si>
  <si>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</si>
  <si>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</si>
  <si>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</si>
  <si>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</si>
  <si>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</si>
  <si>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</si>
  <si>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</si>
  <si>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</si>
  <si>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</si>
  <si>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</si>
  <si>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</si>
  <si>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</si>
  <si>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</si>
  <si>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</si>
  <si>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</si>
  <si>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</si>
  <si>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</si>
  <si>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</si>
  <si>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</si>
  <si>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</si>
  <si>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</si>
  <si>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</si>
  <si>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</si>
  <si>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</si>
  <si>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</si>
  <si>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</si>
  <si>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</si>
  <si>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</si>
  <si>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</si>
  <si>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</si>
  <si>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</si>
  <si>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</si>
  <si>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</si>
  <si>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</si>
  <si>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</si>
  <si>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</si>
  <si>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</si>
  <si>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</si>
  <si>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</si>
  <si>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</si>
  <si>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</si>
  <si>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</si>
  <si>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</si>
  <si>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</si>
  <si>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</si>
  <si>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</si>
  <si>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</si>
  <si>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</si>
  <si>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</si>
  <si>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</si>
  <si>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</si>
  <si>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</si>
  <si>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</si>
  <si>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</si>
  <si>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</si>
  <si>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</si>
  <si>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</si>
  <si>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</si>
  <si>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</si>
  <si>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</si>
  <si>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</si>
  <si>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</si>
  <si>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</si>
  <si>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</si>
  <si>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</si>
  <si>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</si>
  <si>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</si>
  <si>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</si>
  <si>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</si>
  <si>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</si>
  <si>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</si>
  <si>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</si>
  <si>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</si>
  <si>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</si>
  <si>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</si>
  <si>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</si>
  <si>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</si>
  <si>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佐倉市</t>
  </si>
  <si>
    <t>法適用</t>
  </si>
  <si>
    <t>水道事業</t>
  </si>
  <si>
    <t>末端給水事業</t>
  </si>
  <si>
    <t>A2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</si>
  <si>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</si>
  <si>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</si>
  <si>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</si>
  <si>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</si>
  <si>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</si>
  <si>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</si>
  <si>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</si>
  <si>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</si>
  <si>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</si>
  <si>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</si>
  <si>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</si>
  <si>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</si>
  <si>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</si>
  <si>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</si>
  <si>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r>
      <t>①経常収支比率
　前年より悪化し、全国平均・類似団体平均を下回る状況。
八ッ場ダム完成により受水費が増加した影響が大きい。
②累積欠損金比率
　累積欠損金の発生はない。
③流動比率
　全国平均や類似団体平均と比べて高い水準にある。前年より増加しているのは、流動資産（現金等）が減少しているものの、それ以上に流動負債（未払金）が減少しているため。
④企業債残高対給水収益比率
　平成22年以降、企業債の新規借入をしていないため、全国平均、類似団体よりもはるかに低い。
⑤料金回収率　　　
  八ッ場ダム完成に伴い受水費が増加したことにより、給水原価が大幅に増加し、100％を下回る結果となった。
⑥給水原価　　　　
　八ッ場ダム完成に伴い受水費が増加した影響が出ている。
⑦施設利用率
　</t>
    </r>
    <r>
      <rPr>
        <sz val="9"/>
        <rFont val="ＭＳ ゴシック"/>
        <family val="3"/>
        <charset val="128"/>
      </rPr>
      <t>全国平均、類似団体平均を</t>
    </r>
    <r>
      <rPr>
        <sz val="9"/>
        <color theme="1"/>
        <rFont val="ＭＳ ゴシック"/>
        <family val="3"/>
        <charset val="128"/>
      </rPr>
      <t>ともに上回っており、効率よく施設を利用できている。
⑧有収率
　前年の数値が台風による停電の影響で赤水が発生し、その捨て水処理のため有収率が一時的に悪化した。R2年度は平年並みに戻っている。全国平均、類似団体平均ともに上回っている状況。</t>
    </r>
    <rPh sb="135" eb="136">
      <t>ゲン</t>
    </rPh>
    <rPh sb="136" eb="137">
      <t>キン</t>
    </rPh>
    <rPh sb="137" eb="138">
      <t>トウ</t>
    </rPh>
    <rPh sb="191" eb="193">
      <t>ヘイセイ</t>
    </rPh>
    <rPh sb="195" eb="196">
      <t>ネン</t>
    </rPh>
    <rPh sb="196" eb="198">
      <t>イコウ</t>
    </rPh>
    <rPh sb="257" eb="258">
      <t>トモナ</t>
    </rPh>
    <rPh sb="275" eb="276">
      <t>ハラ</t>
    </rPh>
    <rPh sb="290" eb="292">
      <t>シタマワ</t>
    </rPh>
    <rPh sb="293" eb="295">
      <t>ケッカ</t>
    </rPh>
    <rPh sb="321" eb="322">
      <t>トモナ</t>
    </rPh>
    <rPh sb="409" eb="411">
      <t>エイキョウ</t>
    </rPh>
    <rPh sb="412" eb="414">
      <t>アカミズ</t>
    </rPh>
    <rPh sb="415" eb="417">
      <t>ハッセイ</t>
    </rPh>
    <rPh sb="421" eb="422">
      <t>ス</t>
    </rPh>
    <rPh sb="423" eb="424">
      <t>ミズ</t>
    </rPh>
    <rPh sb="424" eb="426">
      <t>ショリ</t>
    </rPh>
    <rPh sb="429" eb="431">
      <t>ユウシュウ</t>
    </rPh>
    <rPh sb="431" eb="432">
      <t>リツ</t>
    </rPh>
    <rPh sb="433" eb="436">
      <t>イチジテキ</t>
    </rPh>
    <rPh sb="437" eb="439">
      <t>アッカ</t>
    </rPh>
    <rPh sb="444" eb="446">
      <t>ネンド</t>
    </rPh>
    <rPh sb="447" eb="449">
      <t>ヘイネン</t>
    </rPh>
    <rPh sb="449" eb="450">
      <t>ナ</t>
    </rPh>
    <rPh sb="452" eb="453">
      <t>モド</t>
    </rPh>
    <phoneticPr fontId="4"/>
  </si>
  <si>
    <t>　流動比率等、類似団体平均や全国平均と比較してまだ良好な指標もあるが、経常収支比率や料金回収率等は急激に悪化し、各平均を下回っている。
　これは受水費等の費用が大幅に増加したことによるもので、給水原価が供給単価を上回る逆ザヤの状態となっている。
　今後、水需要の減少による収益減が見込まれるなか、耐震化工事等の災害対策を進める必要があり、より一層厳しい経営環境が予想される。
　このように、早急な経営基盤の強化が求められる状況であったことから、佐倉市議会（令和３年８月定例会）の議決を受け、令和４年４月１日より料金改定を実施する。</t>
    <rPh sb="1" eb="3">
      <t>リュウドウ</t>
    </rPh>
    <rPh sb="3" eb="5">
      <t>ヒリツ</t>
    </rPh>
    <rPh sb="5" eb="6">
      <t>ナド</t>
    </rPh>
    <rPh sb="7" eb="9">
      <t>ルイジ</t>
    </rPh>
    <rPh sb="9" eb="11">
      <t>ダンタイ</t>
    </rPh>
    <rPh sb="11" eb="13">
      <t>ヘイキン</t>
    </rPh>
    <rPh sb="14" eb="16">
      <t>ゼンコク</t>
    </rPh>
    <rPh sb="16" eb="18">
      <t>ヘイキン</t>
    </rPh>
    <rPh sb="28" eb="30">
      <t>シヒョウ</t>
    </rPh>
    <rPh sb="35" eb="37">
      <t>ケイジョウ</t>
    </rPh>
    <rPh sb="37" eb="39">
      <t>シュウシ</t>
    </rPh>
    <rPh sb="39" eb="41">
      <t>ヒリツ</t>
    </rPh>
    <rPh sb="47" eb="48">
      <t>ナド</t>
    </rPh>
    <rPh sb="49" eb="51">
      <t>キュウゲキ</t>
    </rPh>
    <rPh sb="52" eb="54">
      <t>アッカ</t>
    </rPh>
    <rPh sb="56" eb="57">
      <t>カク</t>
    </rPh>
    <rPh sb="57" eb="59">
      <t>ヘイキン</t>
    </rPh>
    <rPh sb="60" eb="62">
      <t>シタマワ</t>
    </rPh>
    <rPh sb="72" eb="74">
      <t>ジュスイ</t>
    </rPh>
    <rPh sb="74" eb="75">
      <t>ヒ</t>
    </rPh>
    <rPh sb="75" eb="76">
      <t>トウ</t>
    </rPh>
    <rPh sb="77" eb="79">
      <t>ヒヨウ</t>
    </rPh>
    <rPh sb="80" eb="82">
      <t>オオハバ</t>
    </rPh>
    <rPh sb="83" eb="85">
      <t>ゾウカ</t>
    </rPh>
    <rPh sb="140" eb="142">
      <t>ミコ</t>
    </rPh>
    <rPh sb="148" eb="151">
      <t>タイシンカ</t>
    </rPh>
    <rPh sb="151" eb="153">
      <t>コウジ</t>
    </rPh>
    <rPh sb="153" eb="154">
      <t>トウ</t>
    </rPh>
    <rPh sb="155" eb="157">
      <t>サイガイ</t>
    </rPh>
    <rPh sb="157" eb="159">
      <t>タイサク</t>
    </rPh>
    <rPh sb="160" eb="161">
      <t>スス</t>
    </rPh>
    <rPh sb="163" eb="165">
      <t>ヒツヨウ</t>
    </rPh>
    <rPh sb="195" eb="197">
      <t>ソウキュウ</t>
    </rPh>
    <rPh sb="198" eb="200">
      <t>ケイエイ</t>
    </rPh>
    <rPh sb="200" eb="202">
      <t>キバン</t>
    </rPh>
    <rPh sb="203" eb="205">
      <t>キョウカ</t>
    </rPh>
    <rPh sb="206" eb="207">
      <t>モト</t>
    </rPh>
    <rPh sb="211" eb="213">
      <t>ジョウキョウ</t>
    </rPh>
    <rPh sb="222" eb="225">
      <t>サクラシ</t>
    </rPh>
    <rPh sb="228" eb="230">
      <t>レイワ</t>
    </rPh>
    <rPh sb="231" eb="232">
      <t>ネン</t>
    </rPh>
    <rPh sb="233" eb="234">
      <t>ガツ</t>
    </rPh>
    <rPh sb="234" eb="237">
      <t>テイレイカイ</t>
    </rPh>
    <rPh sb="239" eb="241">
      <t>ギケツ</t>
    </rPh>
    <rPh sb="242" eb="243">
      <t>ウ</t>
    </rPh>
    <rPh sb="245" eb="247">
      <t>レイワ</t>
    </rPh>
    <rPh sb="248" eb="249">
      <t>ネン</t>
    </rPh>
    <rPh sb="250" eb="251">
      <t>ガツ</t>
    </rPh>
    <rPh sb="252" eb="253">
      <t>ニチ</t>
    </rPh>
    <rPh sb="255" eb="257">
      <t>リョウキン</t>
    </rPh>
    <rPh sb="257" eb="259">
      <t>カイテイ</t>
    </rPh>
    <rPh sb="260" eb="262">
      <t>ジッシ</t>
    </rPh>
    <phoneticPr fontId="4"/>
  </si>
  <si>
    <t xml:space="preserve">①有形固定資産減価償却率
　前年比△0.01ポイント。全国平均や類似団体平均と比べて低い数値。
②管路経年化率
　大規模開発による管路が新たに対象となり、前年比＋4.62ポイントとなった。全国平均や類似団体平均と比べて低い数値ではあるものの、依然として老朽化が進んでいる。
③管路更新率
　前年比+0.66ポイント。全国平均や類似団体平均と比べると高い数値である。
　前年度よりも高い数値となっているが、令和元年度から令和２年度への繰越事業が多かったことによるものである。耐用年数や経年化率を考えると、今後もペースを落とさず更新していく必要がある。
</t>
    <rPh sb="58" eb="61">
      <t>ダイキボ</t>
    </rPh>
    <rPh sb="61" eb="63">
      <t>カイハツ</t>
    </rPh>
    <rPh sb="66" eb="68">
      <t>カンロ</t>
    </rPh>
    <rPh sb="69" eb="70">
      <t>アラ</t>
    </rPh>
    <rPh sb="72" eb="74">
      <t>タイショウ</t>
    </rPh>
    <rPh sb="176" eb="177">
      <t>タカ</t>
    </rPh>
    <rPh sb="178" eb="180">
      <t>スウチ</t>
    </rPh>
    <rPh sb="192" eb="193">
      <t>タカ</t>
    </rPh>
    <rPh sb="194" eb="196">
      <t>スウチ</t>
    </rPh>
    <rPh sb="204" eb="206">
      <t>レイワ</t>
    </rPh>
    <rPh sb="206" eb="208">
      <t>ガンネン</t>
    </rPh>
    <rPh sb="208" eb="209">
      <t>ド</t>
    </rPh>
    <rPh sb="211" eb="213">
      <t>レイワ</t>
    </rPh>
    <rPh sb="214" eb="216">
      <t>ネンド</t>
    </rPh>
    <rPh sb="218" eb="219">
      <t>ク</t>
    </rPh>
    <rPh sb="219" eb="220">
      <t>コ</t>
    </rPh>
    <rPh sb="220" eb="222">
      <t>ジギョウ</t>
    </rPh>
    <rPh sb="223" eb="224">
      <t>オオ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</si>
</sst>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1.03</c:v>
                </c:pt>
                <c:pt idx="1">
                  <c:v>1</c:v>
                </c:pt>
                <c:pt idx="2">
                  <c:v>1.74</c:v>
                </c:pt>
                <c:pt idx="3">
                  <c:v>0.73</c:v>
                </c:pt>
                <c:pt idx="4">
                  <c:v>1.39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57-4BE8-8576-B43098A05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714784"/>
        <c:axId val="377941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0.67</c:v>
                </c:pt>
                <c:pt idx="1">
                  <c:v>0.65</c:v>
                </c:pt>
                <c:pt idx="2">
                  <c:v>0.7</c:v>
                </c:pt>
                <c:pt idx="3">
                  <c:v>0.72</c:v>
                </c:pt>
                <c:pt idx="4">
                  <c:v>0.69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57-4BE8-8576-B43098A05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14784"/>
        <c:axId val="377941728"/>
      </c:lineChart>
      <c:dateAx>
        <c:axId val="3747147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7941728"/>
        <c:crosses val="autoZero"/>
        <c:auto val="1"/>
        <c:lblOffset val="100"/>
        <c:baseTimeUnit val="years"/>
      </c:dateAx>
      <c:valAx>
        <c:axId val="377941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4714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75.84</c:v>
                </c:pt>
                <c:pt idx="1">
                  <c:v>76.34</c:v>
                </c:pt>
                <c:pt idx="2">
                  <c:v>76.03</c:v>
                </c:pt>
                <c:pt idx="3">
                  <c:v>75.37</c:v>
                </c:pt>
                <c:pt idx="4">
                  <c:v>76.97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C3-4691-AE69-ABBA8F936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468400"/>
        <c:axId val="378473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62.46</c:v>
                </c:pt>
                <c:pt idx="1">
                  <c:v>62.88</c:v>
                </c:pt>
                <c:pt idx="2">
                  <c:v>62.32</c:v>
                </c:pt>
                <c:pt idx="3">
                  <c:v>61.71</c:v>
                </c:pt>
                <c:pt idx="4">
                  <c:v>63.12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5C3-4691-AE69-ABBA8F936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468400"/>
        <c:axId val="378473496"/>
      </c:lineChart>
      <c:dateAx>
        <c:axId val="3784684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8473496"/>
        <c:crosses val="autoZero"/>
        <c:auto val="1"/>
        <c:lblOffset val="100"/>
        <c:baseTimeUnit val="years"/>
      </c:dateAx>
      <c:valAx>
        <c:axId val="378473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8468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95.94</c:v>
                </c:pt>
                <c:pt idx="1">
                  <c:v>95.47</c:v>
                </c:pt>
                <c:pt idx="2">
                  <c:v>95.52</c:v>
                </c:pt>
                <c:pt idx="3">
                  <c:v>94.86</c:v>
                </c:pt>
                <c:pt idx="4">
                  <c:v>95.52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8E-4DFF-A765-F7D0EEDAC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469184"/>
        <c:axId val="378474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90.62</c:v>
                </c:pt>
                <c:pt idx="1">
                  <c:v>90.13</c:v>
                </c:pt>
                <c:pt idx="2">
                  <c:v>90.19</c:v>
                </c:pt>
                <c:pt idx="3">
                  <c:v>90.03</c:v>
                </c:pt>
                <c:pt idx="4">
                  <c:v>90.09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8E-4DFF-A765-F7D0EEDAC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469184"/>
        <c:axId val="378474672"/>
      </c:lineChart>
      <c:dateAx>
        <c:axId val="3784691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8474672"/>
        <c:crosses val="autoZero"/>
        <c:auto val="1"/>
        <c:lblOffset val="100"/>
        <c:baseTimeUnit val="years"/>
      </c:dateAx>
      <c:valAx>
        <c:axId val="378474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8469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118</c:v>
                </c:pt>
                <c:pt idx="1">
                  <c:v>114.35</c:v>
                </c:pt>
                <c:pt idx="2">
                  <c:v>116.15</c:v>
                </c:pt>
                <c:pt idx="3">
                  <c:v>114.29</c:v>
                </c:pt>
                <c:pt idx="4">
                  <c:v>104.86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0F-4463-9E93-88876EAC6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940944"/>
        <c:axId val="377942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115.36</c:v>
                </c:pt>
                <c:pt idx="1">
                  <c:v>113.95</c:v>
                </c:pt>
                <c:pt idx="2">
                  <c:v>112.62</c:v>
                </c:pt>
                <c:pt idx="3">
                  <c:v>113.35</c:v>
                </c:pt>
                <c:pt idx="4">
                  <c:v>112.36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0F-4463-9E93-88876EAC6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940944"/>
        <c:axId val="377942512"/>
      </c:lineChart>
      <c:dateAx>
        <c:axId val="3779409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7942512"/>
        <c:crosses val="autoZero"/>
        <c:auto val="1"/>
        <c:lblOffset val="100"/>
        <c:baseTimeUnit val="years"/>
      </c:dateAx>
      <c:valAx>
        <c:axId val="377942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7940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46.11</c:v>
                </c:pt>
                <c:pt idx="1">
                  <c:v>47.48</c:v>
                </c:pt>
                <c:pt idx="2">
                  <c:v>48.02</c:v>
                </c:pt>
                <c:pt idx="3">
                  <c:v>48.87</c:v>
                </c:pt>
                <c:pt idx="4">
                  <c:v>48.86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05-44C2-803F-60500B4F3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943296"/>
        <c:axId val="377939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48.01</c:v>
                </c:pt>
                <c:pt idx="1">
                  <c:v>48.01</c:v>
                </c:pt>
                <c:pt idx="2">
                  <c:v>48.86</c:v>
                </c:pt>
                <c:pt idx="3">
                  <c:v>49.6</c:v>
                </c:pt>
                <c:pt idx="4">
                  <c:v>50.31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05-44C2-803F-60500B4F3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943296"/>
        <c:axId val="377939768"/>
      </c:lineChart>
      <c:dateAx>
        <c:axId val="3779432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7939768"/>
        <c:crosses val="autoZero"/>
        <c:auto val="1"/>
        <c:lblOffset val="100"/>
        <c:baseTimeUnit val="years"/>
      </c:dateAx>
      <c:valAx>
        <c:axId val="377939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7943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6.17</c:v>
                </c:pt>
                <c:pt idx="1">
                  <c:v>6.47</c:v>
                </c:pt>
                <c:pt idx="2">
                  <c:v>6.18</c:v>
                </c:pt>
                <c:pt idx="3">
                  <c:v>6.92</c:v>
                </c:pt>
                <c:pt idx="4">
                  <c:v>11.54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B4-4A99-8538-B31212F22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174984"/>
        <c:axId val="378173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16.170000000000002</c:v>
                </c:pt>
                <c:pt idx="1">
                  <c:v>16.600000000000001</c:v>
                </c:pt>
                <c:pt idx="2">
                  <c:v>18.510000000000002</c:v>
                </c:pt>
                <c:pt idx="3">
                  <c:v>20.49</c:v>
                </c:pt>
                <c:pt idx="4">
                  <c:v>21.34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B4-4A99-8538-B31212F22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174984"/>
        <c:axId val="378173416"/>
      </c:lineChart>
      <c:dateAx>
        <c:axId val="3781749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8173416"/>
        <c:crosses val="autoZero"/>
        <c:auto val="1"/>
        <c:lblOffset val="100"/>
        <c:baseTimeUnit val="years"/>
      </c:dateAx>
      <c:valAx>
        <c:axId val="378173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8174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5F-4789-8D90-A23255B79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172632"/>
        <c:axId val="378170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0.75</c:v>
                </c:pt>
                <c:pt idx="3" formatCode="#,##0.00;&quot;△&quot;#,##0.00;&quot;-&quot;">
                  <c:v>0.51</c:v>
                </c:pt>
                <c:pt idx="4" formatCode="#,##0.00;&quot;△&quot;#,##0.00;&quot;-&quot;">
                  <c:v>0.28999999999999998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5F-4789-8D90-A23255B79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172632"/>
        <c:axId val="378170672"/>
      </c:lineChart>
      <c:dateAx>
        <c:axId val="3781726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8170672"/>
        <c:crosses val="autoZero"/>
        <c:auto val="1"/>
        <c:lblOffset val="100"/>
        <c:baseTimeUnit val="years"/>
      </c:dateAx>
      <c:valAx>
        <c:axId val="3781706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8172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1575.6</c:v>
                </c:pt>
                <c:pt idx="1">
                  <c:v>1587.68</c:v>
                </c:pt>
                <c:pt idx="2">
                  <c:v>1357.46</c:v>
                </c:pt>
                <c:pt idx="3">
                  <c:v>787.69</c:v>
                </c:pt>
                <c:pt idx="4">
                  <c:v>884.87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62-45DF-90AB-9B8BC8BFB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174592"/>
        <c:axId val="378175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311.99</c:v>
                </c:pt>
                <c:pt idx="1">
                  <c:v>307.83</c:v>
                </c:pt>
                <c:pt idx="2">
                  <c:v>318.89</c:v>
                </c:pt>
                <c:pt idx="3">
                  <c:v>309.10000000000002</c:v>
                </c:pt>
                <c:pt idx="4">
                  <c:v>306.08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62-45DF-90AB-9B8BC8BFB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174592"/>
        <c:axId val="378175376"/>
      </c:lineChart>
      <c:dateAx>
        <c:axId val="378174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8175376"/>
        <c:crosses val="autoZero"/>
        <c:auto val="1"/>
        <c:lblOffset val="100"/>
        <c:baseTimeUnit val="years"/>
      </c:dateAx>
      <c:valAx>
        <c:axId val="3781753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8174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64.8</c:v>
                </c:pt>
                <c:pt idx="1">
                  <c:v>60.91</c:v>
                </c:pt>
                <c:pt idx="2">
                  <c:v>57.78</c:v>
                </c:pt>
                <c:pt idx="3">
                  <c:v>55.21</c:v>
                </c:pt>
                <c:pt idx="4">
                  <c:v>50.97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E7-46F8-8A26-58E843A8B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169496"/>
        <c:axId val="378169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291.77999999999997</c:v>
                </c:pt>
                <c:pt idx="1">
                  <c:v>295.44</c:v>
                </c:pt>
                <c:pt idx="2">
                  <c:v>290.07</c:v>
                </c:pt>
                <c:pt idx="3">
                  <c:v>290.42</c:v>
                </c:pt>
                <c:pt idx="4">
                  <c:v>294.66000000000003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E7-46F8-8A26-58E843A8B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169496"/>
        <c:axId val="378169888"/>
      </c:lineChart>
      <c:dateAx>
        <c:axId val="3781694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8169888"/>
        <c:crosses val="autoZero"/>
        <c:auto val="1"/>
        <c:lblOffset val="100"/>
        <c:baseTimeUnit val="years"/>
      </c:dateAx>
      <c:valAx>
        <c:axId val="3781698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8169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110.57</c:v>
                </c:pt>
                <c:pt idx="1">
                  <c:v>106.36</c:v>
                </c:pt>
                <c:pt idx="2">
                  <c:v>110.05</c:v>
                </c:pt>
                <c:pt idx="3">
                  <c:v>108.86</c:v>
                </c:pt>
                <c:pt idx="4">
                  <c:v>97.85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3B-4195-B10B-4FCBDEA0F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171456"/>
        <c:axId val="378171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107.61</c:v>
                </c:pt>
                <c:pt idx="1">
                  <c:v>106.02</c:v>
                </c:pt>
                <c:pt idx="2">
                  <c:v>104.84</c:v>
                </c:pt>
                <c:pt idx="3">
                  <c:v>106.11</c:v>
                </c:pt>
                <c:pt idx="4">
                  <c:v>103.75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3B-4195-B10B-4FCBDEA0F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171456"/>
        <c:axId val="378171848"/>
      </c:lineChart>
      <c:dateAx>
        <c:axId val="378171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8171848"/>
        <c:crosses val="autoZero"/>
        <c:auto val="1"/>
        <c:lblOffset val="100"/>
        <c:baseTimeUnit val="years"/>
      </c:dateAx>
      <c:valAx>
        <c:axId val="378171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8171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171.24</c:v>
                </c:pt>
                <c:pt idx="1">
                  <c:v>178.62</c:v>
                </c:pt>
                <c:pt idx="2">
                  <c:v>173.19</c:v>
                </c:pt>
                <c:pt idx="3">
                  <c:v>175.25</c:v>
                </c:pt>
                <c:pt idx="4">
                  <c:v>193.54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56-4575-9562-B53A1BA2A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473104"/>
        <c:axId val="378474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155.69</c:v>
                </c:pt>
                <c:pt idx="1">
                  <c:v>158.6</c:v>
                </c:pt>
                <c:pt idx="2">
                  <c:v>161.82</c:v>
                </c:pt>
                <c:pt idx="3">
                  <c:v>161.03</c:v>
                </c:pt>
                <c:pt idx="4">
                  <c:v>159.93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56-4575-9562-B53A1BA2A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473104"/>
        <c:axId val="378474280"/>
      </c:lineChart>
      <c:dateAx>
        <c:axId val="378473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8474280"/>
        <c:crosses val="autoZero"/>
        <c:auto val="1"/>
        <c:lblOffset val="100"/>
        <c:baseTimeUnit val="years"/>
      </c:dateAx>
      <c:valAx>
        <c:axId val="378474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8473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千葉県　佐倉市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A2</v>
      </c>
      <c r="X8" s="60"/>
      <c r="Y8" s="60"/>
      <c r="Z8" s="60"/>
      <c r="AA8" s="60"/>
      <c r="AB8" s="60"/>
      <c r="AC8" s="60"/>
      <c r="AD8" s="60" t="str">
        <f>データ!$M$6</f>
        <v>自治体職員</v>
      </c>
      <c r="AE8" s="60"/>
      <c r="AF8" s="60"/>
      <c r="AG8" s="60"/>
      <c r="AH8" s="60"/>
      <c r="AI8" s="60"/>
      <c r="AJ8" s="60"/>
      <c r="AK8" s="4"/>
      <c r="AL8" s="61">
        <f>データ!$R$6</f>
        <v>173619</v>
      </c>
      <c r="AM8" s="61"/>
      <c r="AN8" s="61"/>
      <c r="AO8" s="61"/>
      <c r="AP8" s="61"/>
      <c r="AQ8" s="61"/>
      <c r="AR8" s="61"/>
      <c r="AS8" s="61"/>
      <c r="AT8" s="52">
        <f>データ!$S$6</f>
        <v>103.69</v>
      </c>
      <c r="AU8" s="53"/>
      <c r="AV8" s="53"/>
      <c r="AW8" s="53"/>
      <c r="AX8" s="53"/>
      <c r="AY8" s="53"/>
      <c r="AZ8" s="53"/>
      <c r="BA8" s="53"/>
      <c r="BB8" s="54">
        <f>データ!$T$6</f>
        <v>1674.4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92.94</v>
      </c>
      <c r="J10" s="53"/>
      <c r="K10" s="53"/>
      <c r="L10" s="53"/>
      <c r="M10" s="53"/>
      <c r="N10" s="53"/>
      <c r="O10" s="64"/>
      <c r="P10" s="54">
        <f>データ!$P$6</f>
        <v>94.33</v>
      </c>
      <c r="Q10" s="54"/>
      <c r="R10" s="54"/>
      <c r="S10" s="54"/>
      <c r="T10" s="54"/>
      <c r="U10" s="54"/>
      <c r="V10" s="54"/>
      <c r="W10" s="61">
        <f>データ!$Q$6</f>
        <v>2882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163400</v>
      </c>
      <c r="AM10" s="61"/>
      <c r="AN10" s="61"/>
      <c r="AO10" s="61"/>
      <c r="AP10" s="61"/>
      <c r="AQ10" s="61"/>
      <c r="AR10" s="61"/>
      <c r="AS10" s="61"/>
      <c r="AT10" s="52">
        <f>データ!$V$6</f>
        <v>103.69</v>
      </c>
      <c r="AU10" s="53"/>
      <c r="AV10" s="53"/>
      <c r="AW10" s="53"/>
      <c r="AX10" s="53"/>
      <c r="AY10" s="53"/>
      <c r="AZ10" s="53"/>
      <c r="BA10" s="53"/>
      <c r="BB10" s="54">
        <f>データ!$W$6</f>
        <v>1575.85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87" t="s">
        <v>111</v>
      </c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9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87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9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87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9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87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9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87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9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87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9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87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9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87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9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87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9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87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9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87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9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87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9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87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9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87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9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87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9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87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9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87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9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87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9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87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9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87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9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87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9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87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9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87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9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87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9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87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9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87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9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87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9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87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9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87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9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113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112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【110.27】</v>
      </c>
      <c r="F85" s="27" t="str">
        <f>データ!AS6</f>
        <v>【1.15】</v>
      </c>
      <c r="G85" s="27" t="str">
        <f>データ!BD6</f>
        <v>【260.31】</v>
      </c>
      <c r="H85" s="27" t="str">
        <f>データ!BO6</f>
        <v>【275.67】</v>
      </c>
      <c r="I85" s="27" t="str">
        <f>データ!BZ6</f>
        <v>【100.05】</v>
      </c>
      <c r="J85" s="27" t="str">
        <f>データ!CK6</f>
        <v>【166.40】</v>
      </c>
      <c r="K85" s="27" t="str">
        <f>データ!CV6</f>
        <v>【60.69】</v>
      </c>
      <c r="L85" s="27" t="str">
        <f>データ!DG6</f>
        <v>【89.82】</v>
      </c>
      <c r="M85" s="27" t="str">
        <f>データ!DR6</f>
        <v>【50.19】</v>
      </c>
      <c r="N85" s="27" t="str">
        <f>データ!EC6</f>
        <v>【20.63】</v>
      </c>
      <c r="O85" s="27" t="str">
        <f>データ!EN6</f>
        <v>【0.69】</v>
      </c>
    </row>
  </sheetData>
  <sheetProtection algorithmName="SHA-512" hashValue="HkL3Wi/NRCfQzPwDfgeSTrkmJNKrfHwBNZY1i2FRLrbSjlMyjj3RlHNtJ0w/PAGPQ0SSOPtBX+4g/A1bRYaYoQ==" saltValue="WabmTc8+e4jkAENrOsBTHw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91" t="s">
        <v>50</v>
      </c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3"/>
      <c r="X3" s="97" t="s">
        <v>51</v>
      </c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 t="s">
        <v>27</v>
      </c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</row>
    <row r="4" spans="1:144" x14ac:dyDescent="0.15">
      <c r="A4" s="29" t="s">
        <v>52</v>
      </c>
      <c r="B4" s="31"/>
      <c r="C4" s="31"/>
      <c r="D4" s="31"/>
      <c r="E4" s="31"/>
      <c r="F4" s="31"/>
      <c r="G4" s="31"/>
      <c r="H4" s="94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6"/>
      <c r="X4" s="90" t="s">
        <v>53</v>
      </c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 t="s">
        <v>54</v>
      </c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 t="s">
        <v>55</v>
      </c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 t="s">
        <v>56</v>
      </c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 t="s">
        <v>57</v>
      </c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 t="s">
        <v>58</v>
      </c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 t="s">
        <v>59</v>
      </c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 t="s">
        <v>60</v>
      </c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 t="s">
        <v>61</v>
      </c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 t="s">
        <v>62</v>
      </c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 t="s">
        <v>63</v>
      </c>
      <c r="EE4" s="90"/>
      <c r="EF4" s="90"/>
      <c r="EG4" s="90"/>
      <c r="EH4" s="90"/>
      <c r="EI4" s="90"/>
      <c r="EJ4" s="90"/>
      <c r="EK4" s="90"/>
      <c r="EL4" s="90"/>
      <c r="EM4" s="90"/>
      <c r="EN4" s="90"/>
    </row>
    <row r="5" spans="1:144" x14ac:dyDescent="0.15">
      <c r="A5" s="29" t="s">
        <v>64</v>
      </c>
      <c r="B5" s="32"/>
      <c r="C5" s="32"/>
      <c r="D5" s="32"/>
      <c r="E5" s="32"/>
      <c r="F5" s="32"/>
      <c r="G5" s="32"/>
      <c r="H5" s="33" t="s">
        <v>65</v>
      </c>
      <c r="I5" s="33" t="s">
        <v>66</v>
      </c>
      <c r="J5" s="33" t="s">
        <v>67</v>
      </c>
      <c r="K5" s="33" t="s">
        <v>68</v>
      </c>
      <c r="L5" s="33" t="s">
        <v>69</v>
      </c>
      <c r="M5" s="33" t="s">
        <v>5</v>
      </c>
      <c r="N5" s="33" t="s">
        <v>70</v>
      </c>
      <c r="O5" s="33" t="s">
        <v>71</v>
      </c>
      <c r="P5" s="33" t="s">
        <v>72</v>
      </c>
      <c r="Q5" s="33" t="s">
        <v>73</v>
      </c>
      <c r="R5" s="33" t="s">
        <v>74</v>
      </c>
      <c r="S5" s="33" t="s">
        <v>75</v>
      </c>
      <c r="T5" s="33" t="s">
        <v>76</v>
      </c>
      <c r="U5" s="33" t="s">
        <v>77</v>
      </c>
      <c r="V5" s="33" t="s">
        <v>78</v>
      </c>
      <c r="W5" s="33" t="s">
        <v>79</v>
      </c>
      <c r="X5" s="33" t="s">
        <v>80</v>
      </c>
      <c r="Y5" s="33" t="s">
        <v>81</v>
      </c>
      <c r="Z5" s="33" t="s">
        <v>82</v>
      </c>
      <c r="AA5" s="33" t="s">
        <v>83</v>
      </c>
      <c r="AB5" s="33" t="s">
        <v>84</v>
      </c>
      <c r="AC5" s="33" t="s">
        <v>85</v>
      </c>
      <c r="AD5" s="33" t="s">
        <v>86</v>
      </c>
      <c r="AE5" s="33" t="s">
        <v>87</v>
      </c>
      <c r="AF5" s="33" t="s">
        <v>88</v>
      </c>
      <c r="AG5" s="33" t="s">
        <v>89</v>
      </c>
      <c r="AH5" s="33" t="s">
        <v>29</v>
      </c>
      <c r="AI5" s="33" t="s">
        <v>80</v>
      </c>
      <c r="AJ5" s="33" t="s">
        <v>81</v>
      </c>
      <c r="AK5" s="33" t="s">
        <v>82</v>
      </c>
      <c r="AL5" s="33" t="s">
        <v>83</v>
      </c>
      <c r="AM5" s="33" t="s">
        <v>84</v>
      </c>
      <c r="AN5" s="33" t="s">
        <v>85</v>
      </c>
      <c r="AO5" s="33" t="s">
        <v>86</v>
      </c>
      <c r="AP5" s="33" t="s">
        <v>87</v>
      </c>
      <c r="AQ5" s="33" t="s">
        <v>88</v>
      </c>
      <c r="AR5" s="33" t="s">
        <v>89</v>
      </c>
      <c r="AS5" s="33" t="s">
        <v>90</v>
      </c>
      <c r="AT5" s="33" t="s">
        <v>80</v>
      </c>
      <c r="AU5" s="33" t="s">
        <v>81</v>
      </c>
      <c r="AV5" s="33" t="s">
        <v>82</v>
      </c>
      <c r="AW5" s="33" t="s">
        <v>83</v>
      </c>
      <c r="AX5" s="33" t="s">
        <v>84</v>
      </c>
      <c r="AY5" s="33" t="s">
        <v>85</v>
      </c>
      <c r="AZ5" s="33" t="s">
        <v>86</v>
      </c>
      <c r="BA5" s="33" t="s">
        <v>87</v>
      </c>
      <c r="BB5" s="33" t="s">
        <v>88</v>
      </c>
      <c r="BC5" s="33" t="s">
        <v>89</v>
      </c>
      <c r="BD5" s="33" t="s">
        <v>90</v>
      </c>
      <c r="BE5" s="33" t="s">
        <v>80</v>
      </c>
      <c r="BF5" s="33" t="s">
        <v>81</v>
      </c>
      <c r="BG5" s="33" t="s">
        <v>82</v>
      </c>
      <c r="BH5" s="33" t="s">
        <v>83</v>
      </c>
      <c r="BI5" s="33" t="s">
        <v>84</v>
      </c>
      <c r="BJ5" s="33" t="s">
        <v>85</v>
      </c>
      <c r="BK5" s="33" t="s">
        <v>86</v>
      </c>
      <c r="BL5" s="33" t="s">
        <v>87</v>
      </c>
      <c r="BM5" s="33" t="s">
        <v>88</v>
      </c>
      <c r="BN5" s="33" t="s">
        <v>89</v>
      </c>
      <c r="BO5" s="33" t="s">
        <v>90</v>
      </c>
      <c r="BP5" s="33" t="s">
        <v>80</v>
      </c>
      <c r="BQ5" s="33" t="s">
        <v>81</v>
      </c>
      <c r="BR5" s="33" t="s">
        <v>82</v>
      </c>
      <c r="BS5" s="33" t="s">
        <v>83</v>
      </c>
      <c r="BT5" s="33" t="s">
        <v>84</v>
      </c>
      <c r="BU5" s="33" t="s">
        <v>85</v>
      </c>
      <c r="BV5" s="33" t="s">
        <v>86</v>
      </c>
      <c r="BW5" s="33" t="s">
        <v>87</v>
      </c>
      <c r="BX5" s="33" t="s">
        <v>88</v>
      </c>
      <c r="BY5" s="33" t="s">
        <v>89</v>
      </c>
      <c r="BZ5" s="33" t="s">
        <v>90</v>
      </c>
      <c r="CA5" s="33" t="s">
        <v>80</v>
      </c>
      <c r="CB5" s="33" t="s">
        <v>81</v>
      </c>
      <c r="CC5" s="33" t="s">
        <v>82</v>
      </c>
      <c r="CD5" s="33" t="s">
        <v>83</v>
      </c>
      <c r="CE5" s="33" t="s">
        <v>84</v>
      </c>
      <c r="CF5" s="33" t="s">
        <v>85</v>
      </c>
      <c r="CG5" s="33" t="s">
        <v>86</v>
      </c>
      <c r="CH5" s="33" t="s">
        <v>87</v>
      </c>
      <c r="CI5" s="33" t="s">
        <v>88</v>
      </c>
      <c r="CJ5" s="33" t="s">
        <v>89</v>
      </c>
      <c r="CK5" s="33" t="s">
        <v>90</v>
      </c>
      <c r="CL5" s="33" t="s">
        <v>80</v>
      </c>
      <c r="CM5" s="33" t="s">
        <v>81</v>
      </c>
      <c r="CN5" s="33" t="s">
        <v>82</v>
      </c>
      <c r="CO5" s="33" t="s">
        <v>83</v>
      </c>
      <c r="CP5" s="33" t="s">
        <v>84</v>
      </c>
      <c r="CQ5" s="33" t="s">
        <v>85</v>
      </c>
      <c r="CR5" s="33" t="s">
        <v>86</v>
      </c>
      <c r="CS5" s="33" t="s">
        <v>87</v>
      </c>
      <c r="CT5" s="33" t="s">
        <v>88</v>
      </c>
      <c r="CU5" s="33" t="s">
        <v>89</v>
      </c>
      <c r="CV5" s="33" t="s">
        <v>90</v>
      </c>
      <c r="CW5" s="33" t="s">
        <v>80</v>
      </c>
      <c r="CX5" s="33" t="s">
        <v>81</v>
      </c>
      <c r="CY5" s="33" t="s">
        <v>82</v>
      </c>
      <c r="CZ5" s="33" t="s">
        <v>83</v>
      </c>
      <c r="DA5" s="33" t="s">
        <v>84</v>
      </c>
      <c r="DB5" s="33" t="s">
        <v>85</v>
      </c>
      <c r="DC5" s="33" t="s">
        <v>86</v>
      </c>
      <c r="DD5" s="33" t="s">
        <v>87</v>
      </c>
      <c r="DE5" s="33" t="s">
        <v>88</v>
      </c>
      <c r="DF5" s="33" t="s">
        <v>89</v>
      </c>
      <c r="DG5" s="33" t="s">
        <v>90</v>
      </c>
      <c r="DH5" s="33" t="s">
        <v>80</v>
      </c>
      <c r="DI5" s="33" t="s">
        <v>81</v>
      </c>
      <c r="DJ5" s="33" t="s">
        <v>82</v>
      </c>
      <c r="DK5" s="33" t="s">
        <v>83</v>
      </c>
      <c r="DL5" s="33" t="s">
        <v>84</v>
      </c>
      <c r="DM5" s="33" t="s">
        <v>85</v>
      </c>
      <c r="DN5" s="33" t="s">
        <v>86</v>
      </c>
      <c r="DO5" s="33" t="s">
        <v>87</v>
      </c>
      <c r="DP5" s="33" t="s">
        <v>88</v>
      </c>
      <c r="DQ5" s="33" t="s">
        <v>89</v>
      </c>
      <c r="DR5" s="33" t="s">
        <v>90</v>
      </c>
      <c r="DS5" s="33" t="s">
        <v>80</v>
      </c>
      <c r="DT5" s="33" t="s">
        <v>81</v>
      </c>
      <c r="DU5" s="33" t="s">
        <v>82</v>
      </c>
      <c r="DV5" s="33" t="s">
        <v>83</v>
      </c>
      <c r="DW5" s="33" t="s">
        <v>84</v>
      </c>
      <c r="DX5" s="33" t="s">
        <v>85</v>
      </c>
      <c r="DY5" s="33" t="s">
        <v>86</v>
      </c>
      <c r="DZ5" s="33" t="s">
        <v>87</v>
      </c>
      <c r="EA5" s="33" t="s">
        <v>88</v>
      </c>
      <c r="EB5" s="33" t="s">
        <v>89</v>
      </c>
      <c r="EC5" s="33" t="s">
        <v>90</v>
      </c>
      <c r="ED5" s="33" t="s">
        <v>80</v>
      </c>
      <c r="EE5" s="33" t="s">
        <v>81</v>
      </c>
      <c r="EF5" s="33" t="s">
        <v>82</v>
      </c>
      <c r="EG5" s="33" t="s">
        <v>83</v>
      </c>
      <c r="EH5" s="33" t="s">
        <v>84</v>
      </c>
      <c r="EI5" s="33" t="s">
        <v>85</v>
      </c>
      <c r="EJ5" s="33" t="s">
        <v>86</v>
      </c>
      <c r="EK5" s="33" t="s">
        <v>87</v>
      </c>
      <c r="EL5" s="33" t="s">
        <v>88</v>
      </c>
      <c r="EM5" s="33" t="s">
        <v>89</v>
      </c>
      <c r="EN5" s="33" t="s">
        <v>90</v>
      </c>
    </row>
    <row r="6" spans="1:144" s="37" customFormat="1" x14ac:dyDescent="0.15">
      <c r="A6" s="29" t="s">
        <v>91</v>
      </c>
      <c r="B6" s="34">
        <f>B7</f>
        <v>2020</v>
      </c>
      <c r="C6" s="34">
        <f t="shared" ref="C6:W6" si="3">C7</f>
        <v>122122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千葉県　佐倉市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A2</v>
      </c>
      <c r="M6" s="34" t="str">
        <f t="shared" si="3"/>
        <v>自治体職員</v>
      </c>
      <c r="N6" s="35" t="str">
        <f t="shared" si="3"/>
        <v>-</v>
      </c>
      <c r="O6" s="35">
        <f t="shared" si="3"/>
        <v>92.94</v>
      </c>
      <c r="P6" s="35">
        <f t="shared" si="3"/>
        <v>94.33</v>
      </c>
      <c r="Q6" s="35">
        <f t="shared" si="3"/>
        <v>2882</v>
      </c>
      <c r="R6" s="35">
        <f t="shared" si="3"/>
        <v>173619</v>
      </c>
      <c r="S6" s="35">
        <f t="shared" si="3"/>
        <v>103.69</v>
      </c>
      <c r="T6" s="35">
        <f t="shared" si="3"/>
        <v>1674.4</v>
      </c>
      <c r="U6" s="35">
        <f t="shared" si="3"/>
        <v>163400</v>
      </c>
      <c r="V6" s="35">
        <f t="shared" si="3"/>
        <v>103.69</v>
      </c>
      <c r="W6" s="35">
        <f t="shared" si="3"/>
        <v>1575.85</v>
      </c>
      <c r="X6" s="36">
        <f>IF(X7="",NA(),X7)</f>
        <v>118</v>
      </c>
      <c r="Y6" s="36">
        <f t="shared" ref="Y6:AG6" si="4">IF(Y7="",NA(),Y7)</f>
        <v>114.35</v>
      </c>
      <c r="Z6" s="36">
        <f t="shared" si="4"/>
        <v>116.15</v>
      </c>
      <c r="AA6" s="36">
        <f t="shared" si="4"/>
        <v>114.29</v>
      </c>
      <c r="AB6" s="36">
        <f t="shared" si="4"/>
        <v>104.86</v>
      </c>
      <c r="AC6" s="36">
        <f t="shared" si="4"/>
        <v>115.36</v>
      </c>
      <c r="AD6" s="36">
        <f t="shared" si="4"/>
        <v>113.95</v>
      </c>
      <c r="AE6" s="36">
        <f t="shared" si="4"/>
        <v>112.62</v>
      </c>
      <c r="AF6" s="36">
        <f t="shared" si="4"/>
        <v>113.35</v>
      </c>
      <c r="AG6" s="36">
        <f t="shared" si="4"/>
        <v>112.36</v>
      </c>
      <c r="AH6" s="35" t="str">
        <f>IF(AH7="","",IF(AH7="-","【-】","【"&amp;SUBSTITUTE(TEXT(AH7,"#,##0.00"),"-","△")&amp;"】"))</f>
        <v>【110.27】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5">
        <f t="shared" si="5"/>
        <v>0</v>
      </c>
      <c r="AO6" s="35">
        <f t="shared" si="5"/>
        <v>0</v>
      </c>
      <c r="AP6" s="36">
        <f t="shared" si="5"/>
        <v>0.75</v>
      </c>
      <c r="AQ6" s="36">
        <f t="shared" si="5"/>
        <v>0.51</v>
      </c>
      <c r="AR6" s="36">
        <f t="shared" si="5"/>
        <v>0.28999999999999998</v>
      </c>
      <c r="AS6" s="35" t="str">
        <f>IF(AS7="","",IF(AS7="-","【-】","【"&amp;SUBSTITUTE(TEXT(AS7,"#,##0.00"),"-","△")&amp;"】"))</f>
        <v>【1.15】</v>
      </c>
      <c r="AT6" s="36">
        <f>IF(AT7="",NA(),AT7)</f>
        <v>1575.6</v>
      </c>
      <c r="AU6" s="36">
        <f t="shared" ref="AU6:BC6" si="6">IF(AU7="",NA(),AU7)</f>
        <v>1587.68</v>
      </c>
      <c r="AV6" s="36">
        <f t="shared" si="6"/>
        <v>1357.46</v>
      </c>
      <c r="AW6" s="36">
        <f t="shared" si="6"/>
        <v>787.69</v>
      </c>
      <c r="AX6" s="36">
        <f t="shared" si="6"/>
        <v>884.87</v>
      </c>
      <c r="AY6" s="36">
        <f t="shared" si="6"/>
        <v>311.99</v>
      </c>
      <c r="AZ6" s="36">
        <f t="shared" si="6"/>
        <v>307.83</v>
      </c>
      <c r="BA6" s="36">
        <f t="shared" si="6"/>
        <v>318.89</v>
      </c>
      <c r="BB6" s="36">
        <f t="shared" si="6"/>
        <v>309.10000000000002</v>
      </c>
      <c r="BC6" s="36">
        <f t="shared" si="6"/>
        <v>306.08</v>
      </c>
      <c r="BD6" s="35" t="str">
        <f>IF(BD7="","",IF(BD7="-","【-】","【"&amp;SUBSTITUTE(TEXT(BD7,"#,##0.00"),"-","△")&amp;"】"))</f>
        <v>【260.31】</v>
      </c>
      <c r="BE6" s="36">
        <f>IF(BE7="",NA(),BE7)</f>
        <v>64.8</v>
      </c>
      <c r="BF6" s="36">
        <f t="shared" ref="BF6:BN6" si="7">IF(BF7="",NA(),BF7)</f>
        <v>60.91</v>
      </c>
      <c r="BG6" s="36">
        <f t="shared" si="7"/>
        <v>57.78</v>
      </c>
      <c r="BH6" s="36">
        <f t="shared" si="7"/>
        <v>55.21</v>
      </c>
      <c r="BI6" s="36">
        <f t="shared" si="7"/>
        <v>50.97</v>
      </c>
      <c r="BJ6" s="36">
        <f t="shared" si="7"/>
        <v>291.77999999999997</v>
      </c>
      <c r="BK6" s="36">
        <f t="shared" si="7"/>
        <v>295.44</v>
      </c>
      <c r="BL6" s="36">
        <f t="shared" si="7"/>
        <v>290.07</v>
      </c>
      <c r="BM6" s="36">
        <f t="shared" si="7"/>
        <v>290.42</v>
      </c>
      <c r="BN6" s="36">
        <f t="shared" si="7"/>
        <v>294.66000000000003</v>
      </c>
      <c r="BO6" s="35" t="str">
        <f>IF(BO7="","",IF(BO7="-","【-】","【"&amp;SUBSTITUTE(TEXT(BO7,"#,##0.00"),"-","△")&amp;"】"))</f>
        <v>【275.67】</v>
      </c>
      <c r="BP6" s="36">
        <f>IF(BP7="",NA(),BP7)</f>
        <v>110.57</v>
      </c>
      <c r="BQ6" s="36">
        <f t="shared" ref="BQ6:BY6" si="8">IF(BQ7="",NA(),BQ7)</f>
        <v>106.36</v>
      </c>
      <c r="BR6" s="36">
        <f t="shared" si="8"/>
        <v>110.05</v>
      </c>
      <c r="BS6" s="36">
        <f t="shared" si="8"/>
        <v>108.86</v>
      </c>
      <c r="BT6" s="36">
        <f t="shared" si="8"/>
        <v>97.85</v>
      </c>
      <c r="BU6" s="36">
        <f t="shared" si="8"/>
        <v>107.61</v>
      </c>
      <c r="BV6" s="36">
        <f t="shared" si="8"/>
        <v>106.02</v>
      </c>
      <c r="BW6" s="36">
        <f t="shared" si="8"/>
        <v>104.84</v>
      </c>
      <c r="BX6" s="36">
        <f t="shared" si="8"/>
        <v>106.11</v>
      </c>
      <c r="BY6" s="36">
        <f t="shared" si="8"/>
        <v>103.75</v>
      </c>
      <c r="BZ6" s="35" t="str">
        <f>IF(BZ7="","",IF(BZ7="-","【-】","【"&amp;SUBSTITUTE(TEXT(BZ7,"#,##0.00"),"-","△")&amp;"】"))</f>
        <v>【100.05】</v>
      </c>
      <c r="CA6" s="36">
        <f>IF(CA7="",NA(),CA7)</f>
        <v>171.24</v>
      </c>
      <c r="CB6" s="36">
        <f t="shared" ref="CB6:CJ6" si="9">IF(CB7="",NA(),CB7)</f>
        <v>178.62</v>
      </c>
      <c r="CC6" s="36">
        <f t="shared" si="9"/>
        <v>173.19</v>
      </c>
      <c r="CD6" s="36">
        <f t="shared" si="9"/>
        <v>175.25</v>
      </c>
      <c r="CE6" s="36">
        <f t="shared" si="9"/>
        <v>193.54</v>
      </c>
      <c r="CF6" s="36">
        <f t="shared" si="9"/>
        <v>155.69</v>
      </c>
      <c r="CG6" s="36">
        <f t="shared" si="9"/>
        <v>158.6</v>
      </c>
      <c r="CH6" s="36">
        <f t="shared" si="9"/>
        <v>161.82</v>
      </c>
      <c r="CI6" s="36">
        <f t="shared" si="9"/>
        <v>161.03</v>
      </c>
      <c r="CJ6" s="36">
        <f t="shared" si="9"/>
        <v>159.93</v>
      </c>
      <c r="CK6" s="35" t="str">
        <f>IF(CK7="","",IF(CK7="-","【-】","【"&amp;SUBSTITUTE(TEXT(CK7,"#,##0.00"),"-","△")&amp;"】"))</f>
        <v>【166.40】</v>
      </c>
      <c r="CL6" s="36">
        <f>IF(CL7="",NA(),CL7)</f>
        <v>75.84</v>
      </c>
      <c r="CM6" s="36">
        <f t="shared" ref="CM6:CU6" si="10">IF(CM7="",NA(),CM7)</f>
        <v>76.34</v>
      </c>
      <c r="CN6" s="36">
        <f t="shared" si="10"/>
        <v>76.03</v>
      </c>
      <c r="CO6" s="36">
        <f t="shared" si="10"/>
        <v>75.37</v>
      </c>
      <c r="CP6" s="36">
        <f t="shared" si="10"/>
        <v>76.97</v>
      </c>
      <c r="CQ6" s="36">
        <f t="shared" si="10"/>
        <v>62.46</v>
      </c>
      <c r="CR6" s="36">
        <f t="shared" si="10"/>
        <v>62.88</v>
      </c>
      <c r="CS6" s="36">
        <f t="shared" si="10"/>
        <v>62.32</v>
      </c>
      <c r="CT6" s="36">
        <f t="shared" si="10"/>
        <v>61.71</v>
      </c>
      <c r="CU6" s="36">
        <f t="shared" si="10"/>
        <v>63.12</v>
      </c>
      <c r="CV6" s="35" t="str">
        <f>IF(CV7="","",IF(CV7="-","【-】","【"&amp;SUBSTITUTE(TEXT(CV7,"#,##0.00"),"-","△")&amp;"】"))</f>
        <v>【60.69】</v>
      </c>
      <c r="CW6" s="36">
        <f>IF(CW7="",NA(),CW7)</f>
        <v>95.94</v>
      </c>
      <c r="CX6" s="36">
        <f t="shared" ref="CX6:DF6" si="11">IF(CX7="",NA(),CX7)</f>
        <v>95.47</v>
      </c>
      <c r="CY6" s="36">
        <f t="shared" si="11"/>
        <v>95.52</v>
      </c>
      <c r="CZ6" s="36">
        <f t="shared" si="11"/>
        <v>94.86</v>
      </c>
      <c r="DA6" s="36">
        <f t="shared" si="11"/>
        <v>95.52</v>
      </c>
      <c r="DB6" s="36">
        <f t="shared" si="11"/>
        <v>90.62</v>
      </c>
      <c r="DC6" s="36">
        <f t="shared" si="11"/>
        <v>90.13</v>
      </c>
      <c r="DD6" s="36">
        <f t="shared" si="11"/>
        <v>90.19</v>
      </c>
      <c r="DE6" s="36">
        <f t="shared" si="11"/>
        <v>90.03</v>
      </c>
      <c r="DF6" s="36">
        <f t="shared" si="11"/>
        <v>90.09</v>
      </c>
      <c r="DG6" s="35" t="str">
        <f>IF(DG7="","",IF(DG7="-","【-】","【"&amp;SUBSTITUTE(TEXT(DG7,"#,##0.00"),"-","△")&amp;"】"))</f>
        <v>【89.82】</v>
      </c>
      <c r="DH6" s="36">
        <f>IF(DH7="",NA(),DH7)</f>
        <v>46.11</v>
      </c>
      <c r="DI6" s="36">
        <f t="shared" ref="DI6:DQ6" si="12">IF(DI7="",NA(),DI7)</f>
        <v>47.48</v>
      </c>
      <c r="DJ6" s="36">
        <f t="shared" si="12"/>
        <v>48.02</v>
      </c>
      <c r="DK6" s="36">
        <f t="shared" si="12"/>
        <v>48.87</v>
      </c>
      <c r="DL6" s="36">
        <f t="shared" si="12"/>
        <v>48.86</v>
      </c>
      <c r="DM6" s="36">
        <f t="shared" si="12"/>
        <v>48.01</v>
      </c>
      <c r="DN6" s="36">
        <f t="shared" si="12"/>
        <v>48.01</v>
      </c>
      <c r="DO6" s="36">
        <f t="shared" si="12"/>
        <v>48.86</v>
      </c>
      <c r="DP6" s="36">
        <f t="shared" si="12"/>
        <v>49.6</v>
      </c>
      <c r="DQ6" s="36">
        <f t="shared" si="12"/>
        <v>50.31</v>
      </c>
      <c r="DR6" s="35" t="str">
        <f>IF(DR7="","",IF(DR7="-","【-】","【"&amp;SUBSTITUTE(TEXT(DR7,"#,##0.00"),"-","△")&amp;"】"))</f>
        <v>【50.19】</v>
      </c>
      <c r="DS6" s="36">
        <f>IF(DS7="",NA(),DS7)</f>
        <v>6.17</v>
      </c>
      <c r="DT6" s="36">
        <f t="shared" ref="DT6:EB6" si="13">IF(DT7="",NA(),DT7)</f>
        <v>6.47</v>
      </c>
      <c r="DU6" s="36">
        <f t="shared" si="13"/>
        <v>6.18</v>
      </c>
      <c r="DV6" s="36">
        <f t="shared" si="13"/>
        <v>6.92</v>
      </c>
      <c r="DW6" s="36">
        <f t="shared" si="13"/>
        <v>11.54</v>
      </c>
      <c r="DX6" s="36">
        <f t="shared" si="13"/>
        <v>16.170000000000002</v>
      </c>
      <c r="DY6" s="36">
        <f t="shared" si="13"/>
        <v>16.600000000000001</v>
      </c>
      <c r="DZ6" s="36">
        <f t="shared" si="13"/>
        <v>18.510000000000002</v>
      </c>
      <c r="EA6" s="36">
        <f t="shared" si="13"/>
        <v>20.49</v>
      </c>
      <c r="EB6" s="36">
        <f t="shared" si="13"/>
        <v>21.34</v>
      </c>
      <c r="EC6" s="35" t="str">
        <f>IF(EC7="","",IF(EC7="-","【-】","【"&amp;SUBSTITUTE(TEXT(EC7,"#,##0.00"),"-","△")&amp;"】"))</f>
        <v>【20.63】</v>
      </c>
      <c r="ED6" s="36">
        <f>IF(ED7="",NA(),ED7)</f>
        <v>1.03</v>
      </c>
      <c r="EE6" s="36">
        <f t="shared" ref="EE6:EM6" si="14">IF(EE7="",NA(),EE7)</f>
        <v>1</v>
      </c>
      <c r="EF6" s="36">
        <f t="shared" si="14"/>
        <v>1.74</v>
      </c>
      <c r="EG6" s="36">
        <f t="shared" si="14"/>
        <v>0.73</v>
      </c>
      <c r="EH6" s="36">
        <f t="shared" si="14"/>
        <v>1.39</v>
      </c>
      <c r="EI6" s="36">
        <f t="shared" si="14"/>
        <v>0.67</v>
      </c>
      <c r="EJ6" s="36">
        <f t="shared" si="14"/>
        <v>0.65</v>
      </c>
      <c r="EK6" s="36">
        <f t="shared" si="14"/>
        <v>0.7</v>
      </c>
      <c r="EL6" s="36">
        <f t="shared" si="14"/>
        <v>0.72</v>
      </c>
      <c r="EM6" s="36">
        <f t="shared" si="14"/>
        <v>0.69</v>
      </c>
      <c r="EN6" s="35" t="str">
        <f>IF(EN7="","",IF(EN7="-","【-】","【"&amp;SUBSTITUTE(TEXT(EN7,"#,##0.00"),"-","△")&amp;"】"))</f>
        <v>【0.69】</v>
      </c>
    </row>
    <row r="7" spans="1:144" s="37" customFormat="1" x14ac:dyDescent="0.15">
      <c r="A7" s="29"/>
      <c r="B7" s="38">
        <v>2020</v>
      </c>
      <c r="C7" s="38">
        <v>122122</v>
      </c>
      <c r="D7" s="38">
        <v>46</v>
      </c>
      <c r="E7" s="38">
        <v>1</v>
      </c>
      <c r="F7" s="38">
        <v>0</v>
      </c>
      <c r="G7" s="38">
        <v>1</v>
      </c>
      <c r="H7" s="38" t="s">
        <v>92</v>
      </c>
      <c r="I7" s="38" t="s">
        <v>93</v>
      </c>
      <c r="J7" s="38" t="s">
        <v>94</v>
      </c>
      <c r="K7" s="38" t="s">
        <v>95</v>
      </c>
      <c r="L7" s="38" t="s">
        <v>96</v>
      </c>
      <c r="M7" s="38" t="s">
        <v>97</v>
      </c>
      <c r="N7" s="39" t="s">
        <v>98</v>
      </c>
      <c r="O7" s="39">
        <v>92.94</v>
      </c>
      <c r="P7" s="39">
        <v>94.33</v>
      </c>
      <c r="Q7" s="39">
        <v>2882</v>
      </c>
      <c r="R7" s="39">
        <v>173619</v>
      </c>
      <c r="S7" s="39">
        <v>103.69</v>
      </c>
      <c r="T7" s="39">
        <v>1674.4</v>
      </c>
      <c r="U7" s="39">
        <v>163400</v>
      </c>
      <c r="V7" s="39">
        <v>103.69</v>
      </c>
      <c r="W7" s="39">
        <v>1575.85</v>
      </c>
      <c r="X7" s="39">
        <v>118</v>
      </c>
      <c r="Y7" s="39">
        <v>114.35</v>
      </c>
      <c r="Z7" s="39">
        <v>116.15</v>
      </c>
      <c r="AA7" s="39">
        <v>114.29</v>
      </c>
      <c r="AB7" s="39">
        <v>104.86</v>
      </c>
      <c r="AC7" s="39">
        <v>115.36</v>
      </c>
      <c r="AD7" s="39">
        <v>113.95</v>
      </c>
      <c r="AE7" s="39">
        <v>112.62</v>
      </c>
      <c r="AF7" s="39">
        <v>113.35</v>
      </c>
      <c r="AG7" s="39">
        <v>112.36</v>
      </c>
      <c r="AH7" s="39">
        <v>110.27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0.75</v>
      </c>
      <c r="AQ7" s="39">
        <v>0.51</v>
      </c>
      <c r="AR7" s="39">
        <v>0.28999999999999998</v>
      </c>
      <c r="AS7" s="39">
        <v>1.1499999999999999</v>
      </c>
      <c r="AT7" s="39">
        <v>1575.6</v>
      </c>
      <c r="AU7" s="39">
        <v>1587.68</v>
      </c>
      <c r="AV7" s="39">
        <v>1357.46</v>
      </c>
      <c r="AW7" s="39">
        <v>787.69</v>
      </c>
      <c r="AX7" s="39">
        <v>884.87</v>
      </c>
      <c r="AY7" s="39">
        <v>311.99</v>
      </c>
      <c r="AZ7" s="39">
        <v>307.83</v>
      </c>
      <c r="BA7" s="39">
        <v>318.89</v>
      </c>
      <c r="BB7" s="39">
        <v>309.10000000000002</v>
      </c>
      <c r="BC7" s="39">
        <v>306.08</v>
      </c>
      <c r="BD7" s="39">
        <v>260.31</v>
      </c>
      <c r="BE7" s="39">
        <v>64.8</v>
      </c>
      <c r="BF7" s="39">
        <v>60.91</v>
      </c>
      <c r="BG7" s="39">
        <v>57.78</v>
      </c>
      <c r="BH7" s="39">
        <v>55.21</v>
      </c>
      <c r="BI7" s="39">
        <v>50.97</v>
      </c>
      <c r="BJ7" s="39">
        <v>291.77999999999997</v>
      </c>
      <c r="BK7" s="39">
        <v>295.44</v>
      </c>
      <c r="BL7" s="39">
        <v>290.07</v>
      </c>
      <c r="BM7" s="39">
        <v>290.42</v>
      </c>
      <c r="BN7" s="39">
        <v>294.66000000000003</v>
      </c>
      <c r="BO7" s="39">
        <v>275.67</v>
      </c>
      <c r="BP7" s="39">
        <v>110.57</v>
      </c>
      <c r="BQ7" s="39">
        <v>106.36</v>
      </c>
      <c r="BR7" s="39">
        <v>110.05</v>
      </c>
      <c r="BS7" s="39">
        <v>108.86</v>
      </c>
      <c r="BT7" s="39">
        <v>97.85</v>
      </c>
      <c r="BU7" s="39">
        <v>107.61</v>
      </c>
      <c r="BV7" s="39">
        <v>106.02</v>
      </c>
      <c r="BW7" s="39">
        <v>104.84</v>
      </c>
      <c r="BX7" s="39">
        <v>106.11</v>
      </c>
      <c r="BY7" s="39">
        <v>103.75</v>
      </c>
      <c r="BZ7" s="39">
        <v>100.05</v>
      </c>
      <c r="CA7" s="39">
        <v>171.24</v>
      </c>
      <c r="CB7" s="39">
        <v>178.62</v>
      </c>
      <c r="CC7" s="39">
        <v>173.19</v>
      </c>
      <c r="CD7" s="39">
        <v>175.25</v>
      </c>
      <c r="CE7" s="39">
        <v>193.54</v>
      </c>
      <c r="CF7" s="39">
        <v>155.69</v>
      </c>
      <c r="CG7" s="39">
        <v>158.6</v>
      </c>
      <c r="CH7" s="39">
        <v>161.82</v>
      </c>
      <c r="CI7" s="39">
        <v>161.03</v>
      </c>
      <c r="CJ7" s="39">
        <v>159.93</v>
      </c>
      <c r="CK7" s="39">
        <v>166.4</v>
      </c>
      <c r="CL7" s="39">
        <v>75.84</v>
      </c>
      <c r="CM7" s="39">
        <v>76.34</v>
      </c>
      <c r="CN7" s="39">
        <v>76.03</v>
      </c>
      <c r="CO7" s="39">
        <v>75.37</v>
      </c>
      <c r="CP7" s="39">
        <v>76.97</v>
      </c>
      <c r="CQ7" s="39">
        <v>62.46</v>
      </c>
      <c r="CR7" s="39">
        <v>62.88</v>
      </c>
      <c r="CS7" s="39">
        <v>62.32</v>
      </c>
      <c r="CT7" s="39">
        <v>61.71</v>
      </c>
      <c r="CU7" s="39">
        <v>63.12</v>
      </c>
      <c r="CV7" s="39">
        <v>60.69</v>
      </c>
      <c r="CW7" s="39">
        <v>95.94</v>
      </c>
      <c r="CX7" s="39">
        <v>95.47</v>
      </c>
      <c r="CY7" s="39">
        <v>95.52</v>
      </c>
      <c r="CZ7" s="39">
        <v>94.86</v>
      </c>
      <c r="DA7" s="39">
        <v>95.52</v>
      </c>
      <c r="DB7" s="39">
        <v>90.62</v>
      </c>
      <c r="DC7" s="39">
        <v>90.13</v>
      </c>
      <c r="DD7" s="39">
        <v>90.19</v>
      </c>
      <c r="DE7" s="39">
        <v>90.03</v>
      </c>
      <c r="DF7" s="39">
        <v>90.09</v>
      </c>
      <c r="DG7" s="39">
        <v>89.82</v>
      </c>
      <c r="DH7" s="39">
        <v>46.11</v>
      </c>
      <c r="DI7" s="39">
        <v>47.48</v>
      </c>
      <c r="DJ7" s="39">
        <v>48.02</v>
      </c>
      <c r="DK7" s="39">
        <v>48.87</v>
      </c>
      <c r="DL7" s="39">
        <v>48.86</v>
      </c>
      <c r="DM7" s="39">
        <v>48.01</v>
      </c>
      <c r="DN7" s="39">
        <v>48.01</v>
      </c>
      <c r="DO7" s="39">
        <v>48.86</v>
      </c>
      <c r="DP7" s="39">
        <v>49.6</v>
      </c>
      <c r="DQ7" s="39">
        <v>50.31</v>
      </c>
      <c r="DR7" s="39">
        <v>50.19</v>
      </c>
      <c r="DS7" s="39">
        <v>6.17</v>
      </c>
      <c r="DT7" s="39">
        <v>6.47</v>
      </c>
      <c r="DU7" s="39">
        <v>6.18</v>
      </c>
      <c r="DV7" s="39">
        <v>6.92</v>
      </c>
      <c r="DW7" s="39">
        <v>11.54</v>
      </c>
      <c r="DX7" s="39">
        <v>16.170000000000002</v>
      </c>
      <c r="DY7" s="39">
        <v>16.600000000000001</v>
      </c>
      <c r="DZ7" s="39">
        <v>18.510000000000002</v>
      </c>
      <c r="EA7" s="39">
        <v>20.49</v>
      </c>
      <c r="EB7" s="39">
        <v>21.34</v>
      </c>
      <c r="EC7" s="39">
        <v>20.63</v>
      </c>
      <c r="ED7" s="39">
        <v>1.03</v>
      </c>
      <c r="EE7" s="39">
        <v>1</v>
      </c>
      <c r="EF7" s="39">
        <v>1.74</v>
      </c>
      <c r="EG7" s="39">
        <v>0.73</v>
      </c>
      <c r="EH7" s="39">
        <v>1.39</v>
      </c>
      <c r="EI7" s="39">
        <v>0.67</v>
      </c>
      <c r="EJ7" s="39">
        <v>0.65</v>
      </c>
      <c r="EK7" s="39">
        <v>0.7</v>
      </c>
      <c r="EL7" s="39">
        <v>0.72</v>
      </c>
      <c r="EM7" s="39">
        <v>0.69</v>
      </c>
      <c r="EN7" s="39">
        <v>0.69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99</v>
      </c>
      <c r="C9" s="42" t="s">
        <v>100</v>
      </c>
      <c r="D9" s="42" t="s">
        <v>101</v>
      </c>
      <c r="E9" s="42" t="s">
        <v>102</v>
      </c>
      <c r="F9" s="42" t="s">
        <v>103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104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105</v>
      </c>
    </row>
    <row r="13" spans="1:144" x14ac:dyDescent="0.15">
      <c r="B13" t="s">
        <v>106</v>
      </c>
      <c r="C13" t="s">
        <v>107</v>
      </c>
      <c r="D13" t="s">
        <v>108</v>
      </c>
      <c r="E13" t="s">
        <v>109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伊藤　達哉</cp:lastModifiedBy>
  <cp:lastPrinted>2022-01-21T04:26:32Z</cp:lastPrinted>
  <dcterms:created xsi:type="dcterms:W3CDTF">2021-12-03T06:47:04Z</dcterms:created>
  <dcterms:modified xsi:type="dcterms:W3CDTF">2022-01-21T05:13:19Z</dcterms:modified>
  <cp:category/>
</cp:coreProperties>
</file>