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1下水道（公共）\"/>
    </mc:Choice>
  </mc:AlternateContent>
  <workbookProtection workbookAlgorithmName="SHA-512" workbookHashValue="WjKUWZLUUebXdOrw+a9zXBl7AXkYywU27u1FVrkfBmt5Avp28d+KTdkwbhtRpuxP9YKbu9Gph6zdmE+Y+C4aqQ==" workbookSaltValue="R0h0dUHFEP1Kw3yMxYXguw==" workbookSpinCount="100000" lockStructure="1"/>
  <bookViews>
    <workbookView xWindow="0" yWindow="0" windowWidth="17940" windowHeight="74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<sst xmlns="http://schemas.openxmlformats.org/spreadsheetml/2006/main" count="275" uniqueCount="116">
  <si>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</si>
  <si>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</si>
  <si>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</si>
  <si>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</si>
  <si>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</si>
  <si>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</si>
  <si>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</si>
  <si>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</si>
  <si>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</si>
  <si>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</si>
  <si>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</si>
  <si>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</si>
  <si>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</si>
  <si>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</si>
  <si>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</si>
  <si>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</si>
  <si>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</si>
  <si>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</si>
  <si>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</si>
  <si>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</si>
  <si>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</si>
  <si>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</si>
  <si>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</si>
  <si>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</si>
  <si>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</si>
  <si>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</si>
  <si>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</si>
  <si>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</si>
  <si>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</si>
  <si>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</si>
  <si>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</si>
  <si>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</si>
  <si>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</si>
  <si>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</si>
  <si>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</si>
  <si>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</si>
  <si>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</si>
  <si>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</si>
  <si>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</si>
  <si>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</si>
  <si>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</si>
  <si>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</si>
  <si>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</si>
  <si>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</si>
  <si>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</si>
  <si>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</si>
  <si>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</si>
  <si>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</si>
  <si>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</si>
  <si>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</si>
  <si>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</si>
  <si>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</si>
  <si>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</si>
  <si>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</si>
  <si>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</si>
  <si>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</si>
  <si>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</si>
  <si>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</si>
  <si>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</si>
  <si>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</si>
  <si>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</si>
  <si>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</si>
  <si>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</si>
  <si>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</si>
  <si>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</si>
  <si>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</si>
  <si>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</si>
  <si>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</si>
  <si>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</si>
  <si>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</si>
  <si>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</si>
  <si>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</si>
  <si>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</si>
  <si>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</si>
  <si>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</si>
  <si>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</si>
  <si>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</si>
  <si>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</si>
  <si>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</si>
  <si>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</si>
  <si>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</si>
  <si>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</si>
  <si>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</si>
  <si>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</si>
  <si>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</si>
  <si>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</si>
  <si>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</si>
  <si>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</si>
  <si>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</si>
  <si>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</si>
  <si>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</si>
  <si>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</si>
  <si>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</si>
  <si>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</si>
  <si>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</si>
  <si>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</si>
  <si>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</si>
  <si>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</si>
  <si>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</si>
  <si>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</si>
  <si>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</si>
  <si>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</si>
  <si>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</si>
  <si>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</si>
  <si>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</si>
  <si>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</si>
  <si>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</si>
  <si>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</si>
  <si>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</si>
  <si>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</si>
  <si>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</si>
  <si>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</si>
  <si>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</si>
  <si>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普及率は87％を超え、年々増加傾向にあるが、引き続き未普及地域の解消を図っていく。また、早期接続の啓発活動等により⑧水洗化率の向上、有収水量の増加を図っていく。
　維持管理費については、今後増加していくことが見込まれるため、計画的・効率的に維持管理を行っていく必要がある。
　分析により得られた結果を基に、経営基盤の強化に向けて取り組んでいきたい。</t>
    <rPh sb="94" eb="96">
      <t>コンゴ</t>
    </rPh>
    <phoneticPr fontId="4"/>
  </si>
  <si>
    <t>　①経常収支比率は100％を上回っており、③流動比率も上昇傾向にあるものの、全国平均、類似団体平均値を共に下回っていることから、現金等の確保に努め支払能力を高めるための経営改善を図る必要がある。
　⑤経費回収率については100％を下回っているため、適正な使用料収入の確保や費用の削減等を行い、100％以上となるように健全経営に努める必要がある。
　④企業債残高対事業規模比率は、類似団体平均値を下回っており、今後も適切な投資規模を保つことができるよう努めていく。
　なお、⑦施設利用率については、単独処理場の処理能力に対する流域分と単独分を合計した処理水量の割合のため、100％を超えている。</t>
    <rPh sb="27" eb="31">
      <t>ジョウショウケイコウ</t>
    </rPh>
    <rPh sb="91" eb="93">
      <t>ヒツヨウ</t>
    </rPh>
    <rPh sb="115" eb="117">
      <t>シタマワ</t>
    </rPh>
    <rPh sb="143" eb="144">
      <t>オコナ</t>
    </rPh>
    <rPh sb="150" eb="152">
      <t>イジョウ</t>
    </rPh>
    <rPh sb="225" eb="226">
      <t>ツト</t>
    </rPh>
    <phoneticPr fontId="4"/>
  </si>
  <si>
    <t>　①有形固定資産減価償却率は、全国平均及び類似団体と比べて低水準ではあるものの、②管渠老朽化率は全国平均を上回っている。
　今後はストックマネジメント計画をもとに、計画的な調査・改築を行い、管きょの健全度を維持していく必要がある。</t>
    <rPh sb="26" eb="27">
      <t>クラ</t>
    </rPh>
    <rPh sb="92" eb="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</si>
</sst>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0.01</c:v>
                </c:pt>
                <c:pt idx="3">
                  <c:v>0.04</c:v>
                </c:pt>
                <c:pt idx="4">
                  <c:v>0.09</c:v>
                </c:pt>
              </c:numCache>
            </c:numRef>
          </c:val>
          <c:extLst>
            <c:ext xmlns:c16="http://schemas.microsoft.com/office/drawing/2014/chart" uri="{C3380CC4-5D6E-409C-BE32-E72D297353CC}">
              <c16:uniqueId val="{00000000-1077-482B-9E2B-3BA7D40A5D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0.14000000000000001</c:v>
                </c:pt>
              </c:numCache>
            </c:numRef>
          </c:val>
          <c:smooth val="0"/>
          <c:extLst>
            <c:ext xmlns:c16="http://schemas.microsoft.com/office/drawing/2014/chart" uri="{C3380CC4-5D6E-409C-BE32-E72D297353CC}">
              <c16:uniqueId val="{00000001-1077-482B-9E2B-3BA7D40A5D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1075.32</c:v>
                </c:pt>
                <c:pt idx="3">
                  <c:v>1139.32</c:v>
                </c:pt>
                <c:pt idx="4">
                  <c:v>1158.97</c:v>
                </c:pt>
              </c:numCache>
            </c:numRef>
          </c:val>
          <c:extLst>
            <c:ext xmlns:c16="http://schemas.microsoft.com/office/drawing/2014/chart" uri="{C3380CC4-5D6E-409C-BE32-E72D297353CC}">
              <c16:uniqueId val="{00000000-EECC-4D9C-8AB2-D31D34D098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62.96</c:v>
                </c:pt>
                <c:pt idx="3">
                  <c:v>62.97</c:v>
                </c:pt>
                <c:pt idx="4">
                  <c:v>64.930000000000007</c:v>
                </c:pt>
              </c:numCache>
            </c:numRef>
          </c:val>
          <c:smooth val="0"/>
          <c:extLst>
            <c:ext xmlns:c16="http://schemas.microsoft.com/office/drawing/2014/chart" uri="{C3380CC4-5D6E-409C-BE32-E72D297353CC}">
              <c16:uniqueId val="{00000001-EECC-4D9C-8AB2-D31D34D098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96.17</c:v>
                </c:pt>
                <c:pt idx="3">
                  <c:v>95.96</c:v>
                </c:pt>
                <c:pt idx="4">
                  <c:v>96.16</c:v>
                </c:pt>
              </c:numCache>
            </c:numRef>
          </c:val>
          <c:extLst>
            <c:ext xmlns:c16="http://schemas.microsoft.com/office/drawing/2014/chart" uri="{C3380CC4-5D6E-409C-BE32-E72D297353CC}">
              <c16:uniqueId val="{00000000-2D8D-4D5E-A15D-46A21FB088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96.96</c:v>
                </c:pt>
                <c:pt idx="3">
                  <c:v>96.97</c:v>
                </c:pt>
                <c:pt idx="4">
                  <c:v>97.7</c:v>
                </c:pt>
              </c:numCache>
            </c:numRef>
          </c:val>
          <c:smooth val="0"/>
          <c:extLst>
            <c:ext xmlns:c16="http://schemas.microsoft.com/office/drawing/2014/chart" uri="{C3380CC4-5D6E-409C-BE32-E72D297353CC}">
              <c16:uniqueId val="{00000001-2D8D-4D5E-A15D-46A21FB088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102.46</c:v>
                </c:pt>
                <c:pt idx="3">
                  <c:v>104.93</c:v>
                </c:pt>
                <c:pt idx="4">
                  <c:v>104.43</c:v>
                </c:pt>
              </c:numCache>
            </c:numRef>
          </c:val>
          <c:extLst>
            <c:ext xmlns:c16="http://schemas.microsoft.com/office/drawing/2014/chart" uri="{C3380CC4-5D6E-409C-BE32-E72D297353CC}">
              <c16:uniqueId val="{00000000-3CE8-4B2F-9966-24DF597CCE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108.87</c:v>
                </c:pt>
                <c:pt idx="3">
                  <c:v>109</c:v>
                </c:pt>
                <c:pt idx="4">
                  <c:v>107.09</c:v>
                </c:pt>
              </c:numCache>
            </c:numRef>
          </c:val>
          <c:smooth val="0"/>
          <c:extLst>
            <c:ext xmlns:c16="http://schemas.microsoft.com/office/drawing/2014/chart" uri="{C3380CC4-5D6E-409C-BE32-E72D297353CC}">
              <c16:uniqueId val="{00000001-3CE8-4B2F-9966-24DF597CCE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c:v>
                </c:pt>
                <c:pt idx="3">
                  <c:v>7.69</c:v>
                </c:pt>
                <c:pt idx="4">
                  <c:v>10.99</c:v>
                </c:pt>
              </c:numCache>
            </c:numRef>
          </c:val>
          <c:extLst>
            <c:ext xmlns:c16="http://schemas.microsoft.com/office/drawing/2014/chart" uri="{C3380CC4-5D6E-409C-BE32-E72D297353CC}">
              <c16:uniqueId val="{00000000-386F-4A8F-842D-D59D0A9079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25.13</c:v>
                </c:pt>
                <c:pt idx="3">
                  <c:v>24.54</c:v>
                </c:pt>
                <c:pt idx="4">
                  <c:v>23.38</c:v>
                </c:pt>
              </c:numCache>
            </c:numRef>
          </c:val>
          <c:smooth val="0"/>
          <c:extLst>
            <c:ext xmlns:c16="http://schemas.microsoft.com/office/drawing/2014/chart" uri="{C3380CC4-5D6E-409C-BE32-E72D297353CC}">
              <c16:uniqueId val="{00000001-386F-4A8F-842D-D59D0A9079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7.32</c:v>
                </c:pt>
                <c:pt idx="3">
                  <c:v>7.37</c:v>
                </c:pt>
                <c:pt idx="4">
                  <c:v>9.5</c:v>
                </c:pt>
              </c:numCache>
            </c:numRef>
          </c:val>
          <c:extLst>
            <c:ext xmlns:c16="http://schemas.microsoft.com/office/drawing/2014/chart" uri="{C3380CC4-5D6E-409C-BE32-E72D297353CC}">
              <c16:uniqueId val="{00000000-92F0-4B8D-80B9-9F5EF3897D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6.4</c:v>
                </c:pt>
                <c:pt idx="3">
                  <c:v>7.66</c:v>
                </c:pt>
                <c:pt idx="4">
                  <c:v>8.1999999999999993</c:v>
                </c:pt>
              </c:numCache>
            </c:numRef>
          </c:val>
          <c:smooth val="0"/>
          <c:extLst>
            <c:ext xmlns:c16="http://schemas.microsoft.com/office/drawing/2014/chart" uri="{C3380CC4-5D6E-409C-BE32-E72D297353CC}">
              <c16:uniqueId val="{00000001-92F0-4B8D-80B9-9F5EF3897D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26-4D55-B87D-1114DA83FC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0.39</c:v>
                </c:pt>
                <c:pt idx="3">
                  <c:v>0.28000000000000003</c:v>
                </c:pt>
                <c:pt idx="4">
                  <c:v>0.59</c:v>
                </c:pt>
              </c:numCache>
            </c:numRef>
          </c:val>
          <c:smooth val="0"/>
          <c:extLst>
            <c:ext xmlns:c16="http://schemas.microsoft.com/office/drawing/2014/chart" uri="{C3380CC4-5D6E-409C-BE32-E72D297353CC}">
              <c16:uniqueId val="{00000001-8F26-4D55-B87D-1114DA83FC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58.78</c:v>
                </c:pt>
                <c:pt idx="3">
                  <c:v>37.22</c:v>
                </c:pt>
                <c:pt idx="4">
                  <c:v>46.38</c:v>
                </c:pt>
              </c:numCache>
            </c:numRef>
          </c:val>
          <c:extLst>
            <c:ext xmlns:c16="http://schemas.microsoft.com/office/drawing/2014/chart" uri="{C3380CC4-5D6E-409C-BE32-E72D297353CC}">
              <c16:uniqueId val="{00000000-24F4-4DCF-BF81-5FB06B42BA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73.55</c:v>
                </c:pt>
                <c:pt idx="3">
                  <c:v>71.19</c:v>
                </c:pt>
                <c:pt idx="4">
                  <c:v>77.72</c:v>
                </c:pt>
              </c:numCache>
            </c:numRef>
          </c:val>
          <c:smooth val="0"/>
          <c:extLst>
            <c:ext xmlns:c16="http://schemas.microsoft.com/office/drawing/2014/chart" uri="{C3380CC4-5D6E-409C-BE32-E72D297353CC}">
              <c16:uniqueId val="{00000001-24F4-4DCF-BF81-5FB06B42BA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456.46</c:v>
                </c:pt>
                <c:pt idx="3">
                  <c:v>375.53</c:v>
                </c:pt>
                <c:pt idx="4">
                  <c:v>370.4</c:v>
                </c:pt>
              </c:numCache>
            </c:numRef>
          </c:val>
          <c:extLst>
            <c:ext xmlns:c16="http://schemas.microsoft.com/office/drawing/2014/chart" uri="{C3380CC4-5D6E-409C-BE32-E72D297353CC}">
              <c16:uniqueId val="{00000000-417A-4A55-86E7-009EC34CEA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514.27</c:v>
                </c:pt>
                <c:pt idx="3">
                  <c:v>517.34</c:v>
                </c:pt>
                <c:pt idx="4">
                  <c:v>485.6</c:v>
                </c:pt>
              </c:numCache>
            </c:numRef>
          </c:val>
          <c:smooth val="0"/>
          <c:extLst>
            <c:ext xmlns:c16="http://schemas.microsoft.com/office/drawing/2014/chart" uri="{C3380CC4-5D6E-409C-BE32-E72D297353CC}">
              <c16:uniqueId val="{00000001-417A-4A55-86E7-009EC34CEA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100</c:v>
                </c:pt>
                <c:pt idx="3">
                  <c:v>100</c:v>
                </c:pt>
                <c:pt idx="4">
                  <c:v>98.75</c:v>
                </c:pt>
              </c:numCache>
            </c:numRef>
          </c:val>
          <c:extLst>
            <c:ext xmlns:c16="http://schemas.microsoft.com/office/drawing/2014/chart" uri="{C3380CC4-5D6E-409C-BE32-E72D297353CC}">
              <c16:uniqueId val="{00000000-2D3D-4E4D-93F0-0F27CCD71F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100.34</c:v>
                </c:pt>
                <c:pt idx="3">
                  <c:v>99.89</c:v>
                </c:pt>
                <c:pt idx="4">
                  <c:v>99.95</c:v>
                </c:pt>
              </c:numCache>
            </c:numRef>
          </c:val>
          <c:smooth val="0"/>
          <c:extLst>
            <c:ext xmlns:c16="http://schemas.microsoft.com/office/drawing/2014/chart" uri="{C3380CC4-5D6E-409C-BE32-E72D297353CC}">
              <c16:uniqueId val="{00000001-2D3D-4E4D-93F0-0F27CCD71F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152.18</c:v>
                </c:pt>
                <c:pt idx="3">
                  <c:v>152.13999999999999</c:v>
                </c:pt>
                <c:pt idx="4">
                  <c:v>150</c:v>
                </c:pt>
              </c:numCache>
            </c:numRef>
          </c:val>
          <c:extLst>
            <c:ext xmlns:c16="http://schemas.microsoft.com/office/drawing/2014/chart" uri="{C3380CC4-5D6E-409C-BE32-E72D297353CC}">
              <c16:uniqueId val="{00000000-A8AB-428F-9494-A9FF0F4055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113.49</c:v>
                </c:pt>
                <c:pt idx="3">
                  <c:v>112.4</c:v>
                </c:pt>
                <c:pt idx="4">
                  <c:v>110.21</c:v>
                </c:pt>
              </c:numCache>
            </c:numRef>
          </c:val>
          <c:smooth val="0"/>
          <c:extLst>
            <c:ext xmlns:c16="http://schemas.microsoft.com/office/drawing/2014/chart" uri="{C3380CC4-5D6E-409C-BE32-E72D297353CC}">
              <c16:uniqueId val="{00000001-A8AB-428F-9494-A9FF0F4055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松戸市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498457</v>
      </c>
      <c r="AM8" s="69"/>
      <c r="AN8" s="69"/>
      <c r="AO8" s="69"/>
      <c r="AP8" s="69"/>
      <c r="AQ8" s="69"/>
      <c r="AR8" s="69"/>
      <c r="AS8" s="69"/>
      <c r="AT8" s="68">
        <f>データ!T6</f>
        <v>61.38</v>
      </c>
      <c r="AU8" s="68"/>
      <c r="AV8" s="68"/>
      <c r="AW8" s="68"/>
      <c r="AX8" s="68"/>
      <c r="AY8" s="68"/>
      <c r="AZ8" s="68"/>
      <c r="BA8" s="68"/>
      <c r="BB8" s="68">
        <f>データ!U6</f>
        <v>8120.84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65.12</v>
      </c>
      <c r="J10" s="68"/>
      <c r="K10" s="68"/>
      <c r="L10" s="68"/>
      <c r="M10" s="68"/>
      <c r="N10" s="68"/>
      <c r="O10" s="68"/>
      <c r="P10" s="68">
        <f>データ!P6</f>
        <v>87.24</v>
      </c>
      <c r="Q10" s="68"/>
      <c r="R10" s="68"/>
      <c r="S10" s="68"/>
      <c r="T10" s="68"/>
      <c r="U10" s="68"/>
      <c r="V10" s="68"/>
      <c r="W10" s="68">
        <f>データ!Q6</f>
        <v>80.209999999999994</v>
      </c>
      <c r="X10" s="68"/>
      <c r="Y10" s="68"/>
      <c r="Z10" s="68"/>
      <c r="AA10" s="68"/>
      <c r="AB10" s="68"/>
      <c r="AC10" s="68"/>
      <c r="AD10" s="69">
        <f>データ!R6</f>
        <v>2468</v>
      </c>
      <c r="AE10" s="69"/>
      <c r="AF10" s="69"/>
      <c r="AG10" s="69"/>
      <c r="AH10" s="69"/>
      <c r="AI10" s="69"/>
      <c r="AJ10" s="69"/>
      <c r="AK10" s="2"/>
      <c r="AL10" s="69">
        <f>データ!V6</f>
        <v>434736</v>
      </c>
      <c r="AM10" s="69"/>
      <c r="AN10" s="69"/>
      <c r="AO10" s="69"/>
      <c r="AP10" s="69"/>
      <c r="AQ10" s="69"/>
      <c r="AR10" s="69"/>
      <c r="AS10" s="69"/>
      <c r="AT10" s="68">
        <f>データ!W6</f>
        <v>39.770000000000003</v>
      </c>
      <c r="AU10" s="68"/>
      <c r="AV10" s="68"/>
      <c r="AW10" s="68"/>
      <c r="AX10" s="68"/>
      <c r="AY10" s="68"/>
      <c r="AZ10" s="68"/>
      <c r="BA10" s="68"/>
      <c r="BB10" s="68">
        <f>データ!X6</f>
        <v>10931.25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KMqosB9iXQuMN/iANJ4PePQ60g56g7Bz3dYzZWv7jhpne9qfWLYRbVwoKqYxIIN7yP4aGW5BQx0yTNwTQRYfw==" saltValue="biUE5xlPoPwaXmpu3L3i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122076</v>
      </c>
      <c r="D6" s="33">
        <f t="shared" si="3"/>
        <v>46</v>
      </c>
      <c r="E6" s="33">
        <f t="shared" si="3"/>
        <v>17</v>
      </c>
      <c r="F6" s="33">
        <f t="shared" si="3"/>
        <v>1</v>
      </c>
      <c r="G6" s="33">
        <f t="shared" si="3"/>
        <v>0</v>
      </c>
      <c r="H6" s="33" t="str">
        <f t="shared" si="3"/>
        <v>千葉県　松戸市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65.12</v>
      </c>
      <c r="P6" s="34">
        <f t="shared" si="3"/>
        <v>87.24</v>
      </c>
      <c r="Q6" s="34">
        <f t="shared" si="3"/>
        <v>80.209999999999994</v>
      </c>
      <c r="R6" s="34">
        <f t="shared" si="3"/>
        <v>2468</v>
      </c>
      <c r="S6" s="34">
        <f t="shared" si="3"/>
        <v>498457</v>
      </c>
      <c r="T6" s="34">
        <f t="shared" si="3"/>
        <v>61.38</v>
      </c>
      <c r="U6" s="34">
        <f t="shared" si="3"/>
        <v>8120.84</v>
      </c>
      <c r="V6" s="34">
        <f t="shared" si="3"/>
        <v>434736</v>
      </c>
      <c r="W6" s="34">
        <f t="shared" si="3"/>
        <v>39.770000000000003</v>
      </c>
      <c r="X6" s="34">
        <f t="shared" si="3"/>
        <v>10931.25</v>
      </c>
      <c r="Y6" s="35" t="str">
        <f>IF(Y7="",NA(),Y7)</f>
        <v>-</v>
      </c>
      <c r="Z6" s="35" t="str">
        <f t="shared" ref="Z6:AH6" si="4">IF(Z7="",NA(),Z7)</f>
        <v>-</v>
      </c>
      <c r="AA6" s="35">
        <f t="shared" si="4"/>
        <v>102.46</v>
      </c>
      <c r="AB6" s="35">
        <f t="shared" si="4"/>
        <v>104.93</v>
      </c>
      <c r="AC6" s="35">
        <f t="shared" si="4"/>
        <v>104.43</v>
      </c>
      <c r="AD6" s="35" t="str">
        <f t="shared" si="4"/>
        <v>-</v>
      </c>
      <c r="AE6" s="35" t="str">
        <f t="shared" si="4"/>
        <v>-</v>
      </c>
      <c r="AF6" s="35">
        <f t="shared" si="4"/>
        <v>108.87</v>
      </c>
      <c r="AG6" s="35">
        <f t="shared" si="4"/>
        <v>109</v>
      </c>
      <c r="AH6" s="35">
        <f t="shared" si="4"/>
        <v>107.09</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0.39</v>
      </c>
      <c r="AR6" s="35">
        <f t="shared" si="5"/>
        <v>0.28000000000000003</v>
      </c>
      <c r="AS6" s="35">
        <f t="shared" si="5"/>
        <v>0.59</v>
      </c>
      <c r="AT6" s="34" t="str">
        <f>IF(AT7="","",IF(AT7="-","【-】","【"&amp;SUBSTITUTE(TEXT(AT7,"#,##0.00"),"-","△")&amp;"】"))</f>
        <v>【3.64】</v>
      </c>
      <c r="AU6" s="35" t="str">
        <f>IF(AU7="",NA(),AU7)</f>
        <v>-</v>
      </c>
      <c r="AV6" s="35" t="str">
        <f t="shared" ref="AV6:BD6" si="6">IF(AV7="",NA(),AV7)</f>
        <v>-</v>
      </c>
      <c r="AW6" s="35">
        <f t="shared" si="6"/>
        <v>58.78</v>
      </c>
      <c r="AX6" s="35">
        <f t="shared" si="6"/>
        <v>37.22</v>
      </c>
      <c r="AY6" s="35">
        <f t="shared" si="6"/>
        <v>46.38</v>
      </c>
      <c r="AZ6" s="35" t="str">
        <f t="shared" si="6"/>
        <v>-</v>
      </c>
      <c r="BA6" s="35" t="str">
        <f t="shared" si="6"/>
        <v>-</v>
      </c>
      <c r="BB6" s="35">
        <f t="shared" si="6"/>
        <v>73.55</v>
      </c>
      <c r="BC6" s="35">
        <f t="shared" si="6"/>
        <v>71.19</v>
      </c>
      <c r="BD6" s="35">
        <f t="shared" si="6"/>
        <v>77.72</v>
      </c>
      <c r="BE6" s="34" t="str">
        <f>IF(BE7="","",IF(BE7="-","【-】","【"&amp;SUBSTITUTE(TEXT(BE7,"#,##0.00"),"-","△")&amp;"】"))</f>
        <v>【67.52】</v>
      </c>
      <c r="BF6" s="35" t="str">
        <f>IF(BF7="",NA(),BF7)</f>
        <v>-</v>
      </c>
      <c r="BG6" s="35" t="str">
        <f t="shared" ref="BG6:BO6" si="7">IF(BG7="",NA(),BG7)</f>
        <v>-</v>
      </c>
      <c r="BH6" s="35">
        <f t="shared" si="7"/>
        <v>456.46</v>
      </c>
      <c r="BI6" s="35">
        <f t="shared" si="7"/>
        <v>375.53</v>
      </c>
      <c r="BJ6" s="35">
        <f t="shared" si="7"/>
        <v>370.4</v>
      </c>
      <c r="BK6" s="35" t="str">
        <f t="shared" si="7"/>
        <v>-</v>
      </c>
      <c r="BL6" s="35" t="str">
        <f t="shared" si="7"/>
        <v>-</v>
      </c>
      <c r="BM6" s="35">
        <f t="shared" si="7"/>
        <v>514.27</v>
      </c>
      <c r="BN6" s="35">
        <f t="shared" si="7"/>
        <v>517.34</v>
      </c>
      <c r="BO6" s="35">
        <f t="shared" si="7"/>
        <v>485.6</v>
      </c>
      <c r="BP6" s="34" t="str">
        <f>IF(BP7="","",IF(BP7="-","【-】","【"&amp;SUBSTITUTE(TEXT(BP7,"#,##0.00"),"-","△")&amp;"】"))</f>
        <v>【705.21】</v>
      </c>
      <c r="BQ6" s="35" t="str">
        <f>IF(BQ7="",NA(),BQ7)</f>
        <v>-</v>
      </c>
      <c r="BR6" s="35" t="str">
        <f t="shared" ref="BR6:BZ6" si="8">IF(BR7="",NA(),BR7)</f>
        <v>-</v>
      </c>
      <c r="BS6" s="35">
        <f t="shared" si="8"/>
        <v>100</v>
      </c>
      <c r="BT6" s="35">
        <f t="shared" si="8"/>
        <v>100</v>
      </c>
      <c r="BU6" s="35">
        <f t="shared" si="8"/>
        <v>98.75</v>
      </c>
      <c r="BV6" s="35" t="str">
        <f t="shared" si="8"/>
        <v>-</v>
      </c>
      <c r="BW6" s="35" t="str">
        <f t="shared" si="8"/>
        <v>-</v>
      </c>
      <c r="BX6" s="35">
        <f t="shared" si="8"/>
        <v>100.34</v>
      </c>
      <c r="BY6" s="35">
        <f t="shared" si="8"/>
        <v>99.89</v>
      </c>
      <c r="BZ6" s="35">
        <f t="shared" si="8"/>
        <v>99.95</v>
      </c>
      <c r="CA6" s="34" t="str">
        <f>IF(CA7="","",IF(CA7="-","【-】","【"&amp;SUBSTITUTE(TEXT(CA7,"#,##0.00"),"-","△")&amp;"】"))</f>
        <v>【98.96】</v>
      </c>
      <c r="CB6" s="35" t="str">
        <f>IF(CB7="",NA(),CB7)</f>
        <v>-</v>
      </c>
      <c r="CC6" s="35" t="str">
        <f t="shared" ref="CC6:CK6" si="9">IF(CC7="",NA(),CC7)</f>
        <v>-</v>
      </c>
      <c r="CD6" s="35">
        <f t="shared" si="9"/>
        <v>152.18</v>
      </c>
      <c r="CE6" s="35">
        <f t="shared" si="9"/>
        <v>152.13999999999999</v>
      </c>
      <c r="CF6" s="35">
        <f t="shared" si="9"/>
        <v>150</v>
      </c>
      <c r="CG6" s="35" t="str">
        <f t="shared" si="9"/>
        <v>-</v>
      </c>
      <c r="CH6" s="35" t="str">
        <f t="shared" si="9"/>
        <v>-</v>
      </c>
      <c r="CI6" s="35">
        <f t="shared" si="9"/>
        <v>113.49</v>
      </c>
      <c r="CJ6" s="35">
        <f t="shared" si="9"/>
        <v>112.4</v>
      </c>
      <c r="CK6" s="35">
        <f t="shared" si="9"/>
        <v>110.21</v>
      </c>
      <c r="CL6" s="34" t="str">
        <f>IF(CL7="","",IF(CL7="-","【-】","【"&amp;SUBSTITUTE(TEXT(CL7,"#,##0.00"),"-","△")&amp;"】"))</f>
        <v>【134.52】</v>
      </c>
      <c r="CM6" s="35" t="str">
        <f>IF(CM7="",NA(),CM7)</f>
        <v>-</v>
      </c>
      <c r="CN6" s="35" t="str">
        <f t="shared" ref="CN6:CV6" si="10">IF(CN7="",NA(),CN7)</f>
        <v>-</v>
      </c>
      <c r="CO6" s="35">
        <f t="shared" si="10"/>
        <v>1075.32</v>
      </c>
      <c r="CP6" s="35">
        <f t="shared" si="10"/>
        <v>1139.32</v>
      </c>
      <c r="CQ6" s="35">
        <f t="shared" si="10"/>
        <v>1158.97</v>
      </c>
      <c r="CR6" s="35" t="str">
        <f t="shared" si="10"/>
        <v>-</v>
      </c>
      <c r="CS6" s="35" t="str">
        <f t="shared" si="10"/>
        <v>-</v>
      </c>
      <c r="CT6" s="35">
        <f t="shared" si="10"/>
        <v>62.96</v>
      </c>
      <c r="CU6" s="35">
        <f t="shared" si="10"/>
        <v>62.97</v>
      </c>
      <c r="CV6" s="35">
        <f t="shared" si="10"/>
        <v>64.930000000000007</v>
      </c>
      <c r="CW6" s="34" t="str">
        <f>IF(CW7="","",IF(CW7="-","【-】","【"&amp;SUBSTITUTE(TEXT(CW7,"#,##0.00"),"-","△")&amp;"】"))</f>
        <v>【59.57】</v>
      </c>
      <c r="CX6" s="35" t="str">
        <f>IF(CX7="",NA(),CX7)</f>
        <v>-</v>
      </c>
      <c r="CY6" s="35" t="str">
        <f t="shared" ref="CY6:DG6" si="11">IF(CY7="",NA(),CY7)</f>
        <v>-</v>
      </c>
      <c r="CZ6" s="35">
        <f t="shared" si="11"/>
        <v>96.17</v>
      </c>
      <c r="DA6" s="35">
        <f t="shared" si="11"/>
        <v>95.96</v>
      </c>
      <c r="DB6" s="35">
        <f t="shared" si="11"/>
        <v>96.16</v>
      </c>
      <c r="DC6" s="35" t="str">
        <f t="shared" si="11"/>
        <v>-</v>
      </c>
      <c r="DD6" s="35" t="str">
        <f t="shared" si="11"/>
        <v>-</v>
      </c>
      <c r="DE6" s="35">
        <f t="shared" si="11"/>
        <v>96.96</v>
      </c>
      <c r="DF6" s="35">
        <f t="shared" si="11"/>
        <v>96.97</v>
      </c>
      <c r="DG6" s="35">
        <f t="shared" si="11"/>
        <v>97.7</v>
      </c>
      <c r="DH6" s="34" t="str">
        <f>IF(DH7="","",IF(DH7="-","【-】","【"&amp;SUBSTITUTE(TEXT(DH7,"#,##0.00"),"-","△")&amp;"】"))</f>
        <v>【95.57】</v>
      </c>
      <c r="DI6" s="35" t="str">
        <f>IF(DI7="",NA(),DI7)</f>
        <v>-</v>
      </c>
      <c r="DJ6" s="35" t="str">
        <f t="shared" ref="DJ6:DR6" si="12">IF(DJ7="",NA(),DJ7)</f>
        <v>-</v>
      </c>
      <c r="DK6" s="35">
        <f t="shared" si="12"/>
        <v>3.9</v>
      </c>
      <c r="DL6" s="35">
        <f t="shared" si="12"/>
        <v>7.69</v>
      </c>
      <c r="DM6" s="35">
        <f t="shared" si="12"/>
        <v>10.99</v>
      </c>
      <c r="DN6" s="35" t="str">
        <f t="shared" si="12"/>
        <v>-</v>
      </c>
      <c r="DO6" s="35" t="str">
        <f t="shared" si="12"/>
        <v>-</v>
      </c>
      <c r="DP6" s="35">
        <f t="shared" si="12"/>
        <v>25.13</v>
      </c>
      <c r="DQ6" s="35">
        <f t="shared" si="12"/>
        <v>24.54</v>
      </c>
      <c r="DR6" s="35">
        <f t="shared" si="12"/>
        <v>23.38</v>
      </c>
      <c r="DS6" s="34" t="str">
        <f>IF(DS7="","",IF(DS7="-","【-】","【"&amp;SUBSTITUTE(TEXT(DS7,"#,##0.00"),"-","△")&amp;"】"))</f>
        <v>【36.52】</v>
      </c>
      <c r="DT6" s="35" t="str">
        <f>IF(DT7="",NA(),DT7)</f>
        <v>-</v>
      </c>
      <c r="DU6" s="35" t="str">
        <f t="shared" ref="DU6:EC6" si="13">IF(DU7="",NA(),DU7)</f>
        <v>-</v>
      </c>
      <c r="DV6" s="35">
        <f t="shared" si="13"/>
        <v>7.32</v>
      </c>
      <c r="DW6" s="35">
        <f t="shared" si="13"/>
        <v>7.37</v>
      </c>
      <c r="DX6" s="35">
        <f t="shared" si="13"/>
        <v>9.5</v>
      </c>
      <c r="DY6" s="35" t="str">
        <f t="shared" si="13"/>
        <v>-</v>
      </c>
      <c r="DZ6" s="35" t="str">
        <f t="shared" si="13"/>
        <v>-</v>
      </c>
      <c r="EA6" s="35">
        <f t="shared" si="13"/>
        <v>6.4</v>
      </c>
      <c r="EB6" s="35">
        <f t="shared" si="13"/>
        <v>7.66</v>
      </c>
      <c r="EC6" s="35">
        <f t="shared" si="13"/>
        <v>8.1999999999999993</v>
      </c>
      <c r="ED6" s="34" t="str">
        <f>IF(ED7="","",IF(ED7="-","【-】","【"&amp;SUBSTITUTE(TEXT(ED7,"#,##0.00"),"-","△")&amp;"】"))</f>
        <v>【5.72】</v>
      </c>
      <c r="EE6" s="35" t="str">
        <f>IF(EE7="",NA(),EE7)</f>
        <v>-</v>
      </c>
      <c r="EF6" s="35" t="str">
        <f t="shared" ref="EF6:EN6" si="14">IF(EF7="",NA(),EF7)</f>
        <v>-</v>
      </c>
      <c r="EG6" s="35">
        <f t="shared" si="14"/>
        <v>0.01</v>
      </c>
      <c r="EH6" s="35">
        <f t="shared" si="14"/>
        <v>0.04</v>
      </c>
      <c r="EI6" s="35">
        <f t="shared" si="14"/>
        <v>0.09</v>
      </c>
      <c r="EJ6" s="35" t="str">
        <f t="shared" si="14"/>
        <v>-</v>
      </c>
      <c r="EK6" s="35" t="str">
        <f t="shared" si="14"/>
        <v>-</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122076</v>
      </c>
      <c r="D7" s="37">
        <v>46</v>
      </c>
      <c r="E7" s="37">
        <v>17</v>
      </c>
      <c r="F7" s="37">
        <v>1</v>
      </c>
      <c r="G7" s="37">
        <v>0</v>
      </c>
      <c r="H7" s="37" t="s">
        <v>96</v>
      </c>
      <c r="I7" s="37" t="s">
        <v>97</v>
      </c>
      <c r="J7" s="37" t="s">
        <v>98</v>
      </c>
      <c r="K7" s="37" t="s">
        <v>99</v>
      </c>
      <c r="L7" s="37" t="s">
        <v>100</v>
      </c>
      <c r="M7" s="37" t="s">
        <v>101</v>
      </c>
      <c r="N7" s="38" t="s">
        <v>102</v>
      </c>
      <c r="O7" s="38">
        <v>65.12</v>
      </c>
      <c r="P7" s="38">
        <v>87.24</v>
      </c>
      <c r="Q7" s="38">
        <v>80.209999999999994</v>
      </c>
      <c r="R7" s="38">
        <v>2468</v>
      </c>
      <c r="S7" s="38">
        <v>498457</v>
      </c>
      <c r="T7" s="38">
        <v>61.38</v>
      </c>
      <c r="U7" s="38">
        <v>8120.84</v>
      </c>
      <c r="V7" s="38">
        <v>434736</v>
      </c>
      <c r="W7" s="38">
        <v>39.770000000000003</v>
      </c>
      <c r="X7" s="38">
        <v>10931.25</v>
      </c>
      <c r="Y7" s="38" t="s">
        <v>102</v>
      </c>
      <c r="Z7" s="38" t="s">
        <v>102</v>
      </c>
      <c r="AA7" s="38">
        <v>102.46</v>
      </c>
      <c r="AB7" s="38">
        <v>104.93</v>
      </c>
      <c r="AC7" s="38">
        <v>104.43</v>
      </c>
      <c r="AD7" s="38" t="s">
        <v>102</v>
      </c>
      <c r="AE7" s="38" t="s">
        <v>102</v>
      </c>
      <c r="AF7" s="38">
        <v>108.87</v>
      </c>
      <c r="AG7" s="38">
        <v>109</v>
      </c>
      <c r="AH7" s="38">
        <v>107.09</v>
      </c>
      <c r="AI7" s="38">
        <v>106.67</v>
      </c>
      <c r="AJ7" s="38" t="s">
        <v>102</v>
      </c>
      <c r="AK7" s="38" t="s">
        <v>102</v>
      </c>
      <c r="AL7" s="38">
        <v>0</v>
      </c>
      <c r="AM7" s="38">
        <v>0</v>
      </c>
      <c r="AN7" s="38">
        <v>0</v>
      </c>
      <c r="AO7" s="38" t="s">
        <v>102</v>
      </c>
      <c r="AP7" s="38" t="s">
        <v>102</v>
      </c>
      <c r="AQ7" s="38">
        <v>0.39</v>
      </c>
      <c r="AR7" s="38">
        <v>0.28000000000000003</v>
      </c>
      <c r="AS7" s="38">
        <v>0.59</v>
      </c>
      <c r="AT7" s="38">
        <v>3.64</v>
      </c>
      <c r="AU7" s="38" t="s">
        <v>102</v>
      </c>
      <c r="AV7" s="38" t="s">
        <v>102</v>
      </c>
      <c r="AW7" s="38">
        <v>58.78</v>
      </c>
      <c r="AX7" s="38">
        <v>37.22</v>
      </c>
      <c r="AY7" s="38">
        <v>46.38</v>
      </c>
      <c r="AZ7" s="38" t="s">
        <v>102</v>
      </c>
      <c r="BA7" s="38" t="s">
        <v>102</v>
      </c>
      <c r="BB7" s="38">
        <v>73.55</v>
      </c>
      <c r="BC7" s="38">
        <v>71.19</v>
      </c>
      <c r="BD7" s="38">
        <v>77.72</v>
      </c>
      <c r="BE7" s="38">
        <v>67.52</v>
      </c>
      <c r="BF7" s="38" t="s">
        <v>102</v>
      </c>
      <c r="BG7" s="38" t="s">
        <v>102</v>
      </c>
      <c r="BH7" s="38">
        <v>456.46</v>
      </c>
      <c r="BI7" s="38">
        <v>375.53</v>
      </c>
      <c r="BJ7" s="38">
        <v>370.4</v>
      </c>
      <c r="BK7" s="38" t="s">
        <v>102</v>
      </c>
      <c r="BL7" s="38" t="s">
        <v>102</v>
      </c>
      <c r="BM7" s="38">
        <v>514.27</v>
      </c>
      <c r="BN7" s="38">
        <v>517.34</v>
      </c>
      <c r="BO7" s="38">
        <v>485.6</v>
      </c>
      <c r="BP7" s="38">
        <v>705.21</v>
      </c>
      <c r="BQ7" s="38" t="s">
        <v>102</v>
      </c>
      <c r="BR7" s="38" t="s">
        <v>102</v>
      </c>
      <c r="BS7" s="38">
        <v>100</v>
      </c>
      <c r="BT7" s="38">
        <v>100</v>
      </c>
      <c r="BU7" s="38">
        <v>98.75</v>
      </c>
      <c r="BV7" s="38" t="s">
        <v>102</v>
      </c>
      <c r="BW7" s="38" t="s">
        <v>102</v>
      </c>
      <c r="BX7" s="38">
        <v>100.34</v>
      </c>
      <c r="BY7" s="38">
        <v>99.89</v>
      </c>
      <c r="BZ7" s="38">
        <v>99.95</v>
      </c>
      <c r="CA7" s="38">
        <v>98.96</v>
      </c>
      <c r="CB7" s="38" t="s">
        <v>102</v>
      </c>
      <c r="CC7" s="38" t="s">
        <v>102</v>
      </c>
      <c r="CD7" s="38">
        <v>152.18</v>
      </c>
      <c r="CE7" s="38">
        <v>152.13999999999999</v>
      </c>
      <c r="CF7" s="38">
        <v>150</v>
      </c>
      <c r="CG7" s="38" t="s">
        <v>102</v>
      </c>
      <c r="CH7" s="38" t="s">
        <v>102</v>
      </c>
      <c r="CI7" s="38">
        <v>113.49</v>
      </c>
      <c r="CJ7" s="38">
        <v>112.4</v>
      </c>
      <c r="CK7" s="38">
        <v>110.21</v>
      </c>
      <c r="CL7" s="38">
        <v>134.52000000000001</v>
      </c>
      <c r="CM7" s="38" t="s">
        <v>102</v>
      </c>
      <c r="CN7" s="38" t="s">
        <v>102</v>
      </c>
      <c r="CO7" s="38">
        <v>1075.32</v>
      </c>
      <c r="CP7" s="38">
        <v>1139.32</v>
      </c>
      <c r="CQ7" s="38">
        <v>1158.97</v>
      </c>
      <c r="CR7" s="38" t="s">
        <v>102</v>
      </c>
      <c r="CS7" s="38" t="s">
        <v>102</v>
      </c>
      <c r="CT7" s="38">
        <v>62.96</v>
      </c>
      <c r="CU7" s="38">
        <v>62.97</v>
      </c>
      <c r="CV7" s="38">
        <v>64.930000000000007</v>
      </c>
      <c r="CW7" s="38">
        <v>59.57</v>
      </c>
      <c r="CX7" s="38" t="s">
        <v>102</v>
      </c>
      <c r="CY7" s="38" t="s">
        <v>102</v>
      </c>
      <c r="CZ7" s="38">
        <v>96.17</v>
      </c>
      <c r="DA7" s="38">
        <v>95.96</v>
      </c>
      <c r="DB7" s="38">
        <v>96.16</v>
      </c>
      <c r="DC7" s="38" t="s">
        <v>102</v>
      </c>
      <c r="DD7" s="38" t="s">
        <v>102</v>
      </c>
      <c r="DE7" s="38">
        <v>96.96</v>
      </c>
      <c r="DF7" s="38">
        <v>96.97</v>
      </c>
      <c r="DG7" s="38">
        <v>97.7</v>
      </c>
      <c r="DH7" s="38">
        <v>95.57</v>
      </c>
      <c r="DI7" s="38" t="s">
        <v>102</v>
      </c>
      <c r="DJ7" s="38" t="s">
        <v>102</v>
      </c>
      <c r="DK7" s="38">
        <v>3.9</v>
      </c>
      <c r="DL7" s="38">
        <v>7.69</v>
      </c>
      <c r="DM7" s="38">
        <v>10.99</v>
      </c>
      <c r="DN7" s="38" t="s">
        <v>102</v>
      </c>
      <c r="DO7" s="38" t="s">
        <v>102</v>
      </c>
      <c r="DP7" s="38">
        <v>25.13</v>
      </c>
      <c r="DQ7" s="38">
        <v>24.54</v>
      </c>
      <c r="DR7" s="38">
        <v>23.38</v>
      </c>
      <c r="DS7" s="38">
        <v>36.520000000000003</v>
      </c>
      <c r="DT7" s="38" t="s">
        <v>102</v>
      </c>
      <c r="DU7" s="38" t="s">
        <v>102</v>
      </c>
      <c r="DV7" s="38">
        <v>7.32</v>
      </c>
      <c r="DW7" s="38">
        <v>7.37</v>
      </c>
      <c r="DX7" s="38">
        <v>9.5</v>
      </c>
      <c r="DY7" s="38" t="s">
        <v>102</v>
      </c>
      <c r="DZ7" s="38" t="s">
        <v>102</v>
      </c>
      <c r="EA7" s="38">
        <v>6.4</v>
      </c>
      <c r="EB7" s="38">
        <v>7.66</v>
      </c>
      <c r="EC7" s="38">
        <v>8.1999999999999993</v>
      </c>
      <c r="ED7" s="38">
        <v>5.72</v>
      </c>
      <c r="EE7" s="38" t="s">
        <v>102</v>
      </c>
      <c r="EF7" s="38" t="s">
        <v>102</v>
      </c>
      <c r="EG7" s="38">
        <v>0.01</v>
      </c>
      <c r="EH7" s="38">
        <v>0.04</v>
      </c>
      <c r="EI7" s="38">
        <v>0.09</v>
      </c>
      <c r="EJ7" s="38" t="s">
        <v>102</v>
      </c>
      <c r="EK7" s="38" t="s">
        <v>102</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2022-02-07T01:14:59Z</cp:lastPrinted>
  <dcterms:created xsi:type="dcterms:W3CDTF">2021-12-03T07:10:08Z</dcterms:created>
  <dcterms:modified xsi:type="dcterms:W3CDTF">2022-02-07T01:16:14Z</dcterms:modified>
  <cp:category/>
</cp:coreProperties>
</file>