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911500財政課\07民生班（岩下・生駒）\03-2地方公営企業決算状況調査\20220120〆公営企業経営比較分析表\県提出用\"/>
    </mc:Choice>
  </mc:AlternateContent>
  <workbookProtection workbookAlgorithmName="SHA-512" workbookHashValue="WjCJ/WGnr59Nm9Pbf6ybUG2n+Q8Gi2J/96/XBNhIuBB0UGFJi6+pMIlz6le+YclgDCVV4I+QhaHZhCZtmCdy+A==" workbookSaltValue="MFDfMUm+Nj+6sp8RztSu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F85" i="4"/>
  <c r="BB10" i="4"/>
  <c r="AL10" i="4"/>
  <c r="B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<sst xmlns="http://schemas.openxmlformats.org/spreadsheetml/2006/main" count="228" uniqueCount="113">
  <si>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</si>
  <si>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</si>
  <si>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</si>
  <si>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</si>
  <si>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</si>
  <si>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</si>
  <si>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</si>
  <si>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</si>
  <si>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</si>
  <si>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</si>
  <si>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</si>
  <si>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</si>
  <si>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</si>
  <si>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</si>
  <si>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</si>
  <si>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</si>
  <si>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</si>
  <si>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</si>
  <si>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</si>
  <si>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</si>
  <si>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</si>
  <si>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</si>
  <si>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</si>
  <si>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</si>
  <si>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</si>
  <si>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</si>
  <si>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</si>
  <si>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</si>
  <si>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</si>
  <si>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</si>
  <si>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</si>
  <si>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</si>
  <si>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</si>
  <si>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</si>
  <si>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</si>
  <si>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</si>
  <si>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</si>
  <si>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</si>
  <si>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</si>
  <si>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</si>
  <si>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</si>
  <si>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</si>
  <si>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</si>
  <si>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</si>
  <si>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</si>
  <si>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</si>
  <si>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</si>
  <si>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</si>
  <si>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</si>
  <si>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</si>
  <si>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</si>
  <si>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</si>
  <si>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</si>
  <si>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</si>
  <si>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</si>
  <si>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</si>
  <si>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</si>
  <si>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</si>
  <si>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</si>
  <si>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</si>
  <si>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</si>
  <si>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</si>
  <si>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</si>
  <si>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</si>
  <si>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</si>
  <si>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</si>
  <si>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</si>
  <si>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</si>
  <si>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</si>
  <si>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</si>
  <si>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</si>
  <si>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</si>
  <si>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</si>
  <si>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</si>
  <si>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</si>
  <si>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</si>
  <si>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</si>
  <si>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</si>
  <si>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</si>
  <si>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</si>
  <si>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</si>
  <si>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</si>
  <si>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</si>
  <si>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</si>
  <si>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</si>
  <si>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</si>
  <si>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</si>
  <si>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</si>
  <si>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</si>
  <si>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</si>
  <si>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</si>
  <si>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</si>
  <si>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</si>
  <si>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</si>
  <si>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</si>
  <si>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</si>
  <si>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</si>
  <si>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</si>
  <si>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</si>
  <si>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</si>
  <si>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</si>
  <si>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</si>
  <si>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</si>
  <si>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</si>
  <si>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</si>
  <si>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</si>
  <si>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</si>
  <si>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</si>
  <si>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</si>
  <si>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</si>
  <si>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平成25年度までに石綿管更新事業（老朽管更新事業）を終了しており、②管路経年化率は全国平均類似団体平均値と比較して良好な数値が続いている。
　③管路更新率は前年度と同数値であり、平均値を下回っている。
　①有形固定資産減価償却率は類似団体平均値を下回っているが、年々増加傾向にあり、老朽化が進んでいる浄・配水場施設更新を重点的に進める必要がある。</t>
    <rPh sb="1" eb="3">
      <t>ヘイセイ</t>
    </rPh>
    <rPh sb="5" eb="6">
      <t>ネン</t>
    </rPh>
    <rPh sb="6" eb="7">
      <t>ド</t>
    </rPh>
    <rPh sb="10" eb="12">
      <t>イシワタ</t>
    </rPh>
    <rPh sb="79" eb="80">
      <t>マエ</t>
    </rPh>
    <phoneticPr fontId="4"/>
  </si>
  <si>
    <t>　①経常収支比率及び⑤料金回収率については類似団体平均値より下回る傾向が続いた。令和2年度も①、⑤とも同平均値を下回るものの、前年度より上昇した。これは主に給水収益が増加したことが要因として挙げられる。給水収益増加の主な理由は、新型コロナウイルス感染症による緊急事態宣言等により自宅で過ごす時間が増え、これによる有収水量の増加に伴い給水収益が増加したことが挙げられる。
　②累積欠損金比率は0%を維持している。
　③流動比率については、前年度より上昇した。類似団体平均値を上回る傾向にあり、短期的な支払い能力に問題はない。一方、④企業債残高対給水収益比率は類似団体平均値を下回っており、この先施設更新の増加が予想される中で、より効率的な資金計画を検討していく必要がある。
　⑦施設利用率及び⑧有収率は類似団体平均値より高い数値を表している。このことから、施設規模は適切であり、施設の稼働状況が収益に反映されていることがわかる。
　⑥給水原価については上述の通り給水収益が増加したことにより前年度と比較すると良好な状態と見られるが、今後は給水収益の減少及び施設の維持管理に係る費用の増加が見込まれるため、引き続き経営改善に努めなければならない。</t>
    <rPh sb="2" eb="4">
      <t>ケイジョウ</t>
    </rPh>
    <rPh sb="4" eb="6">
      <t>シュウシ</t>
    </rPh>
    <rPh sb="6" eb="8">
      <t>ヒリツ</t>
    </rPh>
    <rPh sb="8" eb="9">
      <t>オヨ</t>
    </rPh>
    <rPh sb="11" eb="13">
      <t>リョウキン</t>
    </rPh>
    <rPh sb="13" eb="15">
      <t>カイシュウ</t>
    </rPh>
    <rPh sb="15" eb="16">
      <t>リツ</t>
    </rPh>
    <rPh sb="21" eb="23">
      <t>ルイジ</t>
    </rPh>
    <rPh sb="23" eb="25">
      <t>ダンタイ</t>
    </rPh>
    <rPh sb="40" eb="42">
      <t>レイワ</t>
    </rPh>
    <rPh sb="43" eb="45">
      <t>ネンド</t>
    </rPh>
    <rPh sb="51" eb="52">
      <t>ドウ</t>
    </rPh>
    <rPh sb="52" eb="55">
      <t>ヘイキンチ</t>
    </rPh>
    <rPh sb="56" eb="58">
      <t>シタマワ</t>
    </rPh>
    <rPh sb="63" eb="66">
      <t>ゼンネンド</t>
    </rPh>
    <rPh sb="68" eb="70">
      <t>ジョウショウ</t>
    </rPh>
    <rPh sb="76" eb="77">
      <t>オモ</t>
    </rPh>
    <rPh sb="78" eb="80">
      <t>キュウスイ</t>
    </rPh>
    <rPh sb="80" eb="82">
      <t>シュウエキ</t>
    </rPh>
    <rPh sb="83" eb="85">
      <t>ゾウカ</t>
    </rPh>
    <rPh sb="90" eb="92">
      <t>ヨウイン</t>
    </rPh>
    <rPh sb="95" eb="96">
      <t>ア</t>
    </rPh>
    <rPh sb="101" eb="103">
      <t>キュウスイ</t>
    </rPh>
    <rPh sb="103" eb="105">
      <t>シュウエキ</t>
    </rPh>
    <rPh sb="105" eb="107">
      <t>ゾウカ</t>
    </rPh>
    <rPh sb="108" eb="109">
      <t>オモ</t>
    </rPh>
    <rPh sb="110" eb="112">
      <t>リユウ</t>
    </rPh>
    <rPh sb="114" eb="116">
      <t>シンガタ</t>
    </rPh>
    <rPh sb="123" eb="126">
      <t>カンセンショウ</t>
    </rPh>
    <rPh sb="129" eb="131">
      <t>キンキュウ</t>
    </rPh>
    <rPh sb="131" eb="133">
      <t>ジタイ</t>
    </rPh>
    <rPh sb="133" eb="135">
      <t>センゲン</t>
    </rPh>
    <rPh sb="135" eb="136">
      <t>トウ</t>
    </rPh>
    <rPh sb="139" eb="141">
      <t>ジタク</t>
    </rPh>
    <rPh sb="142" eb="143">
      <t>ス</t>
    </rPh>
    <rPh sb="145" eb="147">
      <t>ジカン</t>
    </rPh>
    <rPh sb="148" eb="149">
      <t>フ</t>
    </rPh>
    <rPh sb="156" eb="157">
      <t>ユウ</t>
    </rPh>
    <rPh sb="157" eb="158">
      <t>シュウ</t>
    </rPh>
    <rPh sb="158" eb="160">
      <t>スイリョウ</t>
    </rPh>
    <rPh sb="161" eb="163">
      <t>ゾウカ</t>
    </rPh>
    <rPh sb="164" eb="165">
      <t>トモナ</t>
    </rPh>
    <rPh sb="166" eb="168">
      <t>キュウスイ</t>
    </rPh>
    <rPh sb="168" eb="170">
      <t>シュウエキ</t>
    </rPh>
    <rPh sb="171" eb="173">
      <t>ゾウカ</t>
    </rPh>
    <rPh sb="178" eb="179">
      <t>ア</t>
    </rPh>
    <rPh sb="187" eb="189">
      <t>ルイセキ</t>
    </rPh>
    <rPh sb="189" eb="192">
      <t>ケッソンキン</t>
    </rPh>
    <rPh sb="192" eb="194">
      <t>ヒリツ</t>
    </rPh>
    <rPh sb="198" eb="200">
      <t>イジ</t>
    </rPh>
    <rPh sb="208" eb="210">
      <t>リュウドウ</t>
    </rPh>
    <rPh sb="210" eb="212">
      <t>ヒリツ</t>
    </rPh>
    <rPh sb="223" eb="225">
      <t>ジョウショウ</t>
    </rPh>
    <rPh sb="228" eb="230">
      <t>ルイジ</t>
    </rPh>
    <rPh sb="230" eb="232">
      <t>ダンタイ</t>
    </rPh>
    <rPh sb="232" eb="235">
      <t>ヘイキンチ</t>
    </rPh>
    <rPh sb="236" eb="238">
      <t>ウワマワ</t>
    </rPh>
    <rPh sb="239" eb="241">
      <t>ケイコウ</t>
    </rPh>
    <rPh sb="245" eb="248">
      <t>タンキテキ</t>
    </rPh>
    <rPh sb="249" eb="251">
      <t>シハラ</t>
    </rPh>
    <rPh sb="252" eb="254">
      <t>ノウリョク</t>
    </rPh>
    <rPh sb="255" eb="257">
      <t>モンダイ</t>
    </rPh>
    <rPh sb="261" eb="263">
      <t>イッポウ</t>
    </rPh>
    <rPh sb="265" eb="267">
      <t>キギョウ</t>
    </rPh>
    <rPh sb="270" eb="271">
      <t>タイ</t>
    </rPh>
    <rPh sb="271" eb="273">
      <t>キュウスイ</t>
    </rPh>
    <rPh sb="273" eb="275">
      <t>シュウエキ</t>
    </rPh>
    <rPh sb="275" eb="277">
      <t>ヒリツ</t>
    </rPh>
    <rPh sb="278" eb="280">
      <t>ルイジ</t>
    </rPh>
    <rPh sb="280" eb="282">
      <t>ダンタイ</t>
    </rPh>
    <rPh sb="282" eb="285">
      <t>ヘイキンチ</t>
    </rPh>
    <rPh sb="286" eb="288">
      <t>シタマワ</t>
    </rPh>
    <rPh sb="295" eb="296">
      <t>サキ</t>
    </rPh>
    <rPh sb="296" eb="298">
      <t>シセツ</t>
    </rPh>
    <rPh sb="298" eb="300">
      <t>コウシン</t>
    </rPh>
    <rPh sb="301" eb="303">
      <t>ゾウカ</t>
    </rPh>
    <rPh sb="304" eb="306">
      <t>ヨソウ</t>
    </rPh>
    <rPh sb="309" eb="310">
      <t>ナカ</t>
    </rPh>
    <rPh sb="314" eb="316">
      <t>コウリツ</t>
    </rPh>
    <rPh sb="316" eb="317">
      <t>テキ</t>
    </rPh>
    <rPh sb="318" eb="320">
      <t>シキン</t>
    </rPh>
    <rPh sb="320" eb="322">
      <t>ケイカク</t>
    </rPh>
    <rPh sb="323" eb="325">
      <t>ケントウ</t>
    </rPh>
    <rPh sb="329" eb="331">
      <t>ヒツヨウ</t>
    </rPh>
    <rPh sb="338" eb="340">
      <t>シセツ</t>
    </rPh>
    <rPh sb="340" eb="343">
      <t>リヨウリツ</t>
    </rPh>
    <rPh sb="343" eb="344">
      <t>オヨ</t>
    </rPh>
    <rPh sb="346" eb="347">
      <t>ユウ</t>
    </rPh>
    <rPh sb="347" eb="348">
      <t>シュウ</t>
    </rPh>
    <rPh sb="348" eb="349">
      <t>リツ</t>
    </rPh>
    <rPh sb="350" eb="352">
      <t>ルイジ</t>
    </rPh>
    <rPh sb="352" eb="354">
      <t>ダンタイ</t>
    </rPh>
    <rPh sb="354" eb="357">
      <t>ヘイキンチ</t>
    </rPh>
    <rPh sb="359" eb="360">
      <t>タカ</t>
    </rPh>
    <rPh sb="361" eb="363">
      <t>スウチ</t>
    </rPh>
    <rPh sb="364" eb="365">
      <t>アラワ</t>
    </rPh>
    <rPh sb="377" eb="379">
      <t>シセツ</t>
    </rPh>
    <rPh sb="379" eb="381">
      <t>キボ</t>
    </rPh>
    <rPh sb="382" eb="384">
      <t>テキセツ</t>
    </rPh>
    <rPh sb="388" eb="390">
      <t>シセツ</t>
    </rPh>
    <rPh sb="391" eb="393">
      <t>カドウ</t>
    </rPh>
    <rPh sb="393" eb="395">
      <t>ジョウキョウ</t>
    </rPh>
    <rPh sb="396" eb="398">
      <t>シュウエキ</t>
    </rPh>
    <rPh sb="399" eb="401">
      <t>ハンエイ</t>
    </rPh>
    <phoneticPr fontId="4"/>
  </si>
  <si>
    <t>　令和2年度は新型コロナウイルス感染症の影響により給水収益が増加したが、これは一時的なものであり今後は減少傾向が見込まれる。また、経営の健全性（経常収支比率、料金回収率、給水原価）については類似団体平均値を下回っている状況であり、今後は老朽化した浄・配水場や管路の更新及び耐震化等に係る費用も見込まれるため、財政収支の見通しを考慮しながら効率的・計画的に施設を整備し、水の安全な供給と健全経営を行っていく。</t>
    <rPh sb="1" eb="3">
      <t>レイワ</t>
    </rPh>
    <rPh sb="4" eb="6">
      <t>ネンド</t>
    </rPh>
    <rPh sb="7" eb="9">
      <t>シンガタ</t>
    </rPh>
    <rPh sb="16" eb="19">
      <t>カンセンショウ</t>
    </rPh>
    <rPh sb="20" eb="22">
      <t>エイキョウ</t>
    </rPh>
    <rPh sb="25" eb="27">
      <t>キュウスイ</t>
    </rPh>
    <rPh sb="27" eb="29">
      <t>シュウエキ</t>
    </rPh>
    <rPh sb="30" eb="32">
      <t>ゾウカ</t>
    </rPh>
    <rPh sb="39" eb="42">
      <t>イチジテキ</t>
    </rPh>
    <rPh sb="48" eb="50">
      <t>コンゴ</t>
    </rPh>
    <rPh sb="51" eb="53">
      <t>ゲンショウ</t>
    </rPh>
    <rPh sb="53" eb="55">
      <t>ケイコウ</t>
    </rPh>
    <rPh sb="56" eb="58">
      <t>ミコ</t>
    </rPh>
    <rPh sb="65" eb="67">
      <t>ケイエイ</t>
    </rPh>
    <rPh sb="68" eb="71">
      <t>ケンゼンセイ</t>
    </rPh>
    <rPh sb="72" eb="74">
      <t>ケイジョウ</t>
    </rPh>
    <rPh sb="74" eb="76">
      <t>シュウシ</t>
    </rPh>
    <rPh sb="77" eb="78">
      <t>リツ</t>
    </rPh>
    <rPh sb="79" eb="81">
      <t>リョウキン</t>
    </rPh>
    <rPh sb="81" eb="83">
      <t>カイシュウ</t>
    </rPh>
    <rPh sb="83" eb="84">
      <t>リツ</t>
    </rPh>
    <rPh sb="85" eb="87">
      <t>キュウスイ</t>
    </rPh>
    <rPh sb="87" eb="89">
      <t>ゲンカ</t>
    </rPh>
    <rPh sb="95" eb="97">
      <t>ルイジ</t>
    </rPh>
    <rPh sb="97" eb="99">
      <t>ダンタイ</t>
    </rPh>
    <rPh sb="99" eb="102">
      <t>ヘイキンチ</t>
    </rPh>
    <rPh sb="115" eb="117">
      <t>コンゴ</t>
    </rPh>
    <rPh sb="118" eb="121">
      <t>ロウキュウカ</t>
    </rPh>
    <rPh sb="123" eb="124">
      <t>ジョウ</t>
    </rPh>
    <rPh sb="125" eb="127">
      <t>ハイスイ</t>
    </rPh>
    <rPh sb="127" eb="128">
      <t>バ</t>
    </rPh>
    <rPh sb="129" eb="131">
      <t>カンロ</t>
    </rPh>
    <rPh sb="132" eb="134">
      <t>コウシン</t>
    </rPh>
    <rPh sb="134" eb="135">
      <t>オヨ</t>
    </rPh>
    <rPh sb="136" eb="139">
      <t>タイシンカ</t>
    </rPh>
    <rPh sb="139" eb="140">
      <t>トウ</t>
    </rPh>
    <rPh sb="141" eb="142">
      <t>カカ</t>
    </rPh>
    <rPh sb="143" eb="145">
      <t>ヒヨウ</t>
    </rPh>
    <rPh sb="146" eb="148">
      <t>ミコ</t>
    </rPh>
    <rPh sb="154" eb="156">
      <t>ザイセイ</t>
    </rPh>
    <rPh sb="156" eb="158">
      <t>シュウシ</t>
    </rPh>
    <rPh sb="159" eb="161">
      <t>ミトオ</t>
    </rPh>
    <rPh sb="163" eb="165">
      <t>コウリョ</t>
    </rPh>
    <rPh sb="169" eb="172">
      <t>コウリツテキ</t>
    </rPh>
    <rPh sb="173" eb="176">
      <t>ケイカクテキ</t>
    </rPh>
    <rPh sb="177" eb="179">
      <t>シセツ</t>
    </rPh>
    <rPh sb="180" eb="182">
      <t>セイビ</t>
    </rPh>
    <rPh sb="184" eb="185">
      <t>ミズ</t>
    </rPh>
    <rPh sb="186" eb="188">
      <t>アンゼン</t>
    </rPh>
    <rPh sb="189" eb="191">
      <t>キョウキュウ</t>
    </rPh>
    <rPh sb="192" eb="194">
      <t>ケンゼン</t>
    </rPh>
    <rPh sb="194" eb="196">
      <t>ケイエイ</t>
    </rPh>
    <rPh sb="197" eb="19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</si>
</sst>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0.56999999999999995</c:v>
                </c:pt>
                <c:pt idx="1">
                  <c:v>0.47</c:v>
                </c:pt>
                <c:pt idx="2">
                  <c:v>0.5</c:v>
                </c:pt>
                <c:pt idx="3">
                  <c:v>0.49</c:v>
                </c:pt>
                <c:pt idx="4">
                  <c:v>0.49</c:v>
                </c:pt>
              </c:numCache>
            </c:numRef>
          </c:val>
          <c:extLst>
            <c:ext xmlns:c16="http://schemas.microsoft.com/office/drawing/2014/chart" uri="{C3380CC4-5D6E-409C-BE32-E72D297353CC}">
              <c16:uniqueId val="{00000000-FE17-4756-B97C-1E9A081D14DD}"/>
            </c:ext>
          </c:extLst>
        </c:ser>
        <c:dLbls>
          <c:showLegendKey val="0"/>
          <c:showVal val="0"/>
          <c:showCatName val="0"/>
          <c:showSerName val="0"/>
          <c:showPercent val="0"/>
          <c:showBubbleSize val="0"/>
        </c:dLbls>
        <c:gapWidth val="150"/>
        <c:axId val="197543040"/>
        <c:axId val="1975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E17-4756-B97C-1E9A081D14DD}"/>
            </c:ext>
          </c:extLst>
        </c:ser>
        <c:dLbls>
          <c:showLegendKey val="0"/>
          <c:showVal val="0"/>
          <c:showCatName val="0"/>
          <c:showSerName val="0"/>
          <c:showPercent val="0"/>
          <c:showBubbleSize val="0"/>
        </c:dLbls>
        <c:marker val="1"/>
        <c:smooth val="0"/>
        <c:axId val="197543040"/>
        <c:axId val="197545344"/>
      </c:lineChart>
      <c:dateAx>
        <c:axId val="197543040"/>
        <c:scaling>
          <c:orientation val="minMax"/>
        </c:scaling>
        <c:delete val="1"/>
        <c:axPos val="b"/>
        <c:numFmt formatCode="&quot;H&quot;yy" sourceLinked="1"/>
        <c:majorTickMark val="none"/>
        <c:minorTickMark val="none"/>
        <c:tickLblPos val="none"/>
        <c:crossAx val="197545344"/>
        <c:crosses val="autoZero"/>
        <c:auto val="1"/>
        <c:lblOffset val="100"/>
        <c:baseTimeUnit val="years"/>
      </c:dateAx>
      <c:valAx>
        <c:axId val="1975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63.57</c:v>
                </c:pt>
                <c:pt idx="1">
                  <c:v>63.36</c:v>
                </c:pt>
                <c:pt idx="2">
                  <c:v>63.13</c:v>
                </c:pt>
                <c:pt idx="3">
                  <c:v>62.63</c:v>
                </c:pt>
                <c:pt idx="4">
                  <c:v>68.64</c:v>
                </c:pt>
              </c:numCache>
            </c:numRef>
          </c:val>
          <c:extLst>
            <c:ext xmlns:c16="http://schemas.microsoft.com/office/drawing/2014/chart" uri="{C3380CC4-5D6E-409C-BE32-E72D297353CC}">
              <c16:uniqueId val="{00000000-25C7-46C3-8AEC-9447DD4B8C3D}"/>
            </c:ext>
          </c:extLst>
        </c:ser>
        <c:dLbls>
          <c:showLegendKey val="0"/>
          <c:showVal val="0"/>
          <c:showCatName val="0"/>
          <c:showSerName val="0"/>
          <c:showPercent val="0"/>
          <c:showBubbleSize val="0"/>
        </c:dLbls>
        <c:gapWidth val="150"/>
        <c:axId val="198674688"/>
        <c:axId val="198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25C7-46C3-8AEC-9447DD4B8C3D}"/>
            </c:ext>
          </c:extLst>
        </c:ser>
        <c:dLbls>
          <c:showLegendKey val="0"/>
          <c:showVal val="0"/>
          <c:showCatName val="0"/>
          <c:showSerName val="0"/>
          <c:showPercent val="0"/>
          <c:showBubbleSize val="0"/>
        </c:dLbls>
        <c:marker val="1"/>
        <c:smooth val="0"/>
        <c:axId val="198674688"/>
        <c:axId val="198680960"/>
      </c:lineChart>
      <c:dateAx>
        <c:axId val="198674688"/>
        <c:scaling>
          <c:orientation val="minMax"/>
        </c:scaling>
        <c:delete val="1"/>
        <c:axPos val="b"/>
        <c:numFmt formatCode="&quot;H&quot;yy" sourceLinked="1"/>
        <c:majorTickMark val="none"/>
        <c:minorTickMark val="none"/>
        <c:tickLblPos val="none"/>
        <c:crossAx val="198680960"/>
        <c:crosses val="autoZero"/>
        <c:auto val="1"/>
        <c:lblOffset val="100"/>
        <c:baseTimeUnit val="years"/>
      </c:dateAx>
      <c:valAx>
        <c:axId val="198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93.93</c:v>
                </c:pt>
                <c:pt idx="1">
                  <c:v>93.97</c:v>
                </c:pt>
                <c:pt idx="2">
                  <c:v>93.7</c:v>
                </c:pt>
                <c:pt idx="3">
                  <c:v>93.37</c:v>
                </c:pt>
                <c:pt idx="4">
                  <c:v>95.1</c:v>
                </c:pt>
              </c:numCache>
            </c:numRef>
          </c:val>
          <c:extLst>
            <c:ext xmlns:c16="http://schemas.microsoft.com/office/drawing/2014/chart" uri="{C3380CC4-5D6E-409C-BE32-E72D297353CC}">
              <c16:uniqueId val="{00000000-4342-4D19-9E17-EE67B8A8FCEB}"/>
            </c:ext>
          </c:extLst>
        </c:ser>
        <c:dLbls>
          <c:showLegendKey val="0"/>
          <c:showVal val="0"/>
          <c:showCatName val="0"/>
          <c:showSerName val="0"/>
          <c:showPercent val="0"/>
          <c:showBubbleSize val="0"/>
        </c:dLbls>
        <c:gapWidth val="150"/>
        <c:axId val="198773376"/>
        <c:axId val="19880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342-4D19-9E17-EE67B8A8FCEB}"/>
            </c:ext>
          </c:extLst>
        </c:ser>
        <c:dLbls>
          <c:showLegendKey val="0"/>
          <c:showVal val="0"/>
          <c:showCatName val="0"/>
          <c:showSerName val="0"/>
          <c:showPercent val="0"/>
          <c:showBubbleSize val="0"/>
        </c:dLbls>
        <c:marker val="1"/>
        <c:smooth val="0"/>
        <c:axId val="198773376"/>
        <c:axId val="198804224"/>
      </c:lineChart>
      <c:dateAx>
        <c:axId val="198773376"/>
        <c:scaling>
          <c:orientation val="minMax"/>
        </c:scaling>
        <c:delete val="1"/>
        <c:axPos val="b"/>
        <c:numFmt formatCode="&quot;H&quot;yy" sourceLinked="1"/>
        <c:majorTickMark val="none"/>
        <c:minorTickMark val="none"/>
        <c:tickLblPos val="none"/>
        <c:crossAx val="198804224"/>
        <c:crosses val="autoZero"/>
        <c:auto val="1"/>
        <c:lblOffset val="100"/>
        <c:baseTimeUnit val="years"/>
      </c:dateAx>
      <c:valAx>
        <c:axId val="1988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106.05</c:v>
                </c:pt>
                <c:pt idx="1">
                  <c:v>107.33</c:v>
                </c:pt>
                <c:pt idx="2">
                  <c:v>105.09</c:v>
                </c:pt>
                <c:pt idx="3">
                  <c:v>101.91</c:v>
                </c:pt>
                <c:pt idx="4">
                  <c:v>107.8</c:v>
                </c:pt>
              </c:numCache>
            </c:numRef>
          </c:val>
          <c:extLst>
            <c:ext xmlns:c16="http://schemas.microsoft.com/office/drawing/2014/chart" uri="{C3380CC4-5D6E-409C-BE32-E72D297353CC}">
              <c16:uniqueId val="{00000000-6977-48BB-9031-855B69C37B3A}"/>
            </c:ext>
          </c:extLst>
        </c:ser>
        <c:dLbls>
          <c:showLegendKey val="0"/>
          <c:showVal val="0"/>
          <c:showCatName val="0"/>
          <c:showSerName val="0"/>
          <c:showPercent val="0"/>
          <c:showBubbleSize val="0"/>
        </c:dLbls>
        <c:gapWidth val="150"/>
        <c:axId val="115219072"/>
        <c:axId val="1152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6977-48BB-9031-855B69C37B3A}"/>
            </c:ext>
          </c:extLst>
        </c:ser>
        <c:dLbls>
          <c:showLegendKey val="0"/>
          <c:showVal val="0"/>
          <c:showCatName val="0"/>
          <c:showSerName val="0"/>
          <c:showPercent val="0"/>
          <c:showBubbleSize val="0"/>
        </c:dLbls>
        <c:marker val="1"/>
        <c:smooth val="0"/>
        <c:axId val="115219072"/>
        <c:axId val="115237632"/>
      </c:lineChart>
      <c:dateAx>
        <c:axId val="115219072"/>
        <c:scaling>
          <c:orientation val="minMax"/>
        </c:scaling>
        <c:delete val="1"/>
        <c:axPos val="b"/>
        <c:numFmt formatCode="&quot;H&quot;yy" sourceLinked="1"/>
        <c:majorTickMark val="none"/>
        <c:minorTickMark val="none"/>
        <c:tickLblPos val="none"/>
        <c:crossAx val="115237632"/>
        <c:crosses val="autoZero"/>
        <c:auto val="1"/>
        <c:lblOffset val="100"/>
        <c:baseTimeUnit val="years"/>
      </c:dateAx>
      <c:valAx>
        <c:axId val="11523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2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38.75</c:v>
                </c:pt>
                <c:pt idx="1">
                  <c:v>40.46</c:v>
                </c:pt>
                <c:pt idx="2">
                  <c:v>41.96</c:v>
                </c:pt>
                <c:pt idx="3">
                  <c:v>43.82</c:v>
                </c:pt>
                <c:pt idx="4">
                  <c:v>45.45</c:v>
                </c:pt>
              </c:numCache>
            </c:numRef>
          </c:val>
          <c:extLst>
            <c:ext xmlns:c16="http://schemas.microsoft.com/office/drawing/2014/chart" uri="{C3380CC4-5D6E-409C-BE32-E72D297353CC}">
              <c16:uniqueId val="{00000000-6A1F-41D5-9C82-8D250893A993}"/>
            </c:ext>
          </c:extLst>
        </c:ser>
        <c:dLbls>
          <c:showLegendKey val="0"/>
          <c:showVal val="0"/>
          <c:showCatName val="0"/>
          <c:showSerName val="0"/>
          <c:showPercent val="0"/>
          <c:showBubbleSize val="0"/>
        </c:dLbls>
        <c:gapWidth val="150"/>
        <c:axId val="115248128"/>
        <c:axId val="1152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6A1F-41D5-9C82-8D250893A993}"/>
            </c:ext>
          </c:extLst>
        </c:ser>
        <c:dLbls>
          <c:showLegendKey val="0"/>
          <c:showVal val="0"/>
          <c:showCatName val="0"/>
          <c:showSerName val="0"/>
          <c:showPercent val="0"/>
          <c:showBubbleSize val="0"/>
        </c:dLbls>
        <c:marker val="1"/>
        <c:smooth val="0"/>
        <c:axId val="115248128"/>
        <c:axId val="115254400"/>
      </c:lineChart>
      <c:dateAx>
        <c:axId val="115248128"/>
        <c:scaling>
          <c:orientation val="minMax"/>
        </c:scaling>
        <c:delete val="1"/>
        <c:axPos val="b"/>
        <c:numFmt formatCode="&quot;H&quot;yy" sourceLinked="1"/>
        <c:majorTickMark val="none"/>
        <c:minorTickMark val="none"/>
        <c:tickLblPos val="none"/>
        <c:crossAx val="115254400"/>
        <c:crosses val="autoZero"/>
        <c:auto val="1"/>
        <c:lblOffset val="100"/>
        <c:baseTimeUnit val="years"/>
      </c:dateAx>
      <c:valAx>
        <c:axId val="1152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4.87</c:v>
                </c:pt>
                <c:pt idx="1">
                  <c:v>5.16</c:v>
                </c:pt>
                <c:pt idx="2">
                  <c:v>4.79</c:v>
                </c:pt>
                <c:pt idx="3">
                  <c:v>5.04</c:v>
                </c:pt>
                <c:pt idx="4">
                  <c:v>6.54</c:v>
                </c:pt>
              </c:numCache>
            </c:numRef>
          </c:val>
          <c:extLst>
            <c:ext xmlns:c16="http://schemas.microsoft.com/office/drawing/2014/chart" uri="{C3380CC4-5D6E-409C-BE32-E72D297353CC}">
              <c16:uniqueId val="{00000000-D79F-4339-BAB0-26EF408F6F9F}"/>
            </c:ext>
          </c:extLst>
        </c:ser>
        <c:dLbls>
          <c:showLegendKey val="0"/>
          <c:showVal val="0"/>
          <c:showCatName val="0"/>
          <c:showSerName val="0"/>
          <c:showPercent val="0"/>
          <c:showBubbleSize val="0"/>
        </c:dLbls>
        <c:gapWidth val="150"/>
        <c:axId val="115293568"/>
        <c:axId val="1153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79F-4339-BAB0-26EF408F6F9F}"/>
            </c:ext>
          </c:extLst>
        </c:ser>
        <c:dLbls>
          <c:showLegendKey val="0"/>
          <c:showVal val="0"/>
          <c:showCatName val="0"/>
          <c:showSerName val="0"/>
          <c:showPercent val="0"/>
          <c:showBubbleSize val="0"/>
        </c:dLbls>
        <c:marker val="1"/>
        <c:smooth val="0"/>
        <c:axId val="115293568"/>
        <c:axId val="115303936"/>
      </c:lineChart>
      <c:dateAx>
        <c:axId val="115293568"/>
        <c:scaling>
          <c:orientation val="minMax"/>
        </c:scaling>
        <c:delete val="1"/>
        <c:axPos val="b"/>
        <c:numFmt formatCode="&quot;H&quot;yy" sourceLinked="1"/>
        <c:majorTickMark val="none"/>
        <c:minorTickMark val="none"/>
        <c:tickLblPos val="none"/>
        <c:crossAx val="115303936"/>
        <c:crosses val="autoZero"/>
        <c:auto val="1"/>
        <c:lblOffset val="100"/>
        <c:baseTimeUnit val="years"/>
      </c:dateAx>
      <c:valAx>
        <c:axId val="1153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64-42E8-80E3-778E4392CED1}"/>
            </c:ext>
          </c:extLst>
        </c:ser>
        <c:dLbls>
          <c:showLegendKey val="0"/>
          <c:showVal val="0"/>
          <c:showCatName val="0"/>
          <c:showSerName val="0"/>
          <c:showPercent val="0"/>
          <c:showBubbleSize val="0"/>
        </c:dLbls>
        <c:gapWidth val="150"/>
        <c:axId val="115339264"/>
        <c:axId val="1153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C864-42E8-80E3-778E4392CED1}"/>
            </c:ext>
          </c:extLst>
        </c:ser>
        <c:dLbls>
          <c:showLegendKey val="0"/>
          <c:showVal val="0"/>
          <c:showCatName val="0"/>
          <c:showSerName val="0"/>
          <c:showPercent val="0"/>
          <c:showBubbleSize val="0"/>
        </c:dLbls>
        <c:marker val="1"/>
        <c:smooth val="0"/>
        <c:axId val="115339264"/>
        <c:axId val="115341184"/>
      </c:lineChart>
      <c:dateAx>
        <c:axId val="115339264"/>
        <c:scaling>
          <c:orientation val="minMax"/>
        </c:scaling>
        <c:delete val="1"/>
        <c:axPos val="b"/>
        <c:numFmt formatCode="&quot;H&quot;yy" sourceLinked="1"/>
        <c:majorTickMark val="none"/>
        <c:minorTickMark val="none"/>
        <c:tickLblPos val="none"/>
        <c:crossAx val="115341184"/>
        <c:crosses val="autoZero"/>
        <c:auto val="1"/>
        <c:lblOffset val="100"/>
        <c:baseTimeUnit val="years"/>
      </c:dateAx>
      <c:valAx>
        <c:axId val="11534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410.39</c:v>
                </c:pt>
                <c:pt idx="1">
                  <c:v>433.86</c:v>
                </c:pt>
                <c:pt idx="2">
                  <c:v>397.37</c:v>
                </c:pt>
                <c:pt idx="3">
                  <c:v>406.39</c:v>
                </c:pt>
                <c:pt idx="4">
                  <c:v>423.91</c:v>
                </c:pt>
              </c:numCache>
            </c:numRef>
          </c:val>
          <c:extLst>
            <c:ext xmlns:c16="http://schemas.microsoft.com/office/drawing/2014/chart" uri="{C3380CC4-5D6E-409C-BE32-E72D297353CC}">
              <c16:uniqueId val="{00000000-AB0C-476D-BAE5-35E8098651FD}"/>
            </c:ext>
          </c:extLst>
        </c:ser>
        <c:dLbls>
          <c:showLegendKey val="0"/>
          <c:showVal val="0"/>
          <c:showCatName val="0"/>
          <c:showSerName val="0"/>
          <c:showPercent val="0"/>
          <c:showBubbleSize val="0"/>
        </c:dLbls>
        <c:gapWidth val="150"/>
        <c:axId val="116400896"/>
        <c:axId val="1164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AB0C-476D-BAE5-35E8098651FD}"/>
            </c:ext>
          </c:extLst>
        </c:ser>
        <c:dLbls>
          <c:showLegendKey val="0"/>
          <c:showVal val="0"/>
          <c:showCatName val="0"/>
          <c:showSerName val="0"/>
          <c:showPercent val="0"/>
          <c:showBubbleSize val="0"/>
        </c:dLbls>
        <c:marker val="1"/>
        <c:smooth val="0"/>
        <c:axId val="116400896"/>
        <c:axId val="116402816"/>
      </c:lineChart>
      <c:dateAx>
        <c:axId val="116400896"/>
        <c:scaling>
          <c:orientation val="minMax"/>
        </c:scaling>
        <c:delete val="1"/>
        <c:axPos val="b"/>
        <c:numFmt formatCode="&quot;H&quot;yy" sourceLinked="1"/>
        <c:majorTickMark val="none"/>
        <c:minorTickMark val="none"/>
        <c:tickLblPos val="none"/>
        <c:crossAx val="116402816"/>
        <c:crosses val="autoZero"/>
        <c:auto val="1"/>
        <c:lblOffset val="100"/>
        <c:baseTimeUnit val="years"/>
      </c:dateAx>
      <c:valAx>
        <c:axId val="11640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306.57</c:v>
                </c:pt>
                <c:pt idx="1">
                  <c:v>296.51</c:v>
                </c:pt>
                <c:pt idx="2">
                  <c:v>282.81</c:v>
                </c:pt>
                <c:pt idx="3">
                  <c:v>270.43</c:v>
                </c:pt>
                <c:pt idx="4">
                  <c:v>243.76</c:v>
                </c:pt>
              </c:numCache>
            </c:numRef>
          </c:val>
          <c:extLst>
            <c:ext xmlns:c16="http://schemas.microsoft.com/office/drawing/2014/chart" uri="{C3380CC4-5D6E-409C-BE32-E72D297353CC}">
              <c16:uniqueId val="{00000000-EC36-4D28-87A9-3AF80D66DA6C}"/>
            </c:ext>
          </c:extLst>
        </c:ser>
        <c:dLbls>
          <c:showLegendKey val="0"/>
          <c:showVal val="0"/>
          <c:showCatName val="0"/>
          <c:showSerName val="0"/>
          <c:showPercent val="0"/>
          <c:showBubbleSize val="0"/>
        </c:dLbls>
        <c:gapWidth val="150"/>
        <c:axId val="167679104"/>
        <c:axId val="1676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EC36-4D28-87A9-3AF80D66DA6C}"/>
            </c:ext>
          </c:extLst>
        </c:ser>
        <c:dLbls>
          <c:showLegendKey val="0"/>
          <c:showVal val="0"/>
          <c:showCatName val="0"/>
          <c:showSerName val="0"/>
          <c:showPercent val="0"/>
          <c:showBubbleSize val="0"/>
        </c:dLbls>
        <c:marker val="1"/>
        <c:smooth val="0"/>
        <c:axId val="167679104"/>
        <c:axId val="167681024"/>
      </c:lineChart>
      <c:dateAx>
        <c:axId val="167679104"/>
        <c:scaling>
          <c:orientation val="minMax"/>
        </c:scaling>
        <c:delete val="1"/>
        <c:axPos val="b"/>
        <c:numFmt formatCode="&quot;H&quot;yy" sourceLinked="1"/>
        <c:majorTickMark val="none"/>
        <c:minorTickMark val="none"/>
        <c:tickLblPos val="none"/>
        <c:crossAx val="167681024"/>
        <c:crosses val="autoZero"/>
        <c:auto val="1"/>
        <c:lblOffset val="100"/>
        <c:baseTimeUnit val="years"/>
      </c:dateAx>
      <c:valAx>
        <c:axId val="16768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6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91.21</c:v>
                </c:pt>
                <c:pt idx="1">
                  <c:v>92.01</c:v>
                </c:pt>
                <c:pt idx="2">
                  <c:v>88.29</c:v>
                </c:pt>
                <c:pt idx="3">
                  <c:v>87.72</c:v>
                </c:pt>
                <c:pt idx="4">
                  <c:v>93.28</c:v>
                </c:pt>
              </c:numCache>
            </c:numRef>
          </c:val>
          <c:extLst>
            <c:ext xmlns:c16="http://schemas.microsoft.com/office/drawing/2014/chart" uri="{C3380CC4-5D6E-409C-BE32-E72D297353CC}">
              <c16:uniqueId val="{00000000-F6BA-4BF2-B6D7-1D1720AC5546}"/>
            </c:ext>
          </c:extLst>
        </c:ser>
        <c:dLbls>
          <c:showLegendKey val="0"/>
          <c:showVal val="0"/>
          <c:showCatName val="0"/>
          <c:showSerName val="0"/>
          <c:showPercent val="0"/>
          <c:showBubbleSize val="0"/>
        </c:dLbls>
        <c:gapWidth val="150"/>
        <c:axId val="169895424"/>
        <c:axId val="1698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F6BA-4BF2-B6D7-1D1720AC5546}"/>
            </c:ext>
          </c:extLst>
        </c:ser>
        <c:dLbls>
          <c:showLegendKey val="0"/>
          <c:showVal val="0"/>
          <c:showCatName val="0"/>
          <c:showSerName val="0"/>
          <c:showPercent val="0"/>
          <c:showBubbleSize val="0"/>
        </c:dLbls>
        <c:marker val="1"/>
        <c:smooth val="0"/>
        <c:axId val="169895424"/>
        <c:axId val="169897344"/>
      </c:lineChart>
      <c:dateAx>
        <c:axId val="169895424"/>
        <c:scaling>
          <c:orientation val="minMax"/>
        </c:scaling>
        <c:delete val="1"/>
        <c:axPos val="b"/>
        <c:numFmt formatCode="&quot;H&quot;yy" sourceLinked="1"/>
        <c:majorTickMark val="none"/>
        <c:minorTickMark val="none"/>
        <c:tickLblPos val="none"/>
        <c:crossAx val="169897344"/>
        <c:crosses val="autoZero"/>
        <c:auto val="1"/>
        <c:lblOffset val="100"/>
        <c:baseTimeUnit val="years"/>
      </c:dateAx>
      <c:valAx>
        <c:axId val="1698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178.47</c:v>
                </c:pt>
                <c:pt idx="1">
                  <c:v>176.4</c:v>
                </c:pt>
                <c:pt idx="2">
                  <c:v>183.41</c:v>
                </c:pt>
                <c:pt idx="3">
                  <c:v>183.47</c:v>
                </c:pt>
                <c:pt idx="4">
                  <c:v>171.39</c:v>
                </c:pt>
              </c:numCache>
            </c:numRef>
          </c:val>
          <c:extLst>
            <c:ext xmlns:c16="http://schemas.microsoft.com/office/drawing/2014/chart" uri="{C3380CC4-5D6E-409C-BE32-E72D297353CC}">
              <c16:uniqueId val="{00000000-E7B3-48BB-A910-CD2EE45CB60F}"/>
            </c:ext>
          </c:extLst>
        </c:ser>
        <c:dLbls>
          <c:showLegendKey val="0"/>
          <c:showVal val="0"/>
          <c:showCatName val="0"/>
          <c:showSerName val="0"/>
          <c:showPercent val="0"/>
          <c:showBubbleSize val="0"/>
        </c:dLbls>
        <c:gapWidth val="150"/>
        <c:axId val="171239296"/>
        <c:axId val="1975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E7B3-48BB-A910-CD2EE45CB60F}"/>
            </c:ext>
          </c:extLst>
        </c:ser>
        <c:dLbls>
          <c:showLegendKey val="0"/>
          <c:showVal val="0"/>
          <c:showCatName val="0"/>
          <c:showSerName val="0"/>
          <c:showPercent val="0"/>
          <c:showBubbleSize val="0"/>
        </c:dLbls>
        <c:marker val="1"/>
        <c:smooth val="0"/>
        <c:axId val="171239296"/>
        <c:axId val="197537792"/>
      </c:lineChart>
      <c:dateAx>
        <c:axId val="171239296"/>
        <c:scaling>
          <c:orientation val="minMax"/>
        </c:scaling>
        <c:delete val="1"/>
        <c:axPos val="b"/>
        <c:numFmt formatCode="&quot;H&quot;yy" sourceLinked="1"/>
        <c:majorTickMark val="none"/>
        <c:minorTickMark val="none"/>
        <c:tickLblPos val="none"/>
        <c:crossAx val="197537792"/>
        <c:crosses val="autoZero"/>
        <c:auto val="1"/>
        <c:lblOffset val="100"/>
        <c:baseTimeUnit val="years"/>
      </c:dateAx>
      <c:valAx>
        <c:axId val="1975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松戸市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その他</v>
      </c>
      <c r="AE8" s="83"/>
      <c r="AF8" s="83"/>
      <c r="AG8" s="83"/>
      <c r="AH8" s="83"/>
      <c r="AI8" s="83"/>
      <c r="AJ8" s="83"/>
      <c r="AK8" s="4"/>
      <c r="AL8" s="71">
        <f>データ!$R$6</f>
        <v>498457</v>
      </c>
      <c r="AM8" s="71"/>
      <c r="AN8" s="71"/>
      <c r="AO8" s="71"/>
      <c r="AP8" s="71"/>
      <c r="AQ8" s="71"/>
      <c r="AR8" s="71"/>
      <c r="AS8" s="71"/>
      <c r="AT8" s="67">
        <f>データ!$S$6</f>
        <v>61.38</v>
      </c>
      <c r="AU8" s="68"/>
      <c r="AV8" s="68"/>
      <c r="AW8" s="68"/>
      <c r="AX8" s="68"/>
      <c r="AY8" s="68"/>
      <c r="AZ8" s="68"/>
      <c r="BA8" s="68"/>
      <c r="BB8" s="70">
        <f>データ!$T$6</f>
        <v>8120.84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80.069999999999993</v>
      </c>
      <c r="J10" s="68"/>
      <c r="K10" s="68"/>
      <c r="L10" s="68"/>
      <c r="M10" s="68"/>
      <c r="N10" s="68"/>
      <c r="O10" s="69"/>
      <c r="P10" s="70">
        <f>データ!$P$6</f>
        <v>15.86</v>
      </c>
      <c r="Q10" s="70"/>
      <c r="R10" s="70"/>
      <c r="S10" s="70"/>
      <c r="T10" s="70"/>
      <c r="U10" s="70"/>
      <c r="V10" s="70"/>
      <c r="W10" s="71">
        <f>データ!$Q$6</f>
        <v>2761</v>
      </c>
      <c r="X10" s="71"/>
      <c r="Y10" s="71"/>
      <c r="Z10" s="71"/>
      <c r="AA10" s="71"/>
      <c r="AB10" s="71"/>
      <c r="AC10" s="71"/>
      <c r="AD10" s="2"/>
      <c r="AE10" s="2"/>
      <c r="AF10" s="2"/>
      <c r="AG10" s="2"/>
      <c r="AH10" s="4"/>
      <c r="AI10" s="4"/>
      <c r="AJ10" s="4"/>
      <c r="AK10" s="4"/>
      <c r="AL10" s="71">
        <f>データ!$U$6</f>
        <v>79045</v>
      </c>
      <c r="AM10" s="71"/>
      <c r="AN10" s="71"/>
      <c r="AO10" s="71"/>
      <c r="AP10" s="71"/>
      <c r="AQ10" s="71"/>
      <c r="AR10" s="71"/>
      <c r="AS10" s="71"/>
      <c r="AT10" s="67">
        <f>データ!$V$6</f>
        <v>8.99</v>
      </c>
      <c r="AU10" s="68"/>
      <c r="AV10" s="68"/>
      <c r="AW10" s="68"/>
      <c r="AX10" s="68"/>
      <c r="AY10" s="68"/>
      <c r="AZ10" s="68"/>
      <c r="BA10" s="68"/>
      <c r="BB10" s="70">
        <f>データ!$W$6</f>
        <v>8792.5499999999993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JE30PjskOVxhlpIbr1sAz6c1rKc/jl4pjF8oCbi5p6uDMRLJuMtesrzky4BiSPajkHEmSh8fXsNDRNUQs0lEw==" saltValue="F8tiheJIUnAy0UkeNTxq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122076</v>
      </c>
      <c r="D6" s="34">
        <f t="shared" si="3"/>
        <v>46</v>
      </c>
      <c r="E6" s="34">
        <f t="shared" si="3"/>
        <v>1</v>
      </c>
      <c r="F6" s="34">
        <f t="shared" si="3"/>
        <v>0</v>
      </c>
      <c r="G6" s="34">
        <f t="shared" si="3"/>
        <v>1</v>
      </c>
      <c r="H6" s="34" t="str">
        <f t="shared" si="3"/>
        <v>千葉県　松戸市</v>
      </c>
      <c r="I6" s="34" t="str">
        <f t="shared" si="3"/>
        <v>法適用</v>
      </c>
      <c r="J6" s="34" t="str">
        <f t="shared" si="3"/>
        <v>水道事業</v>
      </c>
      <c r="K6" s="34" t="str">
        <f t="shared" si="3"/>
        <v>末端給水事業</v>
      </c>
      <c r="L6" s="34" t="str">
        <f t="shared" si="3"/>
        <v>A4</v>
      </c>
      <c r="M6" s="34" t="str">
        <f t="shared" si="3"/>
        <v>その他</v>
      </c>
      <c r="N6" s="35" t="str">
        <f t="shared" si="3"/>
        <v>-</v>
      </c>
      <c r="O6" s="35">
        <f t="shared" si="3"/>
        <v>80.069999999999993</v>
      </c>
      <c r="P6" s="35">
        <f t="shared" si="3"/>
        <v>15.86</v>
      </c>
      <c r="Q6" s="35">
        <f t="shared" si="3"/>
        <v>2761</v>
      </c>
      <c r="R6" s="35">
        <f t="shared" si="3"/>
        <v>498457</v>
      </c>
      <c r="S6" s="35">
        <f t="shared" si="3"/>
        <v>61.38</v>
      </c>
      <c r="T6" s="35">
        <f t="shared" si="3"/>
        <v>8120.84</v>
      </c>
      <c r="U6" s="35">
        <f t="shared" si="3"/>
        <v>79045</v>
      </c>
      <c r="V6" s="35">
        <f t="shared" si="3"/>
        <v>8.99</v>
      </c>
      <c r="W6" s="35">
        <f t="shared" si="3"/>
        <v>8792.5499999999993</v>
      </c>
      <c r="X6" s="36">
        <f>IF(X7="",NA(),X7)</f>
        <v>106.05</v>
      </c>
      <c r="Y6" s="36">
        <f t="shared" ref="Y6:AG6" si="4">IF(Y7="",NA(),Y7)</f>
        <v>107.33</v>
      </c>
      <c r="Z6" s="36">
        <f t="shared" si="4"/>
        <v>105.09</v>
      </c>
      <c r="AA6" s="36">
        <f t="shared" si="4"/>
        <v>101.91</v>
      </c>
      <c r="AB6" s="36">
        <f t="shared" si="4"/>
        <v>107.8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410.39</v>
      </c>
      <c r="AU6" s="36">
        <f t="shared" ref="AU6:BC6" si="6">IF(AU7="",NA(),AU7)</f>
        <v>433.86</v>
      </c>
      <c r="AV6" s="36">
        <f t="shared" si="6"/>
        <v>397.37</v>
      </c>
      <c r="AW6" s="36">
        <f t="shared" si="6"/>
        <v>406.39</v>
      </c>
      <c r="AX6" s="36">
        <f t="shared" si="6"/>
        <v>423.91</v>
      </c>
      <c r="AY6" s="36">
        <f t="shared" si="6"/>
        <v>357.82</v>
      </c>
      <c r="AZ6" s="36">
        <f t="shared" si="6"/>
        <v>355.5</v>
      </c>
      <c r="BA6" s="36">
        <f t="shared" si="6"/>
        <v>349.83</v>
      </c>
      <c r="BB6" s="36">
        <f t="shared" si="6"/>
        <v>360.86</v>
      </c>
      <c r="BC6" s="36">
        <f t="shared" si="6"/>
        <v>350.79</v>
      </c>
      <c r="BD6" s="35" t="str">
        <f>IF(BD7="","",IF(BD7="-","【-】","【"&amp;SUBSTITUTE(TEXT(BD7,"#,##0.00"),"-","△")&amp;"】"))</f>
        <v>【260.31】</v>
      </c>
      <c r="BE6" s="36">
        <f>IF(BE7="",NA(),BE7)</f>
        <v>306.57</v>
      </c>
      <c r="BF6" s="36">
        <f t="shared" ref="BF6:BN6" si="7">IF(BF7="",NA(),BF7)</f>
        <v>296.51</v>
      </c>
      <c r="BG6" s="36">
        <f t="shared" si="7"/>
        <v>282.81</v>
      </c>
      <c r="BH6" s="36">
        <f t="shared" si="7"/>
        <v>270.43</v>
      </c>
      <c r="BI6" s="36">
        <f t="shared" si="7"/>
        <v>243.76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91.21</v>
      </c>
      <c r="BQ6" s="36">
        <f t="shared" ref="BQ6:BY6" si="8">IF(BQ7="",NA(),BQ7)</f>
        <v>92.01</v>
      </c>
      <c r="BR6" s="36">
        <f t="shared" si="8"/>
        <v>88.29</v>
      </c>
      <c r="BS6" s="36">
        <f t="shared" si="8"/>
        <v>87.72</v>
      </c>
      <c r="BT6" s="36">
        <f t="shared" si="8"/>
        <v>93.28</v>
      </c>
      <c r="BU6" s="36">
        <f t="shared" si="8"/>
        <v>106.01</v>
      </c>
      <c r="BV6" s="36">
        <f t="shared" si="8"/>
        <v>104.57</v>
      </c>
      <c r="BW6" s="36">
        <f t="shared" si="8"/>
        <v>103.54</v>
      </c>
      <c r="BX6" s="36">
        <f t="shared" si="8"/>
        <v>103.32</v>
      </c>
      <c r="BY6" s="36">
        <f t="shared" si="8"/>
        <v>100.85</v>
      </c>
      <c r="BZ6" s="35" t="str">
        <f>IF(BZ7="","",IF(BZ7="-","【-】","【"&amp;SUBSTITUTE(TEXT(BZ7,"#,##0.00"),"-","△")&amp;"】"))</f>
        <v>【100.05】</v>
      </c>
      <c r="CA6" s="36">
        <f>IF(CA7="",NA(),CA7)</f>
        <v>178.47</v>
      </c>
      <c r="CB6" s="36">
        <f t="shared" ref="CB6:CJ6" si="9">IF(CB7="",NA(),CB7)</f>
        <v>176.4</v>
      </c>
      <c r="CC6" s="36">
        <f t="shared" si="9"/>
        <v>183.41</v>
      </c>
      <c r="CD6" s="36">
        <f t="shared" si="9"/>
        <v>183.47</v>
      </c>
      <c r="CE6" s="36">
        <f t="shared" si="9"/>
        <v>171.39</v>
      </c>
      <c r="CF6" s="36">
        <f t="shared" si="9"/>
        <v>162.24</v>
      </c>
      <c r="CG6" s="36">
        <f t="shared" si="9"/>
        <v>165.47</v>
      </c>
      <c r="CH6" s="36">
        <f t="shared" si="9"/>
        <v>167.46</v>
      </c>
      <c r="CI6" s="36">
        <f t="shared" si="9"/>
        <v>168.56</v>
      </c>
      <c r="CJ6" s="36">
        <f t="shared" si="9"/>
        <v>167.1</v>
      </c>
      <c r="CK6" s="35" t="str">
        <f>IF(CK7="","",IF(CK7="-","【-】","【"&amp;SUBSTITUTE(TEXT(CK7,"#,##0.00"),"-","△")&amp;"】"))</f>
        <v>【166.40】</v>
      </c>
      <c r="CL6" s="36">
        <f>IF(CL7="",NA(),CL7)</f>
        <v>63.57</v>
      </c>
      <c r="CM6" s="36">
        <f t="shared" ref="CM6:CU6" si="10">IF(CM7="",NA(),CM7)</f>
        <v>63.36</v>
      </c>
      <c r="CN6" s="36">
        <f t="shared" si="10"/>
        <v>63.13</v>
      </c>
      <c r="CO6" s="36">
        <f t="shared" si="10"/>
        <v>62.63</v>
      </c>
      <c r="CP6" s="36">
        <f t="shared" si="10"/>
        <v>68.64</v>
      </c>
      <c r="CQ6" s="36">
        <f t="shared" si="10"/>
        <v>59.11</v>
      </c>
      <c r="CR6" s="36">
        <f t="shared" si="10"/>
        <v>59.74</v>
      </c>
      <c r="CS6" s="36">
        <f t="shared" si="10"/>
        <v>59.46</v>
      </c>
      <c r="CT6" s="36">
        <f t="shared" si="10"/>
        <v>59.51</v>
      </c>
      <c r="CU6" s="36">
        <f t="shared" si="10"/>
        <v>59.91</v>
      </c>
      <c r="CV6" s="35" t="str">
        <f>IF(CV7="","",IF(CV7="-","【-】","【"&amp;SUBSTITUTE(TEXT(CV7,"#,##0.00"),"-","△")&amp;"】"))</f>
        <v>【60.69】</v>
      </c>
      <c r="CW6" s="36">
        <f>IF(CW7="",NA(),CW7)</f>
        <v>93.93</v>
      </c>
      <c r="CX6" s="36">
        <f t="shared" ref="CX6:DF6" si="11">IF(CX7="",NA(),CX7)</f>
        <v>93.97</v>
      </c>
      <c r="CY6" s="36">
        <f t="shared" si="11"/>
        <v>93.7</v>
      </c>
      <c r="CZ6" s="36">
        <f t="shared" si="11"/>
        <v>93.37</v>
      </c>
      <c r="DA6" s="36">
        <f t="shared" si="11"/>
        <v>95.1</v>
      </c>
      <c r="DB6" s="36">
        <f t="shared" si="11"/>
        <v>87.91</v>
      </c>
      <c r="DC6" s="36">
        <f t="shared" si="11"/>
        <v>87.28</v>
      </c>
      <c r="DD6" s="36">
        <f t="shared" si="11"/>
        <v>87.41</v>
      </c>
      <c r="DE6" s="36">
        <f t="shared" si="11"/>
        <v>87.08</v>
      </c>
      <c r="DF6" s="36">
        <f t="shared" si="11"/>
        <v>87.26</v>
      </c>
      <c r="DG6" s="35" t="str">
        <f>IF(DG7="","",IF(DG7="-","【-】","【"&amp;SUBSTITUTE(TEXT(DG7,"#,##0.00"),"-","△")&amp;"】"))</f>
        <v>【89.82】</v>
      </c>
      <c r="DH6" s="36">
        <f>IF(DH7="",NA(),DH7)</f>
        <v>38.75</v>
      </c>
      <c r="DI6" s="36">
        <f t="shared" ref="DI6:DQ6" si="12">IF(DI7="",NA(),DI7)</f>
        <v>40.46</v>
      </c>
      <c r="DJ6" s="36">
        <f t="shared" si="12"/>
        <v>41.96</v>
      </c>
      <c r="DK6" s="36">
        <f t="shared" si="12"/>
        <v>43.82</v>
      </c>
      <c r="DL6" s="36">
        <f t="shared" si="12"/>
        <v>45.45</v>
      </c>
      <c r="DM6" s="36">
        <f t="shared" si="12"/>
        <v>46.88</v>
      </c>
      <c r="DN6" s="36">
        <f t="shared" si="12"/>
        <v>46.94</v>
      </c>
      <c r="DO6" s="36">
        <f t="shared" si="12"/>
        <v>47.62</v>
      </c>
      <c r="DP6" s="36">
        <f t="shared" si="12"/>
        <v>48.55</v>
      </c>
      <c r="DQ6" s="36">
        <f t="shared" si="12"/>
        <v>49.2</v>
      </c>
      <c r="DR6" s="35" t="str">
        <f>IF(DR7="","",IF(DR7="-","【-】","【"&amp;SUBSTITUTE(TEXT(DR7,"#,##0.00"),"-","△")&amp;"】"))</f>
        <v>【50.19】</v>
      </c>
      <c r="DS6" s="36">
        <f>IF(DS7="",NA(),DS7)</f>
        <v>4.87</v>
      </c>
      <c r="DT6" s="36">
        <f t="shared" ref="DT6:EB6" si="13">IF(DT7="",NA(),DT7)</f>
        <v>5.16</v>
      </c>
      <c r="DU6" s="36">
        <f t="shared" si="13"/>
        <v>4.79</v>
      </c>
      <c r="DV6" s="36">
        <f t="shared" si="13"/>
        <v>5.04</v>
      </c>
      <c r="DW6" s="36">
        <f t="shared" si="13"/>
        <v>6.54</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0.56999999999999995</v>
      </c>
      <c r="EE6" s="36">
        <f t="shared" ref="EE6:EM6" si="14">IF(EE7="",NA(),EE7)</f>
        <v>0.47</v>
      </c>
      <c r="EF6" s="36">
        <f t="shared" si="14"/>
        <v>0.5</v>
      </c>
      <c r="EG6" s="36">
        <f t="shared" si="14"/>
        <v>0.49</v>
      </c>
      <c r="EH6" s="36">
        <f t="shared" si="14"/>
        <v>0.49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122076</v>
      </c>
      <c r="D7" s="38">
        <v>46</v>
      </c>
      <c r="E7" s="38">
        <v>1</v>
      </c>
      <c r="F7" s="38">
        <v>0</v>
      </c>
      <c r="G7" s="38">
        <v>1</v>
      </c>
      <c r="H7" s="38" t="s">
        <v>93</v>
      </c>
      <c r="I7" s="38" t="s">
        <v>94</v>
      </c>
      <c r="J7" s="38" t="s">
        <v>95</v>
      </c>
      <c r="K7" s="38" t="s">
        <v>96</v>
      </c>
      <c r="L7" s="38" t="s">
        <v>97</v>
      </c>
      <c r="M7" s="38" t="s">
        <v>98</v>
      </c>
      <c r="N7" s="39" t="s">
        <v>99</v>
      </c>
      <c r="O7" s="39">
        <v>80.069999999999993</v>
      </c>
      <c r="P7" s="39">
        <v>15.86</v>
      </c>
      <c r="Q7" s="39">
        <v>2761</v>
      </c>
      <c r="R7" s="39">
        <v>498457</v>
      </c>
      <c r="S7" s="39">
        <v>61.38</v>
      </c>
      <c r="T7" s="39">
        <v>8120.84</v>
      </c>
      <c r="U7" s="39">
        <v>79045</v>
      </c>
      <c r="V7" s="39">
        <v>8.99</v>
      </c>
      <c r="W7" s="39">
        <v>8792.5499999999993</v>
      </c>
      <c r="X7" s="39">
        <v>106.05</v>
      </c>
      <c r="Y7" s="39">
        <v>107.33</v>
      </c>
      <c r="Z7" s="39">
        <v>105.09</v>
      </c>
      <c r="AA7" s="39">
        <v>101.91</v>
      </c>
      <c r="AB7" s="39">
        <v>107.8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410.39</v>
      </c>
      <c r="AU7" s="39">
        <v>433.86</v>
      </c>
      <c r="AV7" s="39">
        <v>397.37</v>
      </c>
      <c r="AW7" s="39">
        <v>406.39</v>
      </c>
      <c r="AX7" s="39">
        <v>423.91</v>
      </c>
      <c r="AY7" s="39">
        <v>357.82</v>
      </c>
      <c r="AZ7" s="39">
        <v>355.5</v>
      </c>
      <c r="BA7" s="39">
        <v>349.83</v>
      </c>
      <c r="BB7" s="39">
        <v>360.86</v>
      </c>
      <c r="BC7" s="39">
        <v>350.79</v>
      </c>
      <c r="BD7" s="39">
        <v>260.31</v>
      </c>
      <c r="BE7" s="39">
        <v>306.57</v>
      </c>
      <c r="BF7" s="39">
        <v>296.51</v>
      </c>
      <c r="BG7" s="39">
        <v>282.81</v>
      </c>
      <c r="BH7" s="39">
        <v>270.43</v>
      </c>
      <c r="BI7" s="39">
        <v>243.76</v>
      </c>
      <c r="BJ7" s="39">
        <v>307.45999999999998</v>
      </c>
      <c r="BK7" s="39">
        <v>312.58</v>
      </c>
      <c r="BL7" s="39">
        <v>314.87</v>
      </c>
      <c r="BM7" s="39">
        <v>309.27999999999997</v>
      </c>
      <c r="BN7" s="39">
        <v>322.92</v>
      </c>
      <c r="BO7" s="39">
        <v>275.67</v>
      </c>
      <c r="BP7" s="39">
        <v>91.21</v>
      </c>
      <c r="BQ7" s="39">
        <v>92.01</v>
      </c>
      <c r="BR7" s="39">
        <v>88.29</v>
      </c>
      <c r="BS7" s="39">
        <v>87.72</v>
      </c>
      <c r="BT7" s="39">
        <v>93.28</v>
      </c>
      <c r="BU7" s="39">
        <v>106.01</v>
      </c>
      <c r="BV7" s="39">
        <v>104.57</v>
      </c>
      <c r="BW7" s="39">
        <v>103.54</v>
      </c>
      <c r="BX7" s="39">
        <v>103.32</v>
      </c>
      <c r="BY7" s="39">
        <v>100.85</v>
      </c>
      <c r="BZ7" s="39">
        <v>100.05</v>
      </c>
      <c r="CA7" s="39">
        <v>178.47</v>
      </c>
      <c r="CB7" s="39">
        <v>176.4</v>
      </c>
      <c r="CC7" s="39">
        <v>183.41</v>
      </c>
      <c r="CD7" s="39">
        <v>183.47</v>
      </c>
      <c r="CE7" s="39">
        <v>171.39</v>
      </c>
      <c r="CF7" s="39">
        <v>162.24</v>
      </c>
      <c r="CG7" s="39">
        <v>165.47</v>
      </c>
      <c r="CH7" s="39">
        <v>167.46</v>
      </c>
      <c r="CI7" s="39">
        <v>168.56</v>
      </c>
      <c r="CJ7" s="39">
        <v>167.1</v>
      </c>
      <c r="CK7" s="39">
        <v>166.4</v>
      </c>
      <c r="CL7" s="39">
        <v>63.57</v>
      </c>
      <c r="CM7" s="39">
        <v>63.36</v>
      </c>
      <c r="CN7" s="39">
        <v>63.13</v>
      </c>
      <c r="CO7" s="39">
        <v>62.63</v>
      </c>
      <c r="CP7" s="39">
        <v>68.64</v>
      </c>
      <c r="CQ7" s="39">
        <v>59.11</v>
      </c>
      <c r="CR7" s="39">
        <v>59.74</v>
      </c>
      <c r="CS7" s="39">
        <v>59.46</v>
      </c>
      <c r="CT7" s="39">
        <v>59.51</v>
      </c>
      <c r="CU7" s="39">
        <v>59.91</v>
      </c>
      <c r="CV7" s="39">
        <v>60.69</v>
      </c>
      <c r="CW7" s="39">
        <v>93.93</v>
      </c>
      <c r="CX7" s="39">
        <v>93.97</v>
      </c>
      <c r="CY7" s="39">
        <v>93.7</v>
      </c>
      <c r="CZ7" s="39">
        <v>93.37</v>
      </c>
      <c r="DA7" s="39">
        <v>95.1</v>
      </c>
      <c r="DB7" s="39">
        <v>87.91</v>
      </c>
      <c r="DC7" s="39">
        <v>87.28</v>
      </c>
      <c r="DD7" s="39">
        <v>87.41</v>
      </c>
      <c r="DE7" s="39">
        <v>87.08</v>
      </c>
      <c r="DF7" s="39">
        <v>87.26</v>
      </c>
      <c r="DG7" s="39">
        <v>89.82</v>
      </c>
      <c r="DH7" s="39">
        <v>38.75</v>
      </c>
      <c r="DI7" s="39">
        <v>40.46</v>
      </c>
      <c r="DJ7" s="39">
        <v>41.96</v>
      </c>
      <c r="DK7" s="39">
        <v>43.82</v>
      </c>
      <c r="DL7" s="39">
        <v>45.45</v>
      </c>
      <c r="DM7" s="39">
        <v>46.88</v>
      </c>
      <c r="DN7" s="39">
        <v>46.94</v>
      </c>
      <c r="DO7" s="39">
        <v>47.62</v>
      </c>
      <c r="DP7" s="39">
        <v>48.55</v>
      </c>
      <c r="DQ7" s="39">
        <v>49.2</v>
      </c>
      <c r="DR7" s="39">
        <v>50.19</v>
      </c>
      <c r="DS7" s="39">
        <v>4.87</v>
      </c>
      <c r="DT7" s="39">
        <v>5.16</v>
      </c>
      <c r="DU7" s="39">
        <v>4.79</v>
      </c>
      <c r="DV7" s="39">
        <v>5.04</v>
      </c>
      <c r="DW7" s="39">
        <v>6.54</v>
      </c>
      <c r="DX7" s="39">
        <v>13.39</v>
      </c>
      <c r="DY7" s="39">
        <v>14.48</v>
      </c>
      <c r="DZ7" s="39">
        <v>16.27</v>
      </c>
      <c r="EA7" s="39">
        <v>17.11</v>
      </c>
      <c r="EB7" s="39">
        <v>18.329999999999998</v>
      </c>
      <c r="EC7" s="39">
        <v>20.63</v>
      </c>
      <c r="ED7" s="39">
        <v>0.56999999999999995</v>
      </c>
      <c r="EE7" s="39">
        <v>0.47</v>
      </c>
      <c r="EF7" s="39">
        <v>0.5</v>
      </c>
      <c r="EG7" s="39">
        <v>0.49</v>
      </c>
      <c r="EH7" s="39">
        <v>0.49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2022-01-11T02:44:03Z</cp:lastPrinted>
  <dcterms:created xsi:type="dcterms:W3CDTF">2021-12-03T06:47:00Z</dcterms:created>
  <dcterms:modified xsi:type="dcterms:W3CDTF">2022-01-24T06:32:47Z</dcterms:modified>
  <cp:category/>
</cp:coreProperties>
</file>