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BzqOwQ6M9r2BpnVU/5RmONFZBrz6grsp1LceIXhotbxNdUVbY2vqZV+Nf9jpgmWa2VyZX0Yz4a5HN1+HRkgUrQ==" workbookSaltValue="HrwqWXiOr9cNNqUfYsWHXQ==" workbookSpinCount="100000" lockStructure="1"/>
  <bookViews>
    <workbookView xWindow="930" yWindow="0" windowWidth="23040" windowHeight="90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<sst xmlns="http://schemas.openxmlformats.org/spreadsheetml/2006/main" count="220" uniqueCount="108">
  <si>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</si>
  <si>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</si>
  <si>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</si>
  <si>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</si>
  <si>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</si>
  <si>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</si>
  <si>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</si>
  <si>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</si>
  <si>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</si>
  <si>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</si>
  <si>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</si>
  <si>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</si>
  <si>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</si>
  <si>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</si>
  <si>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</si>
  <si>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</si>
  <si>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</si>
  <si>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</si>
  <si>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</si>
  <si>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</si>
  <si>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</si>
  <si>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</si>
  <si>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</si>
  <si>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</si>
  <si>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</si>
  <si>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</si>
  <si>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</si>
  <si>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</si>
  <si>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</si>
  <si>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</si>
  <si>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</si>
  <si>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</si>
  <si>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</si>
  <si>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</si>
  <si>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</si>
  <si>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</si>
  <si>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</si>
  <si>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</si>
  <si>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</si>
  <si>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</si>
  <si>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</si>
  <si>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</si>
  <si>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</si>
  <si>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</si>
  <si>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</si>
  <si>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</si>
  <si>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</si>
  <si>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</si>
  <si>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</si>
  <si>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</si>
  <si>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</si>
  <si>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</si>
  <si>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</si>
  <si>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</si>
  <si>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</si>
  <si>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</si>
  <si>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</si>
  <si>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</si>
  <si>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</si>
  <si>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</si>
  <si>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</si>
  <si>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</si>
  <si>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</si>
  <si>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</si>
  <si>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</si>
  <si>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</si>
  <si>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</si>
  <si>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</si>
  <si>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</si>
  <si>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</si>
  <si>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</si>
  <si>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</si>
  <si>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</si>
  <si>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</si>
  <si>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</si>
  <si>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</si>
  <si>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</si>
  <si>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</si>
  <si>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</si>
  <si>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</si>
  <si>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</si>
  <si>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</si>
  <si>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</si>
  <si>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</si>
  <si>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</si>
  <si>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</si>
  <si>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</si>
  <si>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</si>
  <si>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</si>
  <si>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</si>
  <si>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</si>
  <si>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</si>
  <si>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</si>
  <si>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</si>
  <si>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</si>
  <si>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</si>
  <si>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</si>
  <si>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</si>
  <si>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</si>
  <si>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</si>
  <si>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</si>
  <si>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</si>
  <si>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</si>
  <si>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</si>
  <si>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</si>
  <si>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経常収支比率①は、平均値を上回っており、収益の減少、支出の増加により前年度よりも減少している。
　累積欠損金比率②は、欠損金無しのため該当無しとなっています。
　流動比率③は、未収金の増加、企業債残高の減少により昨年よりも上昇しているものの、企業債残高対給水収益比率④の数値が、給水収益の伸び悩みにより平均値よりも大幅に上回っていることが大きく影響している。このことは、適正な設備投資（規模）に無いと言え、また、適正な給水収益となっていないとも言える状態である。
　企業債残高対給水収益比率④については、企業債残高が減少傾向だったものの前年度は増加となり、また、拡張事業における施設及び管路の増設及び既設老朽管の布設替事業における起債借入のため高い状態となっている。
　料金回収率⑤は前年度より減少し、依然100％を下回っている状態であり繰出金等の外部資金に依存した体質となっている。
　施設利用率⑦は平均を上回っており、前年度より上昇した結果となっているものの、有収率⑧が平均値を下回っているため給水原価⑥の数値が高い一因ともなっている。
　</t>
    <rPh sb="21" eb="23">
      <t>シュウエキ</t>
    </rPh>
    <rPh sb="24" eb="26">
      <t>ゲンショウ</t>
    </rPh>
    <rPh sb="27" eb="29">
      <t>シシュツ</t>
    </rPh>
    <rPh sb="30" eb="32">
      <t>ゾウカ</t>
    </rPh>
    <rPh sb="41" eb="43">
      <t>ゲンショウ</t>
    </rPh>
    <rPh sb="60" eb="63">
      <t>ケッソンキン</t>
    </rPh>
    <rPh sb="63" eb="64">
      <t>ナ</t>
    </rPh>
    <rPh sb="68" eb="70">
      <t>ガイトウ</t>
    </rPh>
    <rPh sb="70" eb="71">
      <t>ナ</t>
    </rPh>
    <rPh sb="89" eb="92">
      <t>ミシュウキン</t>
    </rPh>
    <rPh sb="93" eb="95">
      <t>ゾウカ</t>
    </rPh>
    <rPh sb="96" eb="98">
      <t>キギョウ</t>
    </rPh>
    <rPh sb="98" eb="99">
      <t>サイ</t>
    </rPh>
    <rPh sb="99" eb="101">
      <t>ザンダカ</t>
    </rPh>
    <rPh sb="102" eb="104">
      <t>ゲンショウ</t>
    </rPh>
    <rPh sb="107" eb="109">
      <t>サクネン</t>
    </rPh>
    <rPh sb="112" eb="114">
      <t>ジョウショウ</t>
    </rPh>
    <rPh sb="140" eb="142">
      <t>キュウスイ</t>
    </rPh>
    <rPh sb="142" eb="144">
      <t>シュウエキ</t>
    </rPh>
    <rPh sb="145" eb="146">
      <t>ノ</t>
    </rPh>
    <rPh sb="147" eb="148">
      <t>ナヤ</t>
    </rPh>
    <rPh sb="161" eb="163">
      <t>ウワマワ</t>
    </rPh>
    <rPh sb="253" eb="255">
      <t>キギョウ</t>
    </rPh>
    <rPh sb="255" eb="256">
      <t>サイ</t>
    </rPh>
    <rPh sb="256" eb="258">
      <t>ザンダカ</t>
    </rPh>
    <rPh sb="259" eb="261">
      <t>ゲンショウ</t>
    </rPh>
    <rPh sb="261" eb="263">
      <t>ケイコウ</t>
    </rPh>
    <rPh sb="269" eb="272">
      <t>ゼンネンド</t>
    </rPh>
    <rPh sb="273" eb="275">
      <t>ゾウカ</t>
    </rPh>
    <rPh sb="348" eb="350">
      <t>ゲンショウ</t>
    </rPh>
    <rPh sb="352" eb="354">
      <t>イゼン</t>
    </rPh>
    <rPh sb="365" eb="367">
      <t>ジョウタイ</t>
    </rPh>
    <rPh sb="405" eb="407">
      <t>ウワマワ</t>
    </rPh>
    <rPh sb="412" eb="415">
      <t>ゼンネンド</t>
    </rPh>
    <rPh sb="417" eb="419">
      <t>ジョウショウ</t>
    </rPh>
    <rPh sb="421" eb="423">
      <t>ケッカ</t>
    </rPh>
    <rPh sb="459" eb="460">
      <t>タカ</t>
    </rPh>
    <phoneticPr fontId="4"/>
  </si>
  <si>
    <r>
      <t>　</t>
    </r>
    <r>
      <rPr>
        <sz val="11"/>
        <rFont val="ＭＳ ゴシック"/>
        <family val="3"/>
        <charset val="128"/>
      </rPr>
      <t>施設の老朽化を示す指標は、①、②とも、平均値を上回る結果となっており、毎年管路の更新は進めているところであるが、布設替の必要な管路が依然として多く、当市の施設の老朽化が進んでいることを示している。
　当市は、東日本大震災による甚大な被害を被っていることから、管路更新率③は、本格的な復旧が進んだH24以降、平均値を上回っていたが、新設管路整備及び耐震管路への布設替のため更新延長が減少した結果、平均値を下回る状況となっている。</t>
    </r>
    <rPh sb="36" eb="38">
      <t>マイトシ</t>
    </rPh>
    <rPh sb="38" eb="40">
      <t>カンロ</t>
    </rPh>
    <rPh sb="41" eb="43">
      <t>コウシン</t>
    </rPh>
    <rPh sb="44" eb="45">
      <t>スス</t>
    </rPh>
    <rPh sb="57" eb="59">
      <t>フセツ</t>
    </rPh>
    <rPh sb="59" eb="60">
      <t>ガ</t>
    </rPh>
    <rPh sb="61" eb="63">
      <t>ヒツヨウ</t>
    </rPh>
    <rPh sb="64" eb="66">
      <t>カンロ</t>
    </rPh>
    <rPh sb="67" eb="69">
      <t>イゼン</t>
    </rPh>
    <rPh sb="72" eb="73">
      <t>オオ</t>
    </rPh>
    <rPh sb="166" eb="168">
      <t>シンセツ</t>
    </rPh>
    <rPh sb="168" eb="170">
      <t>カンロ</t>
    </rPh>
    <rPh sb="170" eb="172">
      <t>セイビ</t>
    </rPh>
    <rPh sb="172" eb="173">
      <t>オヨ</t>
    </rPh>
    <rPh sb="174" eb="176">
      <t>タイシン</t>
    </rPh>
    <rPh sb="176" eb="178">
      <t>カンロ</t>
    </rPh>
    <rPh sb="180" eb="183">
      <t>フセツガ</t>
    </rPh>
    <rPh sb="186" eb="188">
      <t>コウシン</t>
    </rPh>
    <rPh sb="188" eb="190">
      <t>エンチョウ</t>
    </rPh>
    <rPh sb="191" eb="193">
      <t>ゲンショウ</t>
    </rPh>
    <rPh sb="195" eb="197">
      <t>ケッカ</t>
    </rPh>
    <rPh sb="198" eb="200">
      <t>ヘイキン</t>
    </rPh>
    <rPh sb="200" eb="201">
      <t>チ</t>
    </rPh>
    <rPh sb="202" eb="204">
      <t>シタマワ</t>
    </rPh>
    <rPh sb="205" eb="207">
      <t>ジョウキョウ</t>
    </rPh>
    <phoneticPr fontId="4"/>
  </si>
  <si>
    <r>
      <t>　</t>
    </r>
    <r>
      <rPr>
        <sz val="11"/>
        <rFont val="ＭＳ ゴシック"/>
        <family val="3"/>
        <charset val="128"/>
      </rPr>
      <t>流動比率が低いことや、企業債残高対給水収益比率が高いこと、施設の老朽化が進んでいることから、今後の施設更新の財源の確保や短期流動性を高めるため、有収率の向上による収益の増加と、支出の抑制による経営の健全化に更に努める必要がある。</t>
    </r>
    <rPh sb="37" eb="38">
      <t>スス</t>
    </rPh>
    <rPh sb="73" eb="75">
      <t>ユウシュウ</t>
    </rPh>
    <rPh sb="75" eb="76">
      <t>リツ</t>
    </rPh>
    <rPh sb="77" eb="79">
      <t>コウジョウ</t>
    </rPh>
    <rPh sb="82" eb="84">
      <t>シュウエキ</t>
    </rPh>
    <rPh sb="85" eb="87">
      <t>ゾウカ</t>
    </rPh>
    <rPh sb="89" eb="91">
      <t>シシュツ</t>
    </rPh>
    <rPh sb="92" eb="94">
      <t>ヨクセイ</t>
    </rPh>
    <rPh sb="97" eb="99">
      <t>ケイエイ</t>
    </rPh>
    <rPh sb="100" eb="103">
      <t>ケンゼンカ</t>
    </rPh>
    <rPh sb="104" eb="105">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</si>
</sst>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0.99</c:v>
                </c:pt>
                <c:pt idx="1">
                  <c:v>0.9</c:v>
                </c:pt>
                <c:pt idx="2">
                  <c:v>0.42</c:v>
                </c:pt>
                <c:pt idx="3">
                  <c:v>0.63</c:v>
                </c:pt>
                <c:pt idx="4">
                  <c:v>0.64</c:v>
                </c:pt>
              </c:numCache>
            </c:numRef>
          </c:val>
          <c:extLst>
            <c:ext xmlns:c16="http://schemas.microsoft.com/office/drawing/2014/chart" uri="{C3380CC4-5D6E-409C-BE32-E72D297353CC}">
              <c16:uniqueId val="{00000000-7C7B-4F4C-A032-4F60D56C44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C7B-4F4C-A032-4F60D56C44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64.209999999999994</c:v>
                </c:pt>
                <c:pt idx="1">
                  <c:v>63.76</c:v>
                </c:pt>
                <c:pt idx="2">
                  <c:v>62.05</c:v>
                </c:pt>
                <c:pt idx="3">
                  <c:v>60.84</c:v>
                </c:pt>
                <c:pt idx="4">
                  <c:v>61.56</c:v>
                </c:pt>
              </c:numCache>
            </c:numRef>
          </c:val>
          <c:extLst>
            <c:ext xmlns:c16="http://schemas.microsoft.com/office/drawing/2014/chart" uri="{C3380CC4-5D6E-409C-BE32-E72D297353CC}">
              <c16:uniqueId val="{00000000-BF19-4908-BD28-B2E90CC679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F19-4908-BD28-B2E90CC679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81.28</c:v>
                </c:pt>
                <c:pt idx="1">
                  <c:v>82.28</c:v>
                </c:pt>
                <c:pt idx="2">
                  <c:v>84.07</c:v>
                </c:pt>
                <c:pt idx="3">
                  <c:v>83.44</c:v>
                </c:pt>
                <c:pt idx="4">
                  <c:v>83.44</c:v>
                </c:pt>
              </c:numCache>
            </c:numRef>
          </c:val>
          <c:extLst>
            <c:ext xmlns:c16="http://schemas.microsoft.com/office/drawing/2014/chart" uri="{C3380CC4-5D6E-409C-BE32-E72D297353CC}">
              <c16:uniqueId val="{00000000-EE5E-4984-AC6F-96630DAF8E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E5E-4984-AC6F-96630DAF8E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114.94</c:v>
                </c:pt>
                <c:pt idx="1">
                  <c:v>132.19</c:v>
                </c:pt>
                <c:pt idx="2">
                  <c:v>114.88</c:v>
                </c:pt>
                <c:pt idx="3">
                  <c:v>117.54</c:v>
                </c:pt>
                <c:pt idx="4">
                  <c:v>116.43</c:v>
                </c:pt>
              </c:numCache>
            </c:numRef>
          </c:val>
          <c:extLst>
            <c:ext xmlns:c16="http://schemas.microsoft.com/office/drawing/2014/chart" uri="{C3380CC4-5D6E-409C-BE32-E72D297353CC}">
              <c16:uniqueId val="{00000000-550F-40BB-927B-4111E1E516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550F-40BB-927B-4111E1E516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51.71</c:v>
                </c:pt>
                <c:pt idx="1">
                  <c:v>52.99</c:v>
                </c:pt>
                <c:pt idx="2">
                  <c:v>53.2</c:v>
                </c:pt>
                <c:pt idx="3">
                  <c:v>53.19</c:v>
                </c:pt>
                <c:pt idx="4">
                  <c:v>53.39</c:v>
                </c:pt>
              </c:numCache>
            </c:numRef>
          </c:val>
          <c:extLst>
            <c:ext xmlns:c16="http://schemas.microsoft.com/office/drawing/2014/chart" uri="{C3380CC4-5D6E-409C-BE32-E72D297353CC}">
              <c16:uniqueId val="{00000000-68FF-47EB-8E2A-E1295963F5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8FF-47EB-8E2A-E1295963F5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21.73</c:v>
                </c:pt>
                <c:pt idx="1">
                  <c:v>25.57</c:v>
                </c:pt>
                <c:pt idx="2">
                  <c:v>21.47</c:v>
                </c:pt>
                <c:pt idx="3">
                  <c:v>22.5</c:v>
                </c:pt>
                <c:pt idx="4">
                  <c:v>37.840000000000003</c:v>
                </c:pt>
              </c:numCache>
            </c:numRef>
          </c:val>
          <c:extLst>
            <c:ext xmlns:c16="http://schemas.microsoft.com/office/drawing/2014/chart" uri="{C3380CC4-5D6E-409C-BE32-E72D297353CC}">
              <c16:uniqueId val="{00000000-FEC7-46D4-B33C-BDAEB9A94A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EC7-46D4-B33C-BDAEB9A94A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1B-4DB1-B506-7D6F6A806D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9E1B-4DB1-B506-7D6F6A806D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63.91</c:v>
                </c:pt>
                <c:pt idx="1">
                  <c:v>71.67</c:v>
                </c:pt>
                <c:pt idx="2">
                  <c:v>90.26</c:v>
                </c:pt>
                <c:pt idx="3">
                  <c:v>112.27</c:v>
                </c:pt>
                <c:pt idx="4">
                  <c:v>147.91999999999999</c:v>
                </c:pt>
              </c:numCache>
            </c:numRef>
          </c:val>
          <c:extLst>
            <c:ext xmlns:c16="http://schemas.microsoft.com/office/drawing/2014/chart" uri="{C3380CC4-5D6E-409C-BE32-E72D297353CC}">
              <c16:uniqueId val="{00000000-D8D1-4574-BA35-0AA1AC5292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8D1-4574-BA35-0AA1AC5292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552.67999999999995</c:v>
                </c:pt>
                <c:pt idx="1">
                  <c:v>499.99</c:v>
                </c:pt>
                <c:pt idx="2">
                  <c:v>499.26</c:v>
                </c:pt>
                <c:pt idx="3">
                  <c:v>481.79</c:v>
                </c:pt>
                <c:pt idx="4">
                  <c:v>486.17</c:v>
                </c:pt>
              </c:numCache>
            </c:numRef>
          </c:val>
          <c:extLst>
            <c:ext xmlns:c16="http://schemas.microsoft.com/office/drawing/2014/chart" uri="{C3380CC4-5D6E-409C-BE32-E72D297353CC}">
              <c16:uniqueId val="{00000000-27B5-4FFD-9336-1C312EF1CD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7B5-4FFD-9336-1C312EF1CD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88.91</c:v>
                </c:pt>
                <c:pt idx="1">
                  <c:v>95.72</c:v>
                </c:pt>
                <c:pt idx="2">
                  <c:v>88.16</c:v>
                </c:pt>
                <c:pt idx="3">
                  <c:v>93.24</c:v>
                </c:pt>
                <c:pt idx="4">
                  <c:v>91.92</c:v>
                </c:pt>
              </c:numCache>
            </c:numRef>
          </c:val>
          <c:extLst>
            <c:ext xmlns:c16="http://schemas.microsoft.com/office/drawing/2014/chart" uri="{C3380CC4-5D6E-409C-BE32-E72D297353CC}">
              <c16:uniqueId val="{00000000-603B-44E5-8AA7-D59E47306F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603B-44E5-8AA7-D59E47306F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266.18</c:v>
                </c:pt>
                <c:pt idx="1">
                  <c:v>247.77</c:v>
                </c:pt>
                <c:pt idx="2">
                  <c:v>269.33999999999997</c:v>
                </c:pt>
                <c:pt idx="3">
                  <c:v>255.03</c:v>
                </c:pt>
                <c:pt idx="4">
                  <c:v>259.07</c:v>
                </c:pt>
              </c:numCache>
            </c:numRef>
          </c:val>
          <c:extLst>
            <c:ext xmlns:c16="http://schemas.microsoft.com/office/drawing/2014/chart" uri="{C3380CC4-5D6E-409C-BE32-E72D297353CC}">
              <c16:uniqueId val="{00000000-65CB-4342-B67A-C39281AC04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65CB-4342-B67A-C39281AC04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香取市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76905</v>
      </c>
      <c r="AM8" s="60"/>
      <c r="AN8" s="60"/>
      <c r="AO8" s="60"/>
      <c r="AP8" s="60"/>
      <c r="AQ8" s="60"/>
      <c r="AR8" s="60"/>
      <c r="AS8" s="60"/>
      <c r="AT8" s="51">
        <f>データ!$S$6</f>
        <v>262.35000000000002</v>
      </c>
      <c r="AU8" s="52"/>
      <c r="AV8" s="52"/>
      <c r="AW8" s="52"/>
      <c r="AX8" s="52"/>
      <c r="AY8" s="52"/>
      <c r="AZ8" s="52"/>
      <c r="BA8" s="52"/>
      <c r="BB8" s="53">
        <f>データ!$T$6</f>
        <v>293.14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58.42</v>
      </c>
      <c r="J10" s="52"/>
      <c r="K10" s="52"/>
      <c r="L10" s="52"/>
      <c r="M10" s="52"/>
      <c r="N10" s="52"/>
      <c r="O10" s="63"/>
      <c r="P10" s="53">
        <f>データ!$P$6</f>
        <v>70.66</v>
      </c>
      <c r="Q10" s="53"/>
      <c r="R10" s="53"/>
      <c r="S10" s="53"/>
      <c r="T10" s="53"/>
      <c r="U10" s="53"/>
      <c r="V10" s="53"/>
      <c r="W10" s="60">
        <f>データ!$Q$6</f>
        <v>4644</v>
      </c>
      <c r="X10" s="60"/>
      <c r="Y10" s="60"/>
      <c r="Z10" s="60"/>
      <c r="AA10" s="60"/>
      <c r="AB10" s="60"/>
      <c r="AC10" s="60"/>
      <c r="AD10" s="2"/>
      <c r="AE10" s="2"/>
      <c r="AF10" s="2"/>
      <c r="AG10" s="2"/>
      <c r="AH10" s="4"/>
      <c r="AI10" s="4"/>
      <c r="AJ10" s="4"/>
      <c r="AK10" s="4"/>
      <c r="AL10" s="60">
        <f>データ!$U$6</f>
        <v>53954</v>
      </c>
      <c r="AM10" s="60"/>
      <c r="AN10" s="60"/>
      <c r="AO10" s="60"/>
      <c r="AP10" s="60"/>
      <c r="AQ10" s="60"/>
      <c r="AR10" s="60"/>
      <c r="AS10" s="60"/>
      <c r="AT10" s="51">
        <f>データ!$V$6</f>
        <v>171.19</v>
      </c>
      <c r="AU10" s="52"/>
      <c r="AV10" s="52"/>
      <c r="AW10" s="52"/>
      <c r="AX10" s="52"/>
      <c r="AY10" s="52"/>
      <c r="AZ10" s="52"/>
      <c r="BA10" s="52"/>
      <c r="BB10" s="53">
        <f>データ!$W$6</f>
        <v>315.17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qxy56H+ycM4lDaMwdo+Zu8gpPk6lQ9HoCQfQTDGCtcwFuNOO0my9xkrkwrzv6dw9XDZ2EI+sMJR0lJ1zUZYSA==" saltValue="JF1vAJZzNxl4G5bg6osl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122360</v>
      </c>
      <c r="D6" s="34">
        <f t="shared" si="3"/>
        <v>46</v>
      </c>
      <c r="E6" s="34">
        <f t="shared" si="3"/>
        <v>1</v>
      </c>
      <c r="F6" s="34">
        <f t="shared" si="3"/>
        <v>0</v>
      </c>
      <c r="G6" s="34">
        <f t="shared" si="3"/>
        <v>1</v>
      </c>
      <c r="H6" s="34" t="str">
        <f t="shared" si="3"/>
        <v>千葉県　香取市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58.42</v>
      </c>
      <c r="P6" s="35">
        <f t="shared" si="3"/>
        <v>70.66</v>
      </c>
      <c r="Q6" s="35">
        <f t="shared" si="3"/>
        <v>4644</v>
      </c>
      <c r="R6" s="35">
        <f t="shared" si="3"/>
        <v>76905</v>
      </c>
      <c r="S6" s="35">
        <f t="shared" si="3"/>
        <v>262.35000000000002</v>
      </c>
      <c r="T6" s="35">
        <f t="shared" si="3"/>
        <v>293.14</v>
      </c>
      <c r="U6" s="35">
        <f t="shared" si="3"/>
        <v>53954</v>
      </c>
      <c r="V6" s="35">
        <f t="shared" si="3"/>
        <v>171.19</v>
      </c>
      <c r="W6" s="35">
        <f t="shared" si="3"/>
        <v>315.17</v>
      </c>
      <c r="X6" s="36">
        <f>IF(X7="",NA(),X7)</f>
        <v>114.94</v>
      </c>
      <c r="Y6" s="36">
        <f t="shared" ref="Y6:AG6" si="4">IF(Y7="",NA(),Y7)</f>
        <v>132.19</v>
      </c>
      <c r="Z6" s="36">
        <f t="shared" si="4"/>
        <v>114.88</v>
      </c>
      <c r="AA6" s="36">
        <f t="shared" si="4"/>
        <v>117.54</v>
      </c>
      <c r="AB6" s="36">
        <f t="shared" si="4"/>
        <v>116.43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63.91</v>
      </c>
      <c r="AU6" s="36">
        <f t="shared" ref="AU6:BC6" si="6">IF(AU7="",NA(),AU7)</f>
        <v>71.67</v>
      </c>
      <c r="AV6" s="36">
        <f t="shared" si="6"/>
        <v>90.26</v>
      </c>
      <c r="AW6" s="36">
        <f t="shared" si="6"/>
        <v>112.27</v>
      </c>
      <c r="AX6" s="36">
        <f t="shared" si="6"/>
        <v>147.91999999999999</v>
      </c>
      <c r="AY6" s="36">
        <f t="shared" si="6"/>
        <v>335.95</v>
      </c>
      <c r="AZ6" s="36">
        <f t="shared" si="6"/>
        <v>346.59</v>
      </c>
      <c r="BA6" s="36">
        <f t="shared" si="6"/>
        <v>357.82</v>
      </c>
      <c r="BB6" s="36">
        <f t="shared" si="6"/>
        <v>355.5</v>
      </c>
      <c r="BC6" s="36">
        <f t="shared" si="6"/>
        <v>349.83</v>
      </c>
      <c r="BD6" s="35" t="str">
        <f>IF(BD7="","",IF(BD7="-","【-】","【"&amp;SUBSTITUTE(TEXT(BD7,"#,##0.00"),"-","△")&amp;"】"))</f>
        <v>【261.93】</v>
      </c>
      <c r="BE6" s="36">
        <f>IF(BE7="",NA(),BE7)</f>
        <v>552.67999999999995</v>
      </c>
      <c r="BF6" s="36">
        <f t="shared" ref="BF6:BN6" si="7">IF(BF7="",NA(),BF7)</f>
        <v>499.99</v>
      </c>
      <c r="BG6" s="36">
        <f t="shared" si="7"/>
        <v>499.26</v>
      </c>
      <c r="BH6" s="36">
        <f t="shared" si="7"/>
        <v>481.79</v>
      </c>
      <c r="BI6" s="36">
        <f t="shared" si="7"/>
        <v>486.17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88.91</v>
      </c>
      <c r="BQ6" s="36">
        <f t="shared" ref="BQ6:BY6" si="8">IF(BQ7="",NA(),BQ7)</f>
        <v>95.72</v>
      </c>
      <c r="BR6" s="36">
        <f t="shared" si="8"/>
        <v>88.16</v>
      </c>
      <c r="BS6" s="36">
        <f t="shared" si="8"/>
        <v>93.24</v>
      </c>
      <c r="BT6" s="36">
        <f t="shared" si="8"/>
        <v>91.92</v>
      </c>
      <c r="BU6" s="36">
        <f t="shared" si="8"/>
        <v>105.21</v>
      </c>
      <c r="BV6" s="36">
        <f t="shared" si="8"/>
        <v>105.71</v>
      </c>
      <c r="BW6" s="36">
        <f t="shared" si="8"/>
        <v>106.01</v>
      </c>
      <c r="BX6" s="36">
        <f t="shared" si="8"/>
        <v>104.57</v>
      </c>
      <c r="BY6" s="36">
        <f t="shared" si="8"/>
        <v>103.54</v>
      </c>
      <c r="BZ6" s="35" t="str">
        <f>IF(BZ7="","",IF(BZ7="-","【-】","【"&amp;SUBSTITUTE(TEXT(BZ7,"#,##0.00"),"-","△")&amp;"】"))</f>
        <v>【103.91】</v>
      </c>
      <c r="CA6" s="36">
        <f>IF(CA7="",NA(),CA7)</f>
        <v>266.18</v>
      </c>
      <c r="CB6" s="36">
        <f t="shared" ref="CB6:CJ6" si="9">IF(CB7="",NA(),CB7)</f>
        <v>247.77</v>
      </c>
      <c r="CC6" s="36">
        <f t="shared" si="9"/>
        <v>269.33999999999997</v>
      </c>
      <c r="CD6" s="36">
        <f t="shared" si="9"/>
        <v>255.03</v>
      </c>
      <c r="CE6" s="36">
        <f t="shared" si="9"/>
        <v>259.07</v>
      </c>
      <c r="CF6" s="36">
        <f t="shared" si="9"/>
        <v>162.59</v>
      </c>
      <c r="CG6" s="36">
        <f t="shared" si="9"/>
        <v>162.15</v>
      </c>
      <c r="CH6" s="36">
        <f t="shared" si="9"/>
        <v>162.24</v>
      </c>
      <c r="CI6" s="36">
        <f t="shared" si="9"/>
        <v>165.47</v>
      </c>
      <c r="CJ6" s="36">
        <f t="shared" si="9"/>
        <v>167.46</v>
      </c>
      <c r="CK6" s="35" t="str">
        <f>IF(CK7="","",IF(CK7="-","【-】","【"&amp;SUBSTITUTE(TEXT(CK7,"#,##0.00"),"-","△")&amp;"】"))</f>
        <v>【167.11】</v>
      </c>
      <c r="CL6" s="36">
        <f>IF(CL7="",NA(),CL7)</f>
        <v>64.209999999999994</v>
      </c>
      <c r="CM6" s="36">
        <f t="shared" ref="CM6:CU6" si="10">IF(CM7="",NA(),CM7)</f>
        <v>63.76</v>
      </c>
      <c r="CN6" s="36">
        <f t="shared" si="10"/>
        <v>62.05</v>
      </c>
      <c r="CO6" s="36">
        <f t="shared" si="10"/>
        <v>60.84</v>
      </c>
      <c r="CP6" s="36">
        <f t="shared" si="10"/>
        <v>61.56</v>
      </c>
      <c r="CQ6" s="36">
        <f t="shared" si="10"/>
        <v>59.17</v>
      </c>
      <c r="CR6" s="36">
        <f t="shared" si="10"/>
        <v>59.34</v>
      </c>
      <c r="CS6" s="36">
        <f t="shared" si="10"/>
        <v>59.11</v>
      </c>
      <c r="CT6" s="36">
        <f t="shared" si="10"/>
        <v>59.74</v>
      </c>
      <c r="CU6" s="36">
        <f t="shared" si="10"/>
        <v>59.46</v>
      </c>
      <c r="CV6" s="35" t="str">
        <f>IF(CV7="","",IF(CV7="-","【-】","【"&amp;SUBSTITUTE(TEXT(CV7,"#,##0.00"),"-","△")&amp;"】"))</f>
        <v>【60.27】</v>
      </c>
      <c r="CW6" s="36">
        <f>IF(CW7="",NA(),CW7)</f>
        <v>81.28</v>
      </c>
      <c r="CX6" s="36">
        <f t="shared" ref="CX6:DF6" si="11">IF(CX7="",NA(),CX7)</f>
        <v>82.28</v>
      </c>
      <c r="CY6" s="36">
        <f t="shared" si="11"/>
        <v>84.07</v>
      </c>
      <c r="CZ6" s="36">
        <f t="shared" si="11"/>
        <v>83.44</v>
      </c>
      <c r="DA6" s="36">
        <f t="shared" si="11"/>
        <v>83.44</v>
      </c>
      <c r="DB6" s="36">
        <f t="shared" si="11"/>
        <v>87.6</v>
      </c>
      <c r="DC6" s="36">
        <f t="shared" si="11"/>
        <v>87.74</v>
      </c>
      <c r="DD6" s="36">
        <f t="shared" si="11"/>
        <v>87.91</v>
      </c>
      <c r="DE6" s="36">
        <f t="shared" si="11"/>
        <v>87.28</v>
      </c>
      <c r="DF6" s="36">
        <f t="shared" si="11"/>
        <v>87.41</v>
      </c>
      <c r="DG6" s="35" t="str">
        <f>IF(DG7="","",IF(DG7="-","【-】","【"&amp;SUBSTITUTE(TEXT(DG7,"#,##0.00"),"-","△")&amp;"】"))</f>
        <v>【89.92】</v>
      </c>
      <c r="DH6" s="36">
        <f>IF(DH7="",NA(),DH7)</f>
        <v>51.71</v>
      </c>
      <c r="DI6" s="36">
        <f t="shared" ref="DI6:DQ6" si="12">IF(DI7="",NA(),DI7)</f>
        <v>52.99</v>
      </c>
      <c r="DJ6" s="36">
        <f t="shared" si="12"/>
        <v>53.2</v>
      </c>
      <c r="DK6" s="36">
        <f t="shared" si="12"/>
        <v>53.19</v>
      </c>
      <c r="DL6" s="36">
        <f t="shared" si="12"/>
        <v>53.39</v>
      </c>
      <c r="DM6" s="36">
        <f t="shared" si="12"/>
        <v>45.25</v>
      </c>
      <c r="DN6" s="36">
        <f t="shared" si="12"/>
        <v>46.27</v>
      </c>
      <c r="DO6" s="36">
        <f t="shared" si="12"/>
        <v>46.88</v>
      </c>
      <c r="DP6" s="36">
        <f t="shared" si="12"/>
        <v>46.94</v>
      </c>
      <c r="DQ6" s="36">
        <f t="shared" si="12"/>
        <v>47.62</v>
      </c>
      <c r="DR6" s="35" t="str">
        <f>IF(DR7="","",IF(DR7="-","【-】","【"&amp;SUBSTITUTE(TEXT(DR7,"#,##0.00"),"-","△")&amp;"】"))</f>
        <v>【48.85】</v>
      </c>
      <c r="DS6" s="36">
        <f>IF(DS7="",NA(),DS7)</f>
        <v>21.73</v>
      </c>
      <c r="DT6" s="36">
        <f t="shared" ref="DT6:EB6" si="13">IF(DT7="",NA(),DT7)</f>
        <v>25.57</v>
      </c>
      <c r="DU6" s="36">
        <f t="shared" si="13"/>
        <v>21.47</v>
      </c>
      <c r="DV6" s="36">
        <f t="shared" si="13"/>
        <v>22.5</v>
      </c>
      <c r="DW6" s="36">
        <f t="shared" si="13"/>
        <v>37.840000000000003</v>
      </c>
      <c r="DX6" s="36">
        <f t="shared" si="13"/>
        <v>10.71</v>
      </c>
      <c r="DY6" s="36">
        <f t="shared" si="13"/>
        <v>10.93</v>
      </c>
      <c r="DZ6" s="36">
        <f t="shared" si="13"/>
        <v>13.39</v>
      </c>
      <c r="EA6" s="36">
        <f t="shared" si="13"/>
        <v>14.48</v>
      </c>
      <c r="EB6" s="36">
        <f t="shared" si="13"/>
        <v>16.27</v>
      </c>
      <c r="EC6" s="35" t="str">
        <f>IF(EC7="","",IF(EC7="-","【-】","【"&amp;SUBSTITUTE(TEXT(EC7,"#,##0.00"),"-","△")&amp;"】"))</f>
        <v>【17.80】</v>
      </c>
      <c r="ED6" s="36">
        <f>IF(ED7="",NA(),ED7)</f>
        <v>0.99</v>
      </c>
      <c r="EE6" s="36">
        <f t="shared" ref="EE6:EM6" si="14">IF(EE7="",NA(),EE7)</f>
        <v>0.9</v>
      </c>
      <c r="EF6" s="36">
        <f t="shared" si="14"/>
        <v>0.42</v>
      </c>
      <c r="EG6" s="36">
        <f t="shared" si="14"/>
        <v>0.63</v>
      </c>
      <c r="EH6" s="36">
        <f t="shared" si="14"/>
        <v>0.64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122360</v>
      </c>
      <c r="D7" s="38">
        <v>46</v>
      </c>
      <c r="E7" s="38">
        <v>1</v>
      </c>
      <c r="F7" s="38">
        <v>0</v>
      </c>
      <c r="G7" s="38">
        <v>1</v>
      </c>
      <c r="H7" s="38" t="s">
        <v>93</v>
      </c>
      <c r="I7" s="38" t="s">
        <v>94</v>
      </c>
      <c r="J7" s="38" t="s">
        <v>95</v>
      </c>
      <c r="K7" s="38" t="s">
        <v>96</v>
      </c>
      <c r="L7" s="38" t="s">
        <v>97</v>
      </c>
      <c r="M7" s="38" t="s">
        <v>98</v>
      </c>
      <c r="N7" s="39" t="s">
        <v>99</v>
      </c>
      <c r="O7" s="39">
        <v>58.42</v>
      </c>
      <c r="P7" s="39">
        <v>70.66</v>
      </c>
      <c r="Q7" s="39">
        <v>4644</v>
      </c>
      <c r="R7" s="39">
        <v>76905</v>
      </c>
      <c r="S7" s="39">
        <v>262.35000000000002</v>
      </c>
      <c r="T7" s="39">
        <v>293.14</v>
      </c>
      <c r="U7" s="39">
        <v>53954</v>
      </c>
      <c r="V7" s="39">
        <v>171.19</v>
      </c>
      <c r="W7" s="39">
        <v>315.17</v>
      </c>
      <c r="X7" s="39">
        <v>114.94</v>
      </c>
      <c r="Y7" s="39">
        <v>132.19</v>
      </c>
      <c r="Z7" s="39">
        <v>114.88</v>
      </c>
      <c r="AA7" s="39">
        <v>117.54</v>
      </c>
      <c r="AB7" s="39">
        <v>116.43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63.91</v>
      </c>
      <c r="AU7" s="39">
        <v>71.67</v>
      </c>
      <c r="AV7" s="39">
        <v>90.26</v>
      </c>
      <c r="AW7" s="39">
        <v>112.27</v>
      </c>
      <c r="AX7" s="39">
        <v>147.91999999999999</v>
      </c>
      <c r="AY7" s="39">
        <v>335.95</v>
      </c>
      <c r="AZ7" s="39">
        <v>346.59</v>
      </c>
      <c r="BA7" s="39">
        <v>357.82</v>
      </c>
      <c r="BB7" s="39">
        <v>355.5</v>
      </c>
      <c r="BC7" s="39">
        <v>349.83</v>
      </c>
      <c r="BD7" s="39">
        <v>261.93</v>
      </c>
      <c r="BE7" s="39">
        <v>552.67999999999995</v>
      </c>
      <c r="BF7" s="39">
        <v>499.99</v>
      </c>
      <c r="BG7" s="39">
        <v>499.26</v>
      </c>
      <c r="BH7" s="39">
        <v>481.79</v>
      </c>
      <c r="BI7" s="39">
        <v>486.17</v>
      </c>
      <c r="BJ7" s="39">
        <v>319.82</v>
      </c>
      <c r="BK7" s="39">
        <v>312.02999999999997</v>
      </c>
      <c r="BL7" s="39">
        <v>307.45999999999998</v>
      </c>
      <c r="BM7" s="39">
        <v>312.58</v>
      </c>
      <c r="BN7" s="39">
        <v>314.87</v>
      </c>
      <c r="BO7" s="39">
        <v>270.45999999999998</v>
      </c>
      <c r="BP7" s="39">
        <v>88.91</v>
      </c>
      <c r="BQ7" s="39">
        <v>95.72</v>
      </c>
      <c r="BR7" s="39">
        <v>88.16</v>
      </c>
      <c r="BS7" s="39">
        <v>93.24</v>
      </c>
      <c r="BT7" s="39">
        <v>91.92</v>
      </c>
      <c r="BU7" s="39">
        <v>105.21</v>
      </c>
      <c r="BV7" s="39">
        <v>105.71</v>
      </c>
      <c r="BW7" s="39">
        <v>106.01</v>
      </c>
      <c r="BX7" s="39">
        <v>104.57</v>
      </c>
      <c r="BY7" s="39">
        <v>103.54</v>
      </c>
      <c r="BZ7" s="39">
        <v>103.91</v>
      </c>
      <c r="CA7" s="39">
        <v>266.18</v>
      </c>
      <c r="CB7" s="39">
        <v>247.77</v>
      </c>
      <c r="CC7" s="39">
        <v>269.33999999999997</v>
      </c>
      <c r="CD7" s="39">
        <v>255.03</v>
      </c>
      <c r="CE7" s="39">
        <v>259.07</v>
      </c>
      <c r="CF7" s="39">
        <v>162.59</v>
      </c>
      <c r="CG7" s="39">
        <v>162.15</v>
      </c>
      <c r="CH7" s="39">
        <v>162.24</v>
      </c>
      <c r="CI7" s="39">
        <v>165.47</v>
      </c>
      <c r="CJ7" s="39">
        <v>167.46</v>
      </c>
      <c r="CK7" s="39">
        <v>167.11</v>
      </c>
      <c r="CL7" s="39">
        <v>64.209999999999994</v>
      </c>
      <c r="CM7" s="39">
        <v>63.76</v>
      </c>
      <c r="CN7" s="39">
        <v>62.05</v>
      </c>
      <c r="CO7" s="39">
        <v>60.84</v>
      </c>
      <c r="CP7" s="39">
        <v>61.56</v>
      </c>
      <c r="CQ7" s="39">
        <v>59.17</v>
      </c>
      <c r="CR7" s="39">
        <v>59.34</v>
      </c>
      <c r="CS7" s="39">
        <v>59.11</v>
      </c>
      <c r="CT7" s="39">
        <v>59.74</v>
      </c>
      <c r="CU7" s="39">
        <v>59.46</v>
      </c>
      <c r="CV7" s="39">
        <v>60.27</v>
      </c>
      <c r="CW7" s="39">
        <v>81.28</v>
      </c>
      <c r="CX7" s="39">
        <v>82.28</v>
      </c>
      <c r="CY7" s="39">
        <v>84.07</v>
      </c>
      <c r="CZ7" s="39">
        <v>83.44</v>
      </c>
      <c r="DA7" s="39">
        <v>83.44</v>
      </c>
      <c r="DB7" s="39">
        <v>87.6</v>
      </c>
      <c r="DC7" s="39">
        <v>87.74</v>
      </c>
      <c r="DD7" s="39">
        <v>87.91</v>
      </c>
      <c r="DE7" s="39">
        <v>87.28</v>
      </c>
      <c r="DF7" s="39">
        <v>87.41</v>
      </c>
      <c r="DG7" s="39">
        <v>89.92</v>
      </c>
      <c r="DH7" s="39">
        <v>51.71</v>
      </c>
      <c r="DI7" s="39">
        <v>52.99</v>
      </c>
      <c r="DJ7" s="39">
        <v>53.2</v>
      </c>
      <c r="DK7" s="39">
        <v>53.19</v>
      </c>
      <c r="DL7" s="39">
        <v>53.39</v>
      </c>
      <c r="DM7" s="39">
        <v>45.25</v>
      </c>
      <c r="DN7" s="39">
        <v>46.27</v>
      </c>
      <c r="DO7" s="39">
        <v>46.88</v>
      </c>
      <c r="DP7" s="39">
        <v>46.94</v>
      </c>
      <c r="DQ7" s="39">
        <v>47.62</v>
      </c>
      <c r="DR7" s="39">
        <v>48.85</v>
      </c>
      <c r="DS7" s="39">
        <v>21.73</v>
      </c>
      <c r="DT7" s="39">
        <v>25.57</v>
      </c>
      <c r="DU7" s="39">
        <v>21.47</v>
      </c>
      <c r="DV7" s="39">
        <v>22.5</v>
      </c>
      <c r="DW7" s="39">
        <v>37.840000000000003</v>
      </c>
      <c r="DX7" s="39">
        <v>10.71</v>
      </c>
      <c r="DY7" s="39">
        <v>10.93</v>
      </c>
      <c r="DZ7" s="39">
        <v>13.39</v>
      </c>
      <c r="EA7" s="39">
        <v>14.48</v>
      </c>
      <c r="EB7" s="39">
        <v>16.27</v>
      </c>
      <c r="EC7" s="39">
        <v>17.8</v>
      </c>
      <c r="ED7" s="39">
        <v>0.99</v>
      </c>
      <c r="EE7" s="39">
        <v>0.9</v>
      </c>
      <c r="EF7" s="39">
        <v>0.42</v>
      </c>
      <c r="EG7" s="39">
        <v>0.63</v>
      </c>
      <c r="EH7" s="39">
        <v>0.64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2019-12-05T04:13:12Z</dcterms:created>
  <dcterms:modified xsi:type="dcterms:W3CDTF">2020-02-18T06:16:08Z</dcterms:modified>
  <cp:category/>
</cp:coreProperties>
</file>