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bj1l3y6t8ntHkJjiXn7DsJmGG98LO/9JJjspOaDhY3H48a6ViHfIA2uucxg+FIvGqkob0c3cZgThqlBlvpbWRQ==" workbookSaltValue="S1vqrE3yS1ULzRtDr4KPOg==" workbookSpinCount="100000" lockStructure="1"/>
  <bookViews>
    <workbookView xWindow="0" yWindow="0" windowWidth="15360" windowHeight="763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<sst xmlns="http://schemas.openxmlformats.org/spreadsheetml/2006/main" count="235" uniqueCount="120">
  <si>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</si>
  <si>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</si>
  <si>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</si>
  <si>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</si>
  <si>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</si>
  <si>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</si>
  <si>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</si>
  <si>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</si>
  <si>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</si>
  <si>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</si>
  <si>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</si>
  <si>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</si>
  <si>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</si>
  <si>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</si>
  <si>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</si>
  <si>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</si>
  <si>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</si>
  <si>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</si>
  <si>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</si>
  <si>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</si>
  <si>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</si>
  <si>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</si>
  <si>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</si>
  <si>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</si>
  <si>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</si>
  <si>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</si>
  <si>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</si>
  <si>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</si>
  <si>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</si>
  <si>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</si>
  <si>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</si>
  <si>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</si>
  <si>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</si>
  <si>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</si>
  <si>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</si>
  <si>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</si>
  <si>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</si>
  <si>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</si>
  <si>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</si>
  <si>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</si>
  <si>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</si>
  <si>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</si>
  <si>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</si>
  <si>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</si>
  <si>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</si>
  <si>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</si>
  <si>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</si>
  <si>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</si>
  <si>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</si>
  <si>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</si>
  <si>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</si>
  <si>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</si>
  <si>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</si>
  <si>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</si>
  <si>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</si>
  <si>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</si>
  <si>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</si>
  <si>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</si>
  <si>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</si>
  <si>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</si>
  <si>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</si>
  <si>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</si>
  <si>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</si>
  <si>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</si>
  <si>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</si>
  <si>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</si>
  <si>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</si>
  <si>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</si>
  <si>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</si>
  <si>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</si>
  <si>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</si>
  <si>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</si>
  <si>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</si>
  <si>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</si>
  <si>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</si>
  <si>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</si>
  <si>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</si>
  <si>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</si>
  <si>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</si>
  <si>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</si>
  <si>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</si>
  <si>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</si>
  <si>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</si>
  <si>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</si>
  <si>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</si>
  <si>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</si>
  <si>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</si>
  <si>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</si>
  <si>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</si>
  <si>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</si>
  <si>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</si>
  <si>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</si>
  <si>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</si>
  <si>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</si>
  <si>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</si>
  <si>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</si>
  <si>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</si>
  <si>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</si>
  <si>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</si>
  <si>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</si>
  <si>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</si>
  <si>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</si>
  <si>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</si>
  <si>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</si>
  <si>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</si>
  <si>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山武郡市広域水道企業団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</si>
  <si>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</si>
  <si>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</si>
  <si>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</si>
  <si>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</si>
  <si>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</si>
  <si>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</si>
  <si>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</si>
  <si>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</si>
  <si>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</si>
  <si>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</si>
  <si>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</si>
  <si>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①経常収支比率は、全国平均、類似団体平均値を下回っているが従来から事業の効率的運営に努めてきた結果、平成25年度を除き100％を上回っており収支は概ね良好といえる。
②累積欠損金比率は、平成25年度までは全国平均、類似団体平均値を上回って推移していたが、平成26年度に公営企業会計制度の見直しにより累積欠損金は解消された。
③流動比率は、全国平均、類似団体平均値を上回っており、支払能力はあると見込んでいる。
④企業債残高対給水収益比率は、全国平均、類似団体平均値を大幅に下回っていることから良好といえる。今後も、企業債の借入は建設改良事業の投資規模を見極め適正な発行を行っていく。
⑤料金回収率は、全国平均、類似団体平均値を下回っており、水道事業費用を給水収益だけでは賄えないため一般会計や千葉県から高料金対策補助金により収入を確保している。
⑥給水原価は全国平均、類似団体平均値を上回っている。主な要因は、水源に乏しい地域特性によって水源開発に多額の投資を行ってきた関係で受水費が他の地域より割高となっているためである。
⑦施設利用率は、全国平均、類似団体平均値を上回っており効率的に施設が利用されている。今後は水道施設の統廃合等により更に効率的な水運用を図ることとしている。
⑧有収率は、全国平均、類似団体平均値を上回っている。これは、有収率を向上させるため継続して実施している漏水調査等の成果であると考える。</t>
    <rPh sb="560" eb="562">
      <t>ウワマワ</t>
    </rPh>
    <phoneticPr fontId="4"/>
  </si>
  <si>
    <r>
      <rPr>
        <b/>
        <u/>
        <sz val="10"/>
        <color theme="1"/>
        <rFont val="ＭＳ ゴシック"/>
        <family val="3"/>
        <charset val="128"/>
      </rPr>
      <t>経営の健全性</t>
    </r>
    <r>
      <rPr>
        <sz val="10"/>
        <color theme="1"/>
        <rFont val="ＭＳ ゴシック"/>
        <family val="3"/>
        <charset val="128"/>
      </rPr>
      <t xml:space="preserve">
　給水収益で経常費用を賄えていないことから料金回収率が低い状況にあるが、山武水道を含む九十九里地域では良質で豊富な水源が無いため遠く利根川に水源を求めていることから、県内の多くの地域での用水供給単価より割高となり水道料金を押し上げる要因となっている。このため、一般会計や千葉県から補助金を受け水道料金を抑制している状況である。
　今後、千葉県が進めている用水供給事業の統合・広域化が実現し、用水供給単価が大幅に引き下げられれば経営の健全化に繋がるとされており、前提とされている末端給水事業体の統合についても積極的に取り組んでいく。
</t>
    </r>
    <r>
      <rPr>
        <b/>
        <u/>
        <sz val="10"/>
        <color theme="1"/>
        <rFont val="ＭＳ ゴシック"/>
        <family val="3"/>
        <charset val="128"/>
      </rPr>
      <t>経営の効率性</t>
    </r>
    <r>
      <rPr>
        <sz val="10"/>
        <color theme="1"/>
        <rFont val="ＭＳ ゴシック"/>
        <family val="3"/>
        <charset val="128"/>
      </rPr>
      <t xml:space="preserve">
　施設利用率は高いが、有収率を向上させるため、引き続き漏水調査を実施し、計画的に配水管更新を行うこととしている。
</t>
    </r>
    <r>
      <rPr>
        <b/>
        <u/>
        <sz val="10"/>
        <color theme="1"/>
        <rFont val="ＭＳ ゴシック"/>
        <family val="3"/>
        <charset val="128"/>
      </rPr>
      <t>老朽化の状況</t>
    </r>
    <r>
      <rPr>
        <sz val="10"/>
        <color theme="1"/>
        <rFont val="ＭＳ ゴシック"/>
        <family val="3"/>
        <charset val="128"/>
      </rPr>
      <t xml:space="preserve">
　創設期に整備した多くの配水管が、平成２７年度より法定耐用年数を超えてきているので、計画的に配水管を更新することとしている。</t>
    </r>
    <phoneticPr fontId="4"/>
  </si>
  <si>
    <t>①有形固定資産減価償却率は、全国平均、類似団体平均値を上回っており法定耐用年数に近い水道施設が多い状態にある。
②管路経年化率は、全国平均、類似団体平均値を平成２９年度から上回っており、創設時に布設した配水管が法定耐用年数を超え、今後、増加する傾向にある。
③管路更新率については、全国平均、類似団体平均値を下回っている。今後、創設期に整備した多くの配水管が法定耐用年数を越えるので、更新率を上げていくよう検討している。</t>
    <rPh sb="115" eb="117">
      <t>コンゴ</t>
    </rPh>
    <rPh sb="118" eb="120">
      <t>ゾウカ</t>
    </rPh>
    <rPh sb="122" eb="12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</si>
</sst>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u/>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0.56000000000000005</c:v>
                </c:pt>
                <c:pt idx="1">
                  <c:v>0.39</c:v>
                </c:pt>
                <c:pt idx="2">
                  <c:v>0.47</c:v>
                </c:pt>
                <c:pt idx="3">
                  <c:v>0.4</c:v>
                </c:pt>
                <c:pt idx="4">
                  <c:v>0.39</c:v>
                </c:pt>
              </c:numCache>
            </c:numRef>
          </c:val>
          <c:extLst>
            <c:ext xmlns:c16="http://schemas.microsoft.com/office/drawing/2014/chart" uri="{C3380CC4-5D6E-409C-BE32-E72D297353CC}">
              <c16:uniqueId val="{00000000-FA90-4A69-B3C1-34291215EB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FA90-4A69-B3C1-34291215EB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97.51</c:v>
                </c:pt>
                <c:pt idx="1">
                  <c:v>102.76</c:v>
                </c:pt>
                <c:pt idx="2">
                  <c:v>104.23</c:v>
                </c:pt>
                <c:pt idx="3">
                  <c:v>107.27</c:v>
                </c:pt>
                <c:pt idx="4">
                  <c:v>106.54</c:v>
                </c:pt>
              </c:numCache>
            </c:numRef>
          </c:val>
          <c:extLst>
            <c:ext xmlns:c16="http://schemas.microsoft.com/office/drawing/2014/chart" uri="{C3380CC4-5D6E-409C-BE32-E72D297353CC}">
              <c16:uniqueId val="{00000000-69C6-4E9A-91A7-7BDD3B3669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69C6-4E9A-91A7-7BDD3B3669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50.76</c:v>
                </c:pt>
                <c:pt idx="1">
                  <c:v>52.24</c:v>
                </c:pt>
                <c:pt idx="2">
                  <c:v>52.46</c:v>
                </c:pt>
                <c:pt idx="3">
                  <c:v>52.95</c:v>
                </c:pt>
                <c:pt idx="4">
                  <c:v>53.37</c:v>
                </c:pt>
              </c:numCache>
            </c:numRef>
          </c:val>
          <c:extLst>
            <c:ext xmlns:c16="http://schemas.microsoft.com/office/drawing/2014/chart" uri="{C3380CC4-5D6E-409C-BE32-E72D297353CC}">
              <c16:uniqueId val="{00000000-4E7B-46FE-9271-D24ABF1ECC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4E7B-46FE-9271-D24ABF1ECC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0.36</c:v>
                </c:pt>
                <c:pt idx="1">
                  <c:v>0.14000000000000001</c:v>
                </c:pt>
                <c:pt idx="2">
                  <c:v>1.23</c:v>
                </c:pt>
                <c:pt idx="3">
                  <c:v>4.74</c:v>
                </c:pt>
                <c:pt idx="4">
                  <c:v>18.010000000000002</c:v>
                </c:pt>
              </c:numCache>
            </c:numRef>
          </c:val>
          <c:extLst>
            <c:ext xmlns:c16="http://schemas.microsoft.com/office/drawing/2014/chart" uri="{C3380CC4-5D6E-409C-BE32-E72D297353CC}">
              <c16:uniqueId val="{00000000-1524-42BE-9AC0-24C66DF08E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1524-42BE-9AC0-24C66DF08E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27.67</c:v>
                </c:pt>
                <c:pt idx="1">
                  <c:v>0</c:v>
                </c:pt>
                <c:pt idx="2">
                  <c:v>0</c:v>
                </c:pt>
                <c:pt idx="3">
                  <c:v>0</c:v>
                </c:pt>
                <c:pt idx="4">
                  <c:v>0</c:v>
                </c:pt>
              </c:numCache>
            </c:numRef>
          </c:val>
          <c:extLst>
            <c:ext xmlns:c16="http://schemas.microsoft.com/office/drawing/2014/chart" uri="{C3380CC4-5D6E-409C-BE32-E72D297353CC}">
              <c16:uniqueId val="{00000000-2CFB-411B-B4CB-12AD6F8258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CFB-411B-B4CB-12AD6F8258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4713.07</c:v>
                </c:pt>
                <c:pt idx="1">
                  <c:v>1322.14</c:v>
                </c:pt>
                <c:pt idx="2">
                  <c:v>1621.95</c:v>
                </c:pt>
                <c:pt idx="3">
                  <c:v>1029.3</c:v>
                </c:pt>
                <c:pt idx="4">
                  <c:v>1134.82</c:v>
                </c:pt>
              </c:numCache>
            </c:numRef>
          </c:val>
          <c:extLst>
            <c:ext xmlns:c16="http://schemas.microsoft.com/office/drawing/2014/chart" uri="{C3380CC4-5D6E-409C-BE32-E72D297353CC}">
              <c16:uniqueId val="{00000000-7AF9-4AF8-AFC3-46BAABC842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7AF9-4AF8-AFC3-46BAABC842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35.56</c:v>
                </c:pt>
                <c:pt idx="1">
                  <c:v>34.21</c:v>
                </c:pt>
                <c:pt idx="2">
                  <c:v>32.14</c:v>
                </c:pt>
                <c:pt idx="3">
                  <c:v>30.33</c:v>
                </c:pt>
                <c:pt idx="4">
                  <c:v>28.52</c:v>
                </c:pt>
              </c:numCache>
            </c:numRef>
          </c:val>
          <c:extLst>
            <c:ext xmlns:c16="http://schemas.microsoft.com/office/drawing/2014/chart" uri="{C3380CC4-5D6E-409C-BE32-E72D297353CC}">
              <c16:uniqueId val="{00000000-7CE6-41FA-99DD-18A4062AEB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7CE6-41FA-99DD-18A4062AEB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84.38</c:v>
                </c:pt>
                <c:pt idx="1">
                  <c:v>87.58</c:v>
                </c:pt>
                <c:pt idx="2">
                  <c:v>86.36</c:v>
                </c:pt>
                <c:pt idx="3">
                  <c:v>87.83</c:v>
                </c:pt>
                <c:pt idx="4">
                  <c:v>86.73</c:v>
                </c:pt>
              </c:numCache>
            </c:numRef>
          </c:val>
          <c:extLst>
            <c:ext xmlns:c16="http://schemas.microsoft.com/office/drawing/2014/chart" uri="{C3380CC4-5D6E-409C-BE32-E72D297353CC}">
              <c16:uniqueId val="{00000000-B828-427A-9C77-E20B8551CB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B828-427A-9C77-E20B8551CB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274.85000000000002</c:v>
                </c:pt>
                <c:pt idx="1">
                  <c:v>265.10000000000002</c:v>
                </c:pt>
                <c:pt idx="2">
                  <c:v>268.97000000000003</c:v>
                </c:pt>
                <c:pt idx="3">
                  <c:v>264.60000000000002</c:v>
                </c:pt>
                <c:pt idx="4">
                  <c:v>267.95</c:v>
                </c:pt>
              </c:numCache>
            </c:numRef>
          </c:val>
          <c:extLst>
            <c:ext xmlns:c16="http://schemas.microsoft.com/office/drawing/2014/chart" uri="{C3380CC4-5D6E-409C-BE32-E72D297353CC}">
              <c16:uniqueId val="{00000000-0E2F-4A24-87F7-1A2060CC3D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0E2F-4A24-87F7-1A2060CC3D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87</c:v>
                </c:pt>
                <c:pt idx="1">
                  <c:v>85.55</c:v>
                </c:pt>
                <c:pt idx="2">
                  <c:v>86.19</c:v>
                </c:pt>
                <c:pt idx="3">
                  <c:v>88.22</c:v>
                </c:pt>
                <c:pt idx="4">
                  <c:v>88.24</c:v>
                </c:pt>
              </c:numCache>
            </c:numRef>
          </c:val>
          <c:extLst>
            <c:ext xmlns:c16="http://schemas.microsoft.com/office/drawing/2014/chart" uri="{C3380CC4-5D6E-409C-BE32-E72D297353CC}">
              <c16:uniqueId val="{00000000-4C2A-4145-94B6-FA3BEBEAD1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4C2A-4145-94B6-FA3BEBEAD1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90.33</c:v>
                </c:pt>
                <c:pt idx="1">
                  <c:v>90.32</c:v>
                </c:pt>
                <c:pt idx="2">
                  <c:v>89.9</c:v>
                </c:pt>
                <c:pt idx="3">
                  <c:v>90.7</c:v>
                </c:pt>
                <c:pt idx="4">
                  <c:v>90.57</c:v>
                </c:pt>
              </c:numCache>
            </c:numRef>
          </c:val>
          <c:extLst>
            <c:ext xmlns:c16="http://schemas.microsoft.com/office/drawing/2014/chart" uri="{C3380CC4-5D6E-409C-BE32-E72D297353CC}">
              <c16:uniqueId val="{00000000-09BE-4B52-9446-14E945964F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09BE-4B52-9446-14E945964F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山武郡市広域水道企業団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94.31</v>
      </c>
      <c r="J10" s="67"/>
      <c r="K10" s="67"/>
      <c r="L10" s="67"/>
      <c r="M10" s="67"/>
      <c r="N10" s="67"/>
      <c r="O10" s="68"/>
      <c r="P10" s="69">
        <f>データ!$P$6</f>
        <v>91.14</v>
      </c>
      <c r="Q10" s="69"/>
      <c r="R10" s="69"/>
      <c r="S10" s="69"/>
      <c r="T10" s="69"/>
      <c r="U10" s="69"/>
      <c r="V10" s="69"/>
      <c r="W10" s="70">
        <f>データ!$Q$6</f>
        <v>4228</v>
      </c>
      <c r="X10" s="70"/>
      <c r="Y10" s="70"/>
      <c r="Z10" s="70"/>
      <c r="AA10" s="70"/>
      <c r="AB10" s="70"/>
      <c r="AC10" s="70"/>
      <c r="AD10" s="2"/>
      <c r="AE10" s="2"/>
      <c r="AF10" s="2"/>
      <c r="AG10" s="2"/>
      <c r="AH10" s="4"/>
      <c r="AI10" s="4"/>
      <c r="AJ10" s="4"/>
      <c r="AK10" s="4"/>
      <c r="AL10" s="70">
        <f>データ!$U$6</f>
        <v>158616</v>
      </c>
      <c r="AM10" s="70"/>
      <c r="AN10" s="70"/>
      <c r="AO10" s="70"/>
      <c r="AP10" s="70"/>
      <c r="AQ10" s="70"/>
      <c r="AR10" s="70"/>
      <c r="AS10" s="70"/>
      <c r="AT10" s="66">
        <f>データ!$V$6</f>
        <v>299.05</v>
      </c>
      <c r="AU10" s="67"/>
      <c r="AV10" s="67"/>
      <c r="AW10" s="67"/>
      <c r="AX10" s="67"/>
      <c r="AY10" s="67"/>
      <c r="AZ10" s="67"/>
      <c r="BA10" s="67"/>
      <c r="BB10" s="69">
        <f>データ!$W$6</f>
        <v>530.4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7.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7.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7.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6.7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6.7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33"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33"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V61hHzOuoGPFvqJ1ZhX9kzL0xOr5zsOWpa1J9Ffosq7Am6OOLotmALbrNNz9i9ME2Mt/nSDBXae7baht2egzw==" saltValue="0pY8b2rMtbWmx13ZqTVo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128805</v>
      </c>
      <c r="D6" s="33">
        <f t="shared" si="3"/>
        <v>46</v>
      </c>
      <c r="E6" s="33">
        <f t="shared" si="3"/>
        <v>1</v>
      </c>
      <c r="F6" s="33">
        <f t="shared" si="3"/>
        <v>0</v>
      </c>
      <c r="G6" s="33">
        <f t="shared" si="3"/>
        <v>1</v>
      </c>
      <c r="H6" s="33" t="str">
        <f t="shared" si="3"/>
        <v>千葉県　山武郡市広域水道企業団</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94.31</v>
      </c>
      <c r="P6" s="34">
        <f t="shared" si="3"/>
        <v>91.14</v>
      </c>
      <c r="Q6" s="34">
        <f t="shared" si="3"/>
        <v>4228</v>
      </c>
      <c r="R6" s="34" t="str">
        <f t="shared" si="3"/>
        <v>-</v>
      </c>
      <c r="S6" s="34" t="str">
        <f t="shared" si="3"/>
        <v>-</v>
      </c>
      <c r="T6" s="34" t="str">
        <f t="shared" si="3"/>
        <v>-</v>
      </c>
      <c r="U6" s="34">
        <f t="shared" si="3"/>
        <v>158616</v>
      </c>
      <c r="V6" s="34">
        <f t="shared" si="3"/>
        <v>299.05</v>
      </c>
      <c r="W6" s="34">
        <f t="shared" si="3"/>
        <v>530.4</v>
      </c>
      <c r="X6" s="35">
        <f>IF(X7="",NA(),X7)</f>
        <v>97.51</v>
      </c>
      <c r="Y6" s="35">
        <f t="shared" ref="Y6:AG6" si="4">IF(Y7="",NA(),Y7)</f>
        <v>102.76</v>
      </c>
      <c r="Z6" s="35">
        <f t="shared" si="4"/>
        <v>104.23</v>
      </c>
      <c r="AA6" s="35">
        <f t="shared" si="4"/>
        <v>107.27</v>
      </c>
      <c r="AB6" s="35">
        <f t="shared" si="4"/>
        <v>106.54</v>
      </c>
      <c r="AC6" s="35">
        <f t="shared" si="4"/>
        <v>108.9</v>
      </c>
      <c r="AD6" s="35">
        <f t="shared" si="4"/>
        <v>114.43</v>
      </c>
      <c r="AE6" s="35">
        <f t="shared" si="4"/>
        <v>114.08</v>
      </c>
      <c r="AF6" s="35">
        <f t="shared" si="4"/>
        <v>115.36</v>
      </c>
      <c r="AG6" s="35">
        <f t="shared" si="4"/>
        <v>113.95</v>
      </c>
      <c r="AH6" s="34" t="str">
        <f>IF(AH7="","",IF(AH7="-","【-】","【"&amp;SUBSTITUTE(TEXT(AH7,"#,##0.00"),"-","△")&amp;"】"))</f>
        <v>【113.39】</v>
      </c>
      <c r="AI6" s="35">
        <f>IF(AI7="",NA(),AI7)</f>
        <v>27.67</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4713.07</v>
      </c>
      <c r="AU6" s="35">
        <f t="shared" ref="AU6:BC6" si="6">IF(AU7="",NA(),AU7)</f>
        <v>1322.14</v>
      </c>
      <c r="AV6" s="35">
        <f t="shared" si="6"/>
        <v>1621.95</v>
      </c>
      <c r="AW6" s="35">
        <f t="shared" si="6"/>
        <v>1029.3</v>
      </c>
      <c r="AX6" s="35">
        <f t="shared" si="6"/>
        <v>1134.82</v>
      </c>
      <c r="AY6" s="35">
        <f t="shared" si="6"/>
        <v>628.34</v>
      </c>
      <c r="AZ6" s="35">
        <f t="shared" si="6"/>
        <v>289.8</v>
      </c>
      <c r="BA6" s="35">
        <f t="shared" si="6"/>
        <v>299.44</v>
      </c>
      <c r="BB6" s="35">
        <f t="shared" si="6"/>
        <v>311.99</v>
      </c>
      <c r="BC6" s="35">
        <f t="shared" si="6"/>
        <v>307.83</v>
      </c>
      <c r="BD6" s="34" t="str">
        <f>IF(BD7="","",IF(BD7="-","【-】","【"&amp;SUBSTITUTE(TEXT(BD7,"#,##0.00"),"-","△")&amp;"】"))</f>
        <v>【264.34】</v>
      </c>
      <c r="BE6" s="35">
        <f>IF(BE7="",NA(),BE7)</f>
        <v>35.56</v>
      </c>
      <c r="BF6" s="35">
        <f t="shared" ref="BF6:BN6" si="7">IF(BF7="",NA(),BF7)</f>
        <v>34.21</v>
      </c>
      <c r="BG6" s="35">
        <f t="shared" si="7"/>
        <v>32.14</v>
      </c>
      <c r="BH6" s="35">
        <f t="shared" si="7"/>
        <v>30.33</v>
      </c>
      <c r="BI6" s="35">
        <f t="shared" si="7"/>
        <v>28.52</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84.38</v>
      </c>
      <c r="BQ6" s="35">
        <f t="shared" ref="BQ6:BY6" si="8">IF(BQ7="",NA(),BQ7)</f>
        <v>87.58</v>
      </c>
      <c r="BR6" s="35">
        <f t="shared" si="8"/>
        <v>86.36</v>
      </c>
      <c r="BS6" s="35">
        <f t="shared" si="8"/>
        <v>87.83</v>
      </c>
      <c r="BT6" s="35">
        <f t="shared" si="8"/>
        <v>86.73</v>
      </c>
      <c r="BU6" s="35">
        <f t="shared" si="8"/>
        <v>99.89</v>
      </c>
      <c r="BV6" s="35">
        <f t="shared" si="8"/>
        <v>107.05</v>
      </c>
      <c r="BW6" s="35">
        <f t="shared" si="8"/>
        <v>106.4</v>
      </c>
      <c r="BX6" s="35">
        <f t="shared" si="8"/>
        <v>107.61</v>
      </c>
      <c r="BY6" s="35">
        <f t="shared" si="8"/>
        <v>106.02</v>
      </c>
      <c r="BZ6" s="34" t="str">
        <f>IF(BZ7="","",IF(BZ7="-","【-】","【"&amp;SUBSTITUTE(TEXT(BZ7,"#,##0.00"),"-","△")&amp;"】"))</f>
        <v>【104.36】</v>
      </c>
      <c r="CA6" s="35">
        <f>IF(CA7="",NA(),CA7)</f>
        <v>274.85000000000002</v>
      </c>
      <c r="CB6" s="35">
        <f t="shared" ref="CB6:CJ6" si="9">IF(CB7="",NA(),CB7)</f>
        <v>265.10000000000002</v>
      </c>
      <c r="CC6" s="35">
        <f t="shared" si="9"/>
        <v>268.97000000000003</v>
      </c>
      <c r="CD6" s="35">
        <f t="shared" si="9"/>
        <v>264.60000000000002</v>
      </c>
      <c r="CE6" s="35">
        <f t="shared" si="9"/>
        <v>267.95</v>
      </c>
      <c r="CF6" s="35">
        <f t="shared" si="9"/>
        <v>165.34</v>
      </c>
      <c r="CG6" s="35">
        <f t="shared" si="9"/>
        <v>155.09</v>
      </c>
      <c r="CH6" s="35">
        <f t="shared" si="9"/>
        <v>156.29</v>
      </c>
      <c r="CI6" s="35">
        <f t="shared" si="9"/>
        <v>155.69</v>
      </c>
      <c r="CJ6" s="35">
        <f t="shared" si="9"/>
        <v>158.6</v>
      </c>
      <c r="CK6" s="34" t="str">
        <f>IF(CK7="","",IF(CK7="-","【-】","【"&amp;SUBSTITUTE(TEXT(CK7,"#,##0.00"),"-","△")&amp;"】"))</f>
        <v>【165.71】</v>
      </c>
      <c r="CL6" s="35">
        <f>IF(CL7="",NA(),CL7)</f>
        <v>87</v>
      </c>
      <c r="CM6" s="35">
        <f t="shared" ref="CM6:CU6" si="10">IF(CM7="",NA(),CM7)</f>
        <v>85.55</v>
      </c>
      <c r="CN6" s="35">
        <f t="shared" si="10"/>
        <v>86.19</v>
      </c>
      <c r="CO6" s="35">
        <f t="shared" si="10"/>
        <v>88.22</v>
      </c>
      <c r="CP6" s="35">
        <f t="shared" si="10"/>
        <v>88.24</v>
      </c>
      <c r="CQ6" s="35">
        <f t="shared" si="10"/>
        <v>62.15</v>
      </c>
      <c r="CR6" s="35">
        <f t="shared" si="10"/>
        <v>61.61</v>
      </c>
      <c r="CS6" s="35">
        <f t="shared" si="10"/>
        <v>62.34</v>
      </c>
      <c r="CT6" s="35">
        <f t="shared" si="10"/>
        <v>62.46</v>
      </c>
      <c r="CU6" s="35">
        <f t="shared" si="10"/>
        <v>62.88</v>
      </c>
      <c r="CV6" s="34" t="str">
        <f>IF(CV7="","",IF(CV7="-","【-】","【"&amp;SUBSTITUTE(TEXT(CV7,"#,##0.00"),"-","△")&amp;"】"))</f>
        <v>【60.41】</v>
      </c>
      <c r="CW6" s="35">
        <f>IF(CW7="",NA(),CW7)</f>
        <v>90.33</v>
      </c>
      <c r="CX6" s="35">
        <f t="shared" ref="CX6:DF6" si="11">IF(CX7="",NA(),CX7)</f>
        <v>90.32</v>
      </c>
      <c r="CY6" s="35">
        <f t="shared" si="11"/>
        <v>89.9</v>
      </c>
      <c r="CZ6" s="35">
        <f t="shared" si="11"/>
        <v>90.7</v>
      </c>
      <c r="DA6" s="35">
        <f t="shared" si="11"/>
        <v>90.57</v>
      </c>
      <c r="DB6" s="35">
        <f t="shared" si="11"/>
        <v>90.64</v>
      </c>
      <c r="DC6" s="35">
        <f t="shared" si="11"/>
        <v>90.23</v>
      </c>
      <c r="DD6" s="35">
        <f t="shared" si="11"/>
        <v>90.15</v>
      </c>
      <c r="DE6" s="35">
        <f t="shared" si="11"/>
        <v>90.62</v>
      </c>
      <c r="DF6" s="35">
        <f t="shared" si="11"/>
        <v>90.13</v>
      </c>
      <c r="DG6" s="34" t="str">
        <f>IF(DG7="","",IF(DG7="-","【-】","【"&amp;SUBSTITUTE(TEXT(DG7,"#,##0.00"),"-","△")&amp;"】"))</f>
        <v>【89.93】</v>
      </c>
      <c r="DH6" s="35">
        <f>IF(DH7="",NA(),DH7)</f>
        <v>50.76</v>
      </c>
      <c r="DI6" s="35">
        <f t="shared" ref="DI6:DQ6" si="12">IF(DI7="",NA(),DI7)</f>
        <v>52.24</v>
      </c>
      <c r="DJ6" s="35">
        <f t="shared" si="12"/>
        <v>52.46</v>
      </c>
      <c r="DK6" s="35">
        <f t="shared" si="12"/>
        <v>52.95</v>
      </c>
      <c r="DL6" s="35">
        <f t="shared" si="12"/>
        <v>53.37</v>
      </c>
      <c r="DM6" s="35">
        <f t="shared" si="12"/>
        <v>43.24</v>
      </c>
      <c r="DN6" s="35">
        <f t="shared" si="12"/>
        <v>46.36</v>
      </c>
      <c r="DO6" s="35">
        <f t="shared" si="12"/>
        <v>47.37</v>
      </c>
      <c r="DP6" s="35">
        <f t="shared" si="12"/>
        <v>48.01</v>
      </c>
      <c r="DQ6" s="35">
        <f t="shared" si="12"/>
        <v>48.01</v>
      </c>
      <c r="DR6" s="34" t="str">
        <f>IF(DR7="","",IF(DR7="-","【-】","【"&amp;SUBSTITUTE(TEXT(DR7,"#,##0.00"),"-","△")&amp;"】"))</f>
        <v>【48.12】</v>
      </c>
      <c r="DS6" s="35">
        <f>IF(DS7="",NA(),DS7)</f>
        <v>0.36</v>
      </c>
      <c r="DT6" s="35">
        <f t="shared" ref="DT6:EB6" si="13">IF(DT7="",NA(),DT7)</f>
        <v>0.14000000000000001</v>
      </c>
      <c r="DU6" s="35">
        <f t="shared" si="13"/>
        <v>1.23</v>
      </c>
      <c r="DV6" s="35">
        <f t="shared" si="13"/>
        <v>4.74</v>
      </c>
      <c r="DW6" s="35">
        <f t="shared" si="13"/>
        <v>18.010000000000002</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0.56000000000000005</v>
      </c>
      <c r="EE6" s="35">
        <f t="shared" ref="EE6:EM6" si="14">IF(EE7="",NA(),EE7)</f>
        <v>0.39</v>
      </c>
      <c r="EF6" s="35">
        <f t="shared" si="14"/>
        <v>0.47</v>
      </c>
      <c r="EG6" s="35">
        <f t="shared" si="14"/>
        <v>0.4</v>
      </c>
      <c r="EH6" s="35">
        <f t="shared" si="14"/>
        <v>0.39</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128805</v>
      </c>
      <c r="D7" s="37">
        <v>46</v>
      </c>
      <c r="E7" s="37">
        <v>1</v>
      </c>
      <c r="F7" s="37">
        <v>0</v>
      </c>
      <c r="G7" s="37">
        <v>1</v>
      </c>
      <c r="H7" s="37" t="s">
        <v>105</v>
      </c>
      <c r="I7" s="37" t="s">
        <v>106</v>
      </c>
      <c r="J7" s="37" t="s">
        <v>107</v>
      </c>
      <c r="K7" s="37" t="s">
        <v>108</v>
      </c>
      <c r="L7" s="37" t="s">
        <v>109</v>
      </c>
      <c r="M7" s="37" t="s">
        <v>110</v>
      </c>
      <c r="N7" s="38" t="s">
        <v>111</v>
      </c>
      <c r="O7" s="38">
        <v>94.31</v>
      </c>
      <c r="P7" s="38">
        <v>91.14</v>
      </c>
      <c r="Q7" s="38">
        <v>4228</v>
      </c>
      <c r="R7" s="38" t="s">
        <v>111</v>
      </c>
      <c r="S7" s="38" t="s">
        <v>111</v>
      </c>
      <c r="T7" s="38" t="s">
        <v>111</v>
      </c>
      <c r="U7" s="38">
        <v>158616</v>
      </c>
      <c r="V7" s="38">
        <v>299.05</v>
      </c>
      <c r="W7" s="38">
        <v>530.4</v>
      </c>
      <c r="X7" s="38">
        <v>97.51</v>
      </c>
      <c r="Y7" s="38">
        <v>102.76</v>
      </c>
      <c r="Z7" s="38">
        <v>104.23</v>
      </c>
      <c r="AA7" s="38">
        <v>107.27</v>
      </c>
      <c r="AB7" s="38">
        <v>106.54</v>
      </c>
      <c r="AC7" s="38">
        <v>108.9</v>
      </c>
      <c r="AD7" s="38">
        <v>114.43</v>
      </c>
      <c r="AE7" s="38">
        <v>114.08</v>
      </c>
      <c r="AF7" s="38">
        <v>115.36</v>
      </c>
      <c r="AG7" s="38">
        <v>113.95</v>
      </c>
      <c r="AH7" s="38">
        <v>113.39</v>
      </c>
      <c r="AI7" s="38">
        <v>27.67</v>
      </c>
      <c r="AJ7" s="38">
        <v>0</v>
      </c>
      <c r="AK7" s="38">
        <v>0</v>
      </c>
      <c r="AL7" s="38">
        <v>0</v>
      </c>
      <c r="AM7" s="38">
        <v>0</v>
      </c>
      <c r="AN7" s="38">
        <v>3.47</v>
      </c>
      <c r="AO7" s="38">
        <v>0.13</v>
      </c>
      <c r="AP7" s="38">
        <v>0</v>
      </c>
      <c r="AQ7" s="38">
        <v>0</v>
      </c>
      <c r="AR7" s="38">
        <v>0</v>
      </c>
      <c r="AS7" s="38">
        <v>0.85</v>
      </c>
      <c r="AT7" s="38">
        <v>4713.07</v>
      </c>
      <c r="AU7" s="38">
        <v>1322.14</v>
      </c>
      <c r="AV7" s="38">
        <v>1621.95</v>
      </c>
      <c r="AW7" s="38">
        <v>1029.3</v>
      </c>
      <c r="AX7" s="38">
        <v>1134.82</v>
      </c>
      <c r="AY7" s="38">
        <v>628.34</v>
      </c>
      <c r="AZ7" s="38">
        <v>289.8</v>
      </c>
      <c r="BA7" s="38">
        <v>299.44</v>
      </c>
      <c r="BB7" s="38">
        <v>311.99</v>
      </c>
      <c r="BC7" s="38">
        <v>307.83</v>
      </c>
      <c r="BD7" s="38">
        <v>264.33999999999997</v>
      </c>
      <c r="BE7" s="38">
        <v>35.56</v>
      </c>
      <c r="BF7" s="38">
        <v>34.21</v>
      </c>
      <c r="BG7" s="38">
        <v>32.14</v>
      </c>
      <c r="BH7" s="38">
        <v>30.33</v>
      </c>
      <c r="BI7" s="38">
        <v>28.52</v>
      </c>
      <c r="BJ7" s="38">
        <v>297.13</v>
      </c>
      <c r="BK7" s="38">
        <v>301.99</v>
      </c>
      <c r="BL7" s="38">
        <v>298.08999999999997</v>
      </c>
      <c r="BM7" s="38">
        <v>291.77999999999997</v>
      </c>
      <c r="BN7" s="38">
        <v>295.44</v>
      </c>
      <c r="BO7" s="38">
        <v>274.27</v>
      </c>
      <c r="BP7" s="38">
        <v>84.38</v>
      </c>
      <c r="BQ7" s="38">
        <v>87.58</v>
      </c>
      <c r="BR7" s="38">
        <v>86.36</v>
      </c>
      <c r="BS7" s="38">
        <v>87.83</v>
      </c>
      <c r="BT7" s="38">
        <v>86.73</v>
      </c>
      <c r="BU7" s="38">
        <v>99.89</v>
      </c>
      <c r="BV7" s="38">
        <v>107.05</v>
      </c>
      <c r="BW7" s="38">
        <v>106.4</v>
      </c>
      <c r="BX7" s="38">
        <v>107.61</v>
      </c>
      <c r="BY7" s="38">
        <v>106.02</v>
      </c>
      <c r="BZ7" s="38">
        <v>104.36</v>
      </c>
      <c r="CA7" s="38">
        <v>274.85000000000002</v>
      </c>
      <c r="CB7" s="38">
        <v>265.10000000000002</v>
      </c>
      <c r="CC7" s="38">
        <v>268.97000000000003</v>
      </c>
      <c r="CD7" s="38">
        <v>264.60000000000002</v>
      </c>
      <c r="CE7" s="38">
        <v>267.95</v>
      </c>
      <c r="CF7" s="38">
        <v>165.34</v>
      </c>
      <c r="CG7" s="38">
        <v>155.09</v>
      </c>
      <c r="CH7" s="38">
        <v>156.29</v>
      </c>
      <c r="CI7" s="38">
        <v>155.69</v>
      </c>
      <c r="CJ7" s="38">
        <v>158.6</v>
      </c>
      <c r="CK7" s="38">
        <v>165.71</v>
      </c>
      <c r="CL7" s="38">
        <v>87</v>
      </c>
      <c r="CM7" s="38">
        <v>85.55</v>
      </c>
      <c r="CN7" s="38">
        <v>86.19</v>
      </c>
      <c r="CO7" s="38">
        <v>88.22</v>
      </c>
      <c r="CP7" s="38">
        <v>88.24</v>
      </c>
      <c r="CQ7" s="38">
        <v>62.15</v>
      </c>
      <c r="CR7" s="38">
        <v>61.61</v>
      </c>
      <c r="CS7" s="38">
        <v>62.34</v>
      </c>
      <c r="CT7" s="38">
        <v>62.46</v>
      </c>
      <c r="CU7" s="38">
        <v>62.88</v>
      </c>
      <c r="CV7" s="38">
        <v>60.41</v>
      </c>
      <c r="CW7" s="38">
        <v>90.33</v>
      </c>
      <c r="CX7" s="38">
        <v>90.32</v>
      </c>
      <c r="CY7" s="38">
        <v>89.9</v>
      </c>
      <c r="CZ7" s="38">
        <v>90.7</v>
      </c>
      <c r="DA7" s="38">
        <v>90.57</v>
      </c>
      <c r="DB7" s="38">
        <v>90.64</v>
      </c>
      <c r="DC7" s="38">
        <v>90.23</v>
      </c>
      <c r="DD7" s="38">
        <v>90.15</v>
      </c>
      <c r="DE7" s="38">
        <v>90.62</v>
      </c>
      <c r="DF7" s="38">
        <v>90.13</v>
      </c>
      <c r="DG7" s="38">
        <v>89.93</v>
      </c>
      <c r="DH7" s="38">
        <v>50.76</v>
      </c>
      <c r="DI7" s="38">
        <v>52.24</v>
      </c>
      <c r="DJ7" s="38">
        <v>52.46</v>
      </c>
      <c r="DK7" s="38">
        <v>52.95</v>
      </c>
      <c r="DL7" s="38">
        <v>53.37</v>
      </c>
      <c r="DM7" s="38">
        <v>43.24</v>
      </c>
      <c r="DN7" s="38">
        <v>46.36</v>
      </c>
      <c r="DO7" s="38">
        <v>47.37</v>
      </c>
      <c r="DP7" s="38">
        <v>48.01</v>
      </c>
      <c r="DQ7" s="38">
        <v>48.01</v>
      </c>
      <c r="DR7" s="38">
        <v>48.12</v>
      </c>
      <c r="DS7" s="38">
        <v>0.36</v>
      </c>
      <c r="DT7" s="38">
        <v>0.14000000000000001</v>
      </c>
      <c r="DU7" s="38">
        <v>1.23</v>
      </c>
      <c r="DV7" s="38">
        <v>4.74</v>
      </c>
      <c r="DW7" s="38">
        <v>18.010000000000002</v>
      </c>
      <c r="DX7" s="38">
        <v>12.21</v>
      </c>
      <c r="DY7" s="38">
        <v>13.57</v>
      </c>
      <c r="DZ7" s="38">
        <v>14.27</v>
      </c>
      <c r="EA7" s="38">
        <v>16.170000000000002</v>
      </c>
      <c r="EB7" s="38">
        <v>16.600000000000001</v>
      </c>
      <c r="EC7" s="38">
        <v>15.89</v>
      </c>
      <c r="ED7" s="38">
        <v>0.56000000000000005</v>
      </c>
      <c r="EE7" s="38">
        <v>0.39</v>
      </c>
      <c r="EF7" s="38">
        <v>0.47</v>
      </c>
      <c r="EG7" s="38">
        <v>0.4</v>
      </c>
      <c r="EH7" s="38">
        <v>0.39</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2019-02-04T02:53:20Z</cp:lastPrinted>
  <dcterms:created xsi:type="dcterms:W3CDTF">2018-12-03T08:29:46Z</dcterms:created>
  <dcterms:modified xsi:type="dcterms:W3CDTF">2019-02-04T02:53:22Z</dcterms:modified>
  <cp:category/>
</cp:coreProperties>
</file>