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AfO2CeWP8q2AcVm1rk7e1gVtSgFLaKGd6bY1RW9FmMfByHVUo+lmqy7Cn0MLwdNhVh0R42GliQO3X3vu48OppA==" workbookSaltValue="fB8Za6g3KAb/rBclTm0A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D10" i="5" l="1"/>
  <c r="C10" i="5"/>
  <c r="E10" i="5"/>
  <c r="B10" i="5"/>
</calcChain>
</file>

<file path=xl/sharedStrings.xml><?xml version="1.0" encoding="utf-8"?>
<sst xmlns="http://schemas.openxmlformats.org/spreadsheetml/2006/main" count="243" uniqueCount="126">
  <si>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</si>
  <si>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</si>
  <si>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</si>
  <si>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</si>
  <si>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</si>
  <si>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</si>
  <si>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</si>
  <si>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</si>
  <si>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</si>
  <si>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</si>
  <si>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</si>
  <si>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</si>
  <si>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</si>
  <si>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</si>
  <si>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</si>
  <si>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</si>
  <si>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</si>
  <si>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</si>
  <si>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</si>
  <si>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</si>
  <si>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</si>
  <si>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</si>
  <si>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</si>
  <si>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</si>
  <si>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</si>
  <si>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</si>
  <si>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</si>
  <si>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</si>
  <si>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</si>
  <si>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</si>
  <si>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</si>
  <si>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</si>
  <si>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</si>
  <si>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</si>
  <si>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</si>
  <si>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</si>
  <si>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</si>
  <si>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</si>
  <si>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</si>
  <si>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</si>
  <si>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</si>
  <si>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</si>
  <si>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</si>
  <si>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</si>
  <si>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</si>
  <si>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</si>
  <si>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</si>
  <si>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</si>
  <si>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</si>
  <si>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</si>
  <si>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</si>
  <si>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</si>
  <si>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</si>
  <si>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</si>
  <si>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</si>
  <si>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</si>
  <si>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</si>
  <si>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</si>
  <si>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</si>
  <si>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</si>
  <si>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</si>
  <si>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</si>
  <si>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</si>
  <si>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</si>
  <si>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</si>
  <si>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</si>
  <si>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</si>
  <si>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</si>
  <si>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</si>
  <si>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</si>
  <si>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</si>
  <si>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</si>
  <si>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</si>
  <si>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</si>
  <si>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</si>
  <si>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</si>
  <si>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</si>
  <si>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</si>
  <si>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</si>
  <si>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</si>
  <si>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</si>
  <si>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</si>
  <si>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</si>
  <si>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</si>
  <si>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</si>
  <si>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</si>
  <si>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</si>
  <si>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</si>
  <si>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</si>
  <si>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</si>
  <si>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</si>
  <si>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</si>
  <si>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</si>
  <si>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</si>
  <si>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</si>
  <si>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</si>
  <si>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</si>
  <si>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</si>
  <si>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</si>
  <si>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</si>
  <si>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</si>
  <si>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</si>
  <si>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</si>
  <si>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</si>
  <si>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</si>
  <si>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</si>
  <si>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</si>
  <si>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</si>
  <si>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</si>
  <si>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</si>
  <si>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</si>
  <si>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</si>
  <si>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</si>
  <si>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</si>
  <si>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</si>
  <si>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</si>
  <si>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</si>
  <si>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</si>
  <si>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</si>
  <si>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</si>
  <si>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</si>
  <si>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</si>
  <si>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</si>
  <si>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道組合の公共下水道は、昭和４８年１２月に事業認可を受けて事業着手しているが、土地区画整理組合より管渠の移管を受けているため、一番古い箇所では昭和４３年ごろの管渠も存在する。現段階では耐用年数である５０年が経過していないため、破損した箇所を随時修繕しているが、今後は、下水道ストックマネジメント計画を策定し、計画的な改築・更新を行っていきたい。
</t>
    <phoneticPr fontId="4"/>
  </si>
  <si>
    <t xml:space="preserve">  収益的収支比率や経費回収率からみると概ね右肩上がりの状況ではあるが、総収益で総費用と地方債償還金を賄えきれておらず、また使用料で汚水処理費を賄えていない状況である。この主要因の一つとして料金改定を行っていなかったことがあげられる。これらの解消を図るべく平成２９年９月に料金改定を行ったところである。
　また、企業債残高対象事業規模比率によると投資規模は類似団体より若干低くなった。普及率促進のための企業債の発行と共に今後は、管渠・処理場・ポンプ場の施設の総合的なストックマネジメント計画による事業執行に伴い、起債残高は増えると見込まれる。
　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若干低くなっている。当組合の処理方式は一部合流式を採用している。このため雨天時（台風、ゲリラ豪雨等の災害時を含む）は、雨水を含めた大量の汚水流入が生じ、季節により処理量が変動する大きな要因となっており、そのことが終末処理場の利用率が低い原因となっている。
</t>
    <rPh sb="519" eb="521">
      <t>シュウマツ</t>
    </rPh>
    <rPh sb="521" eb="524">
      <t>ショリジョウ</t>
    </rPh>
    <rPh sb="525" eb="528">
      <t>リヨウリツ</t>
    </rPh>
    <rPh sb="529" eb="530">
      <t>ヒク</t>
    </rPh>
    <rPh sb="531" eb="533">
      <t>ゲンイン</t>
    </rPh>
    <phoneticPr fontId="4"/>
  </si>
  <si>
    <t>　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には地方公営企業法の一部適用による公営企業会計への移行や経営戦略の作成、下水道ストックマネジメント計画の策定及びこれらをふまえた使用料の改定等により、より安定的な歳入の確保及び計画的な事業執行に努めなければならない。</t>
    <rPh sb="195" eb="197">
      <t>チホウ</t>
    </rPh>
    <rPh sb="197" eb="199">
      <t>コウエイ</t>
    </rPh>
    <rPh sb="199" eb="201">
      <t>キギョウ</t>
    </rPh>
    <rPh sb="201" eb="202">
      <t>ホウ</t>
    </rPh>
    <rPh sb="203" eb="205">
      <t>イチブ</t>
    </rPh>
    <rPh sb="205" eb="207">
      <t>テキヨウ</t>
    </rPh>
    <rPh sb="210" eb="212">
      <t>コウエイ</t>
    </rPh>
    <rPh sb="212" eb="214">
      <t>キギョウ</t>
    </rPh>
    <rPh sb="214" eb="216">
      <t>カイケイ</t>
    </rPh>
    <rPh sb="218" eb="220">
      <t>イコウ</t>
    </rPh>
    <rPh sb="221" eb="223">
      <t>ケイエイ</t>
    </rPh>
    <rPh sb="223" eb="225">
      <t>センリャク</t>
    </rPh>
    <rPh sb="226" eb="228">
      <t>サクセイ</t>
    </rPh>
    <rPh sb="247" eb="248">
      <t>オヨ</t>
    </rPh>
    <rPh sb="257" eb="260">
      <t>シヨウリョウ</t>
    </rPh>
    <rPh sb="261" eb="263">
      <t>カイテイ</t>
    </rPh>
    <rPh sb="263" eb="26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</si>
</sst>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0.01</c:v>
                </c:pt>
                <c:pt idx="2" formatCode="#,##0.00;&quot;△&quot;#,##0.00">
                  <c:v>0</c:v>
                </c:pt>
                <c:pt idx="3">
                  <c:v>0.01</c:v>
                </c:pt>
                <c:pt idx="4" formatCode="#,##0.00;&quot;△&quot;#,##0.00">
                  <c:v>0</c:v>
                </c:pt>
              </c:numCache>
            </c:numRef>
          </c:val>
          <c:extLst>
            <c:ext xmlns:c16="http://schemas.microsoft.com/office/drawing/2014/chart" uri="{C3380CC4-5D6E-409C-BE32-E72D297353CC}">
              <c16:uniqueId val="{00000000-492F-45F5-942D-D36D7D3B4749}"/>
            </c:ext>
          </c:extLst>
        </c:ser>
        <c:dLbls>
          <c:showLegendKey val="0"/>
          <c:showVal val="0"/>
          <c:showCatName val="0"/>
          <c:showSerName val="0"/>
          <c:showPercent val="0"/>
          <c:showBubbleSize val="0"/>
        </c:dLbls>
        <c:gapWidth val="150"/>
        <c:axId val="48372736"/>
        <c:axId val="483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492F-45F5-942D-D36D7D3B4749}"/>
            </c:ext>
          </c:extLst>
        </c:ser>
        <c:dLbls>
          <c:showLegendKey val="0"/>
          <c:showVal val="0"/>
          <c:showCatName val="0"/>
          <c:showSerName val="0"/>
          <c:showPercent val="0"/>
          <c:showBubbleSize val="0"/>
        </c:dLbls>
        <c:marker val="1"/>
        <c:smooth val="0"/>
        <c:axId val="48372736"/>
        <c:axId val="48374912"/>
      </c:lineChart>
      <c:dateAx>
        <c:axId val="48372736"/>
        <c:scaling>
          <c:orientation val="minMax"/>
        </c:scaling>
        <c:delete val="1"/>
        <c:axPos val="b"/>
        <c:numFmt formatCode="ge" sourceLinked="1"/>
        <c:majorTickMark val="none"/>
        <c:minorTickMark val="none"/>
        <c:tickLblPos val="none"/>
        <c:crossAx val="48374912"/>
        <c:crosses val="autoZero"/>
        <c:auto val="1"/>
        <c:lblOffset val="100"/>
        <c:baseTimeUnit val="years"/>
      </c:dateAx>
      <c:valAx>
        <c:axId val="48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52.3</c:v>
                </c:pt>
                <c:pt idx="1">
                  <c:v>55.84</c:v>
                </c:pt>
                <c:pt idx="2">
                  <c:v>54.66</c:v>
                </c:pt>
                <c:pt idx="3">
                  <c:v>55.27</c:v>
                </c:pt>
                <c:pt idx="4">
                  <c:v>42.28</c:v>
                </c:pt>
              </c:numCache>
            </c:numRef>
          </c:val>
          <c:extLst>
            <c:ext xmlns:c16="http://schemas.microsoft.com/office/drawing/2014/chart" uri="{C3380CC4-5D6E-409C-BE32-E72D297353CC}">
              <c16:uniqueId val="{00000000-C875-4F1C-9A95-E3888DA8A7D9}"/>
            </c:ext>
          </c:extLst>
        </c:ser>
        <c:dLbls>
          <c:showLegendKey val="0"/>
          <c:showVal val="0"/>
          <c:showCatName val="0"/>
          <c:showSerName val="0"/>
          <c:showPercent val="0"/>
          <c:showBubbleSize val="0"/>
        </c:dLbls>
        <c:gapWidth val="150"/>
        <c:axId val="55519872"/>
        <c:axId val="55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C875-4F1C-9A95-E3888DA8A7D9}"/>
            </c:ext>
          </c:extLst>
        </c:ser>
        <c:dLbls>
          <c:showLegendKey val="0"/>
          <c:showVal val="0"/>
          <c:showCatName val="0"/>
          <c:showSerName val="0"/>
          <c:showPercent val="0"/>
          <c:showBubbleSize val="0"/>
        </c:dLbls>
        <c:marker val="1"/>
        <c:smooth val="0"/>
        <c:axId val="55519872"/>
        <c:axId val="55530240"/>
      </c:lineChart>
      <c:dateAx>
        <c:axId val="55519872"/>
        <c:scaling>
          <c:orientation val="minMax"/>
        </c:scaling>
        <c:delete val="1"/>
        <c:axPos val="b"/>
        <c:numFmt formatCode="ge" sourceLinked="1"/>
        <c:majorTickMark val="none"/>
        <c:minorTickMark val="none"/>
        <c:tickLblPos val="none"/>
        <c:crossAx val="55530240"/>
        <c:crosses val="autoZero"/>
        <c:auto val="1"/>
        <c:lblOffset val="100"/>
        <c:baseTimeUnit val="years"/>
      </c:dateAx>
      <c:valAx>
        <c:axId val="55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81.33</c:v>
                </c:pt>
                <c:pt idx="1">
                  <c:v>86.67</c:v>
                </c:pt>
                <c:pt idx="2">
                  <c:v>87.64</c:v>
                </c:pt>
                <c:pt idx="3">
                  <c:v>87.01</c:v>
                </c:pt>
                <c:pt idx="4">
                  <c:v>86.83</c:v>
                </c:pt>
              </c:numCache>
            </c:numRef>
          </c:val>
          <c:extLst>
            <c:ext xmlns:c16="http://schemas.microsoft.com/office/drawing/2014/chart" uri="{C3380CC4-5D6E-409C-BE32-E72D297353CC}">
              <c16:uniqueId val="{00000000-D989-4B0D-A24B-6195504B6EC9}"/>
            </c:ext>
          </c:extLst>
        </c:ser>
        <c:dLbls>
          <c:showLegendKey val="0"/>
          <c:showVal val="0"/>
          <c:showCatName val="0"/>
          <c:showSerName val="0"/>
          <c:showPercent val="0"/>
          <c:showBubbleSize val="0"/>
        </c:dLbls>
        <c:gapWidth val="150"/>
        <c:axId val="67374080"/>
        <c:axId val="673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D989-4B0D-A24B-6195504B6EC9}"/>
            </c:ext>
          </c:extLst>
        </c:ser>
        <c:dLbls>
          <c:showLegendKey val="0"/>
          <c:showVal val="0"/>
          <c:showCatName val="0"/>
          <c:showSerName val="0"/>
          <c:showPercent val="0"/>
          <c:showBubbleSize val="0"/>
        </c:dLbls>
        <c:marker val="1"/>
        <c:smooth val="0"/>
        <c:axId val="67374080"/>
        <c:axId val="67380352"/>
      </c:lineChart>
      <c:dateAx>
        <c:axId val="67374080"/>
        <c:scaling>
          <c:orientation val="minMax"/>
        </c:scaling>
        <c:delete val="1"/>
        <c:axPos val="b"/>
        <c:numFmt formatCode="ge" sourceLinked="1"/>
        <c:majorTickMark val="none"/>
        <c:minorTickMark val="none"/>
        <c:tickLblPos val="none"/>
        <c:crossAx val="67380352"/>
        <c:crosses val="autoZero"/>
        <c:auto val="1"/>
        <c:lblOffset val="100"/>
        <c:baseTimeUnit val="years"/>
      </c:dateAx>
      <c:valAx>
        <c:axId val="673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76.67</c:v>
                </c:pt>
                <c:pt idx="1">
                  <c:v>79.27</c:v>
                </c:pt>
                <c:pt idx="2">
                  <c:v>79.86</c:v>
                </c:pt>
                <c:pt idx="3">
                  <c:v>77.63</c:v>
                </c:pt>
                <c:pt idx="4">
                  <c:v>85.85</c:v>
                </c:pt>
              </c:numCache>
            </c:numRef>
          </c:val>
          <c:extLst>
            <c:ext xmlns:c16="http://schemas.microsoft.com/office/drawing/2014/chart" uri="{C3380CC4-5D6E-409C-BE32-E72D297353CC}">
              <c16:uniqueId val="{00000000-FD62-4588-816F-000570B860D5}"/>
            </c:ext>
          </c:extLst>
        </c:ser>
        <c:dLbls>
          <c:showLegendKey val="0"/>
          <c:showVal val="0"/>
          <c:showCatName val="0"/>
          <c:showSerName val="0"/>
          <c:showPercent val="0"/>
          <c:showBubbleSize val="0"/>
        </c:dLbls>
        <c:gapWidth val="150"/>
        <c:axId val="48409984"/>
        <c:axId val="484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2-4588-816F-000570B860D5}"/>
            </c:ext>
          </c:extLst>
        </c:ser>
        <c:dLbls>
          <c:showLegendKey val="0"/>
          <c:showVal val="0"/>
          <c:showCatName val="0"/>
          <c:showSerName val="0"/>
          <c:showPercent val="0"/>
          <c:showBubbleSize val="0"/>
        </c:dLbls>
        <c:marker val="1"/>
        <c:smooth val="0"/>
        <c:axId val="48409984"/>
        <c:axId val="48424448"/>
      </c:lineChart>
      <c:dateAx>
        <c:axId val="48409984"/>
        <c:scaling>
          <c:orientation val="minMax"/>
        </c:scaling>
        <c:delete val="1"/>
        <c:axPos val="b"/>
        <c:numFmt formatCode="ge" sourceLinked="1"/>
        <c:majorTickMark val="none"/>
        <c:minorTickMark val="none"/>
        <c:tickLblPos val="none"/>
        <c:crossAx val="48424448"/>
        <c:crosses val="autoZero"/>
        <c:auto val="1"/>
        <c:lblOffset val="100"/>
        <c:baseTimeUnit val="years"/>
      </c:dateAx>
      <c:valAx>
        <c:axId val="48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4-44CB-B16E-E27AAEE28AE4}"/>
            </c:ext>
          </c:extLst>
        </c:ser>
        <c:dLbls>
          <c:showLegendKey val="0"/>
          <c:showVal val="0"/>
          <c:showCatName val="0"/>
          <c:showSerName val="0"/>
          <c:showPercent val="0"/>
          <c:showBubbleSize val="0"/>
        </c:dLbls>
        <c:gapWidth val="150"/>
        <c:axId val="49156096"/>
        <c:axId val="49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4-44CB-B16E-E27AAEE28AE4}"/>
            </c:ext>
          </c:extLst>
        </c:ser>
        <c:dLbls>
          <c:showLegendKey val="0"/>
          <c:showVal val="0"/>
          <c:showCatName val="0"/>
          <c:showSerName val="0"/>
          <c:showPercent val="0"/>
          <c:showBubbleSize val="0"/>
        </c:dLbls>
        <c:marker val="1"/>
        <c:smooth val="0"/>
        <c:axId val="49156096"/>
        <c:axId val="49158016"/>
      </c:lineChart>
      <c:dateAx>
        <c:axId val="49156096"/>
        <c:scaling>
          <c:orientation val="minMax"/>
        </c:scaling>
        <c:delete val="1"/>
        <c:axPos val="b"/>
        <c:numFmt formatCode="ge" sourceLinked="1"/>
        <c:majorTickMark val="none"/>
        <c:minorTickMark val="none"/>
        <c:tickLblPos val="none"/>
        <c:crossAx val="49158016"/>
        <c:crosses val="autoZero"/>
        <c:auto val="1"/>
        <c:lblOffset val="100"/>
        <c:baseTimeUnit val="years"/>
      </c:dateAx>
      <c:valAx>
        <c:axId val="49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4-499C-AA20-A29DFAF9EBCA}"/>
            </c:ext>
          </c:extLst>
        </c:ser>
        <c:dLbls>
          <c:showLegendKey val="0"/>
          <c:showVal val="0"/>
          <c:showCatName val="0"/>
          <c:showSerName val="0"/>
          <c:showPercent val="0"/>
          <c:showBubbleSize val="0"/>
        </c:dLbls>
        <c:gapWidth val="150"/>
        <c:axId val="49193344"/>
        <c:axId val="49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94-499C-AA20-A29DFAF9EBCA}"/>
            </c:ext>
          </c:extLst>
        </c:ser>
        <c:dLbls>
          <c:showLegendKey val="0"/>
          <c:showVal val="0"/>
          <c:showCatName val="0"/>
          <c:showSerName val="0"/>
          <c:showPercent val="0"/>
          <c:showBubbleSize val="0"/>
        </c:dLbls>
        <c:marker val="1"/>
        <c:smooth val="0"/>
        <c:axId val="49193344"/>
        <c:axId val="49195264"/>
      </c:lineChart>
      <c:dateAx>
        <c:axId val="49193344"/>
        <c:scaling>
          <c:orientation val="minMax"/>
        </c:scaling>
        <c:delete val="1"/>
        <c:axPos val="b"/>
        <c:numFmt formatCode="ge" sourceLinked="1"/>
        <c:majorTickMark val="none"/>
        <c:minorTickMark val="none"/>
        <c:tickLblPos val="none"/>
        <c:crossAx val="49195264"/>
        <c:crosses val="autoZero"/>
        <c:auto val="1"/>
        <c:lblOffset val="100"/>
        <c:baseTimeUnit val="years"/>
      </c:dateAx>
      <c:valAx>
        <c:axId val="49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A-4915-9C39-EA944DBAC6F5}"/>
            </c:ext>
          </c:extLst>
        </c:ser>
        <c:dLbls>
          <c:showLegendKey val="0"/>
          <c:showVal val="0"/>
          <c:showCatName val="0"/>
          <c:showSerName val="0"/>
          <c:showPercent val="0"/>
          <c:showBubbleSize val="0"/>
        </c:dLbls>
        <c:gapWidth val="150"/>
        <c:axId val="50953216"/>
        <c:axId val="50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A-4915-9C39-EA944DBAC6F5}"/>
            </c:ext>
          </c:extLst>
        </c:ser>
        <c:dLbls>
          <c:showLegendKey val="0"/>
          <c:showVal val="0"/>
          <c:showCatName val="0"/>
          <c:showSerName val="0"/>
          <c:showPercent val="0"/>
          <c:showBubbleSize val="0"/>
        </c:dLbls>
        <c:marker val="1"/>
        <c:smooth val="0"/>
        <c:axId val="50953216"/>
        <c:axId val="50955392"/>
      </c:lineChart>
      <c:dateAx>
        <c:axId val="50953216"/>
        <c:scaling>
          <c:orientation val="minMax"/>
        </c:scaling>
        <c:delete val="1"/>
        <c:axPos val="b"/>
        <c:numFmt formatCode="ge" sourceLinked="1"/>
        <c:majorTickMark val="none"/>
        <c:minorTickMark val="none"/>
        <c:tickLblPos val="none"/>
        <c:crossAx val="50955392"/>
        <c:crosses val="autoZero"/>
        <c:auto val="1"/>
        <c:lblOffset val="100"/>
        <c:baseTimeUnit val="years"/>
      </c:dateAx>
      <c:valAx>
        <c:axId val="509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1-4002-9922-628E8D3C496B}"/>
            </c:ext>
          </c:extLst>
        </c:ser>
        <c:dLbls>
          <c:showLegendKey val="0"/>
          <c:showVal val="0"/>
          <c:showCatName val="0"/>
          <c:showSerName val="0"/>
          <c:showPercent val="0"/>
          <c:showBubbleSize val="0"/>
        </c:dLbls>
        <c:gapWidth val="150"/>
        <c:axId val="50982272"/>
        <c:axId val="509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1-4002-9922-628E8D3C496B}"/>
            </c:ext>
          </c:extLst>
        </c:ser>
        <c:dLbls>
          <c:showLegendKey val="0"/>
          <c:showVal val="0"/>
          <c:showCatName val="0"/>
          <c:showSerName val="0"/>
          <c:showPercent val="0"/>
          <c:showBubbleSize val="0"/>
        </c:dLbls>
        <c:marker val="1"/>
        <c:smooth val="0"/>
        <c:axId val="50982272"/>
        <c:axId val="50988544"/>
      </c:lineChart>
      <c:dateAx>
        <c:axId val="50982272"/>
        <c:scaling>
          <c:orientation val="minMax"/>
        </c:scaling>
        <c:delete val="1"/>
        <c:axPos val="b"/>
        <c:numFmt formatCode="ge" sourceLinked="1"/>
        <c:majorTickMark val="none"/>
        <c:minorTickMark val="none"/>
        <c:tickLblPos val="none"/>
        <c:crossAx val="50988544"/>
        <c:crosses val="autoZero"/>
        <c:auto val="1"/>
        <c:lblOffset val="100"/>
        <c:baseTimeUnit val="years"/>
      </c:dateAx>
      <c:valAx>
        <c:axId val="509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572.5</c:v>
                </c:pt>
                <c:pt idx="1">
                  <c:v>552.99</c:v>
                </c:pt>
                <c:pt idx="2">
                  <c:v>1199.1300000000001</c:v>
                </c:pt>
                <c:pt idx="3">
                  <c:v>435.19</c:v>
                </c:pt>
                <c:pt idx="4">
                  <c:v>985.1</c:v>
                </c:pt>
              </c:numCache>
            </c:numRef>
          </c:val>
          <c:extLst>
            <c:ext xmlns:c16="http://schemas.microsoft.com/office/drawing/2014/chart" uri="{C3380CC4-5D6E-409C-BE32-E72D297353CC}">
              <c16:uniqueId val="{00000000-04BB-4CCA-811C-5D9B68186713}"/>
            </c:ext>
          </c:extLst>
        </c:ser>
        <c:dLbls>
          <c:showLegendKey val="0"/>
          <c:showVal val="0"/>
          <c:showCatName val="0"/>
          <c:showSerName val="0"/>
          <c:showPercent val="0"/>
          <c:showBubbleSize val="0"/>
        </c:dLbls>
        <c:gapWidth val="150"/>
        <c:axId val="51036160"/>
        <c:axId val="510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04BB-4CCA-811C-5D9B68186713}"/>
            </c:ext>
          </c:extLst>
        </c:ser>
        <c:dLbls>
          <c:showLegendKey val="0"/>
          <c:showVal val="0"/>
          <c:showCatName val="0"/>
          <c:showSerName val="0"/>
          <c:showPercent val="0"/>
          <c:showBubbleSize val="0"/>
        </c:dLbls>
        <c:marker val="1"/>
        <c:smooth val="0"/>
        <c:axId val="51036160"/>
        <c:axId val="51038080"/>
      </c:lineChart>
      <c:dateAx>
        <c:axId val="51036160"/>
        <c:scaling>
          <c:orientation val="minMax"/>
        </c:scaling>
        <c:delete val="1"/>
        <c:axPos val="b"/>
        <c:numFmt formatCode="ge" sourceLinked="1"/>
        <c:majorTickMark val="none"/>
        <c:minorTickMark val="none"/>
        <c:tickLblPos val="none"/>
        <c:crossAx val="51038080"/>
        <c:crosses val="autoZero"/>
        <c:auto val="1"/>
        <c:lblOffset val="100"/>
        <c:baseTimeUnit val="years"/>
      </c:dateAx>
      <c:valAx>
        <c:axId val="51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73.56</c:v>
                </c:pt>
                <c:pt idx="1">
                  <c:v>81.61</c:v>
                </c:pt>
                <c:pt idx="2">
                  <c:v>86</c:v>
                </c:pt>
                <c:pt idx="3">
                  <c:v>83.73</c:v>
                </c:pt>
                <c:pt idx="4">
                  <c:v>97.7</c:v>
                </c:pt>
              </c:numCache>
            </c:numRef>
          </c:val>
          <c:extLst>
            <c:ext xmlns:c16="http://schemas.microsoft.com/office/drawing/2014/chart" uri="{C3380CC4-5D6E-409C-BE32-E72D297353CC}">
              <c16:uniqueId val="{00000000-8D89-44B3-BD07-0EE3D6305701}"/>
            </c:ext>
          </c:extLst>
        </c:ser>
        <c:dLbls>
          <c:showLegendKey val="0"/>
          <c:showVal val="0"/>
          <c:showCatName val="0"/>
          <c:showSerName val="0"/>
          <c:showPercent val="0"/>
          <c:showBubbleSize val="0"/>
        </c:dLbls>
        <c:gapWidth val="150"/>
        <c:axId val="51051136"/>
        <c:axId val="554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8D89-44B3-BD07-0EE3D6305701}"/>
            </c:ext>
          </c:extLst>
        </c:ser>
        <c:dLbls>
          <c:showLegendKey val="0"/>
          <c:showVal val="0"/>
          <c:showCatName val="0"/>
          <c:showSerName val="0"/>
          <c:showPercent val="0"/>
          <c:showBubbleSize val="0"/>
        </c:dLbls>
        <c:marker val="1"/>
        <c:smooth val="0"/>
        <c:axId val="51051136"/>
        <c:axId val="55403264"/>
      </c:lineChart>
      <c:dateAx>
        <c:axId val="51051136"/>
        <c:scaling>
          <c:orientation val="minMax"/>
        </c:scaling>
        <c:delete val="1"/>
        <c:axPos val="b"/>
        <c:numFmt formatCode="ge" sourceLinked="1"/>
        <c:majorTickMark val="none"/>
        <c:minorTickMark val="none"/>
        <c:tickLblPos val="none"/>
        <c:crossAx val="55403264"/>
        <c:crosses val="autoZero"/>
        <c:auto val="1"/>
        <c:lblOffset val="100"/>
        <c:baseTimeUnit val="years"/>
      </c:dateAx>
      <c:valAx>
        <c:axId val="55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177.39</c:v>
                </c:pt>
                <c:pt idx="1">
                  <c:v>164.04</c:v>
                </c:pt>
                <c:pt idx="2">
                  <c:v>154.88999999999999</c:v>
                </c:pt>
                <c:pt idx="3">
                  <c:v>160.11000000000001</c:v>
                </c:pt>
                <c:pt idx="4">
                  <c:v>150</c:v>
                </c:pt>
              </c:numCache>
            </c:numRef>
          </c:val>
          <c:extLst>
            <c:ext xmlns:c16="http://schemas.microsoft.com/office/drawing/2014/chart" uri="{C3380CC4-5D6E-409C-BE32-E72D297353CC}">
              <c16:uniqueId val="{00000000-E3A5-46FF-9E50-83BE7C59BEDD}"/>
            </c:ext>
          </c:extLst>
        </c:ser>
        <c:dLbls>
          <c:showLegendKey val="0"/>
          <c:showVal val="0"/>
          <c:showCatName val="0"/>
          <c:showSerName val="0"/>
          <c:showPercent val="0"/>
          <c:showBubbleSize val="0"/>
        </c:dLbls>
        <c:gapWidth val="150"/>
        <c:axId val="55437952"/>
        <c:axId val="554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E3A5-46FF-9E50-83BE7C59BEDD}"/>
            </c:ext>
          </c:extLst>
        </c:ser>
        <c:dLbls>
          <c:showLegendKey val="0"/>
          <c:showVal val="0"/>
          <c:showCatName val="0"/>
          <c:showSerName val="0"/>
          <c:showPercent val="0"/>
          <c:showBubbleSize val="0"/>
        </c:dLbls>
        <c:marker val="1"/>
        <c:smooth val="0"/>
        <c:axId val="55437952"/>
        <c:axId val="55440128"/>
      </c:lineChart>
      <c:dateAx>
        <c:axId val="55437952"/>
        <c:scaling>
          <c:orientation val="minMax"/>
        </c:scaling>
        <c:delete val="1"/>
        <c:axPos val="b"/>
        <c:numFmt formatCode="ge" sourceLinked="1"/>
        <c:majorTickMark val="none"/>
        <c:minorTickMark val="none"/>
        <c:tickLblPos val="none"/>
        <c:crossAx val="55440128"/>
        <c:crosses val="autoZero"/>
        <c:auto val="1"/>
        <c:lblOffset val="100"/>
        <c:baseTimeUnit val="years"/>
      </c:dateAx>
      <c:valAx>
        <c:axId val="554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君津富津広域下水道組合</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t="str">
        <f>データ!S6</f>
        <v>-</v>
      </c>
      <c r="AM8" s="49"/>
      <c r="AN8" s="49"/>
      <c r="AO8" s="49"/>
      <c r="AP8" s="49"/>
      <c r="AQ8" s="49"/>
      <c r="AR8" s="49"/>
      <c r="AS8" s="49"/>
      <c r="AT8" s="44" t="str">
        <f>データ!T6</f>
        <v>-</v>
      </c>
      <c r="AU8" s="44"/>
      <c r="AV8" s="44"/>
      <c r="AW8" s="44"/>
      <c r="AX8" s="44"/>
      <c r="AY8" s="44"/>
      <c r="AZ8" s="44"/>
      <c r="BA8" s="44"/>
      <c r="BB8" s="44" t="str">
        <f>データ!U6</f>
        <v>-</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43.26</v>
      </c>
      <c r="Q10" s="44"/>
      <c r="R10" s="44"/>
      <c r="S10" s="44"/>
      <c r="T10" s="44"/>
      <c r="U10" s="44"/>
      <c r="V10" s="44"/>
      <c r="W10" s="44">
        <f>データ!Q6</f>
        <v>65.31</v>
      </c>
      <c r="X10" s="44"/>
      <c r="Y10" s="44"/>
      <c r="Z10" s="44"/>
      <c r="AA10" s="44"/>
      <c r="AB10" s="44"/>
      <c r="AC10" s="44"/>
      <c r="AD10" s="49">
        <f>データ!R6</f>
        <v>2700</v>
      </c>
      <c r="AE10" s="49"/>
      <c r="AF10" s="49"/>
      <c r="AG10" s="49"/>
      <c r="AH10" s="49"/>
      <c r="AI10" s="49"/>
      <c r="AJ10" s="49"/>
      <c r="AK10" s="2"/>
      <c r="AL10" s="49">
        <f>データ!V6</f>
        <v>56384</v>
      </c>
      <c r="AM10" s="49"/>
      <c r="AN10" s="49"/>
      <c r="AO10" s="49"/>
      <c r="AP10" s="49"/>
      <c r="AQ10" s="49"/>
      <c r="AR10" s="49"/>
      <c r="AS10" s="49"/>
      <c r="AT10" s="44">
        <f>データ!W6</f>
        <v>13.71</v>
      </c>
      <c r="AU10" s="44"/>
      <c r="AV10" s="44"/>
      <c r="AW10" s="44"/>
      <c r="AX10" s="44"/>
      <c r="AY10" s="44"/>
      <c r="AZ10" s="44"/>
      <c r="BA10" s="44"/>
      <c r="BB10" s="44">
        <f>データ!X6</f>
        <v>4112.62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V/CTUdCUCNlTG0LzAoQViu8bst3s4AslsFGrmKP5AdaVm+SgeTZ9Qm+H+pf6s4pW22wL3/89MV5SijlpBbjsRw==" saltValue="JJH3L2wzXpFFu7wvWHs0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128775</v>
      </c>
      <c r="D6" s="32">
        <f t="shared" si="3"/>
        <v>47</v>
      </c>
      <c r="E6" s="32">
        <f t="shared" si="3"/>
        <v>17</v>
      </c>
      <c r="F6" s="32">
        <f t="shared" si="3"/>
        <v>1</v>
      </c>
      <c r="G6" s="32">
        <f t="shared" si="3"/>
        <v>0</v>
      </c>
      <c r="H6" s="32" t="str">
        <f t="shared" si="3"/>
        <v>千葉県　君津富津広域下水道組合</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43.26</v>
      </c>
      <c r="Q6" s="33">
        <f t="shared" si="3"/>
        <v>65.31</v>
      </c>
      <c r="R6" s="33">
        <f t="shared" si="3"/>
        <v>2700</v>
      </c>
      <c r="S6" s="33" t="str">
        <f t="shared" si="3"/>
        <v>-</v>
      </c>
      <c r="T6" s="33" t="str">
        <f t="shared" si="3"/>
        <v>-</v>
      </c>
      <c r="U6" s="33" t="str">
        <f t="shared" si="3"/>
        <v>-</v>
      </c>
      <c r="V6" s="33">
        <f t="shared" si="3"/>
        <v>56384</v>
      </c>
      <c r="W6" s="33">
        <f t="shared" si="3"/>
        <v>13.71</v>
      </c>
      <c r="X6" s="33">
        <f t="shared" si="3"/>
        <v>4112.62</v>
      </c>
      <c r="Y6" s="34">
        <f>IF(Y7="",NA(),Y7)</f>
        <v>76.67</v>
      </c>
      <c r="Z6" s="34">
        <f t="shared" ref="Z6:AH6" si="4">IF(Z7="",NA(),Z7)</f>
        <v>79.27</v>
      </c>
      <c r="AA6" s="34">
        <f t="shared" si="4"/>
        <v>79.86</v>
      </c>
      <c r="AB6" s="34">
        <f t="shared" si="4"/>
        <v>77.63</v>
      </c>
      <c r="AC6" s="34">
        <f t="shared" si="4"/>
        <v>85.85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572.5</v>
      </c>
      <c r="BG6" s="34">
        <f t="shared" ref="BG6:BO6" si="7">IF(BG7="",NA(),BG7)</f>
        <v>552.99</v>
      </c>
      <c r="BH6" s="34">
        <f t="shared" si="7"/>
        <v>1199.1300000000001</v>
      </c>
      <c r="BI6" s="34">
        <f t="shared" si="7"/>
        <v>435.19</v>
      </c>
      <c r="BJ6" s="34">
        <f t="shared" si="7"/>
        <v>985.1</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73.56</v>
      </c>
      <c r="BR6" s="34">
        <f t="shared" ref="BR6:BZ6" si="8">IF(BR7="",NA(),BR7)</f>
        <v>81.61</v>
      </c>
      <c r="BS6" s="34">
        <f t="shared" si="8"/>
        <v>86</v>
      </c>
      <c r="BT6" s="34">
        <f t="shared" si="8"/>
        <v>83.73</v>
      </c>
      <c r="BU6" s="34">
        <f t="shared" si="8"/>
        <v>97.7</v>
      </c>
      <c r="BV6" s="34">
        <f t="shared" si="8"/>
        <v>79.540000000000006</v>
      </c>
      <c r="BW6" s="34">
        <f t="shared" si="8"/>
        <v>83</v>
      </c>
      <c r="BX6" s="34">
        <f t="shared" si="8"/>
        <v>84.32</v>
      </c>
      <c r="BY6" s="34">
        <f t="shared" si="8"/>
        <v>85.23</v>
      </c>
      <c r="BZ6" s="34">
        <f t="shared" si="8"/>
        <v>88.37</v>
      </c>
      <c r="CA6" s="33" t="str">
        <f>IF(CA7="","",IF(CA7="-","【-】","【"&amp;SUBSTITUTE(TEXT(CA7,"#,##0.00"),"-","△")&amp;"】"))</f>
        <v>【101.26】</v>
      </c>
      <c r="CB6" s="34">
        <f>IF(CB7="",NA(),CB7)</f>
        <v>177.39</v>
      </c>
      <c r="CC6" s="34">
        <f t="shared" ref="CC6:CK6" si="9">IF(CC7="",NA(),CC7)</f>
        <v>164.04</v>
      </c>
      <c r="CD6" s="34">
        <f t="shared" si="9"/>
        <v>154.88999999999999</v>
      </c>
      <c r="CE6" s="34">
        <f t="shared" si="9"/>
        <v>160.11000000000001</v>
      </c>
      <c r="CF6" s="34">
        <f t="shared" si="9"/>
        <v>150</v>
      </c>
      <c r="CG6" s="34">
        <f t="shared" si="9"/>
        <v>199.36</v>
      </c>
      <c r="CH6" s="34">
        <f t="shared" si="9"/>
        <v>193.74</v>
      </c>
      <c r="CI6" s="34">
        <f t="shared" si="9"/>
        <v>188.12</v>
      </c>
      <c r="CJ6" s="34">
        <f t="shared" si="9"/>
        <v>185.7</v>
      </c>
      <c r="CK6" s="34">
        <f t="shared" si="9"/>
        <v>178.11</v>
      </c>
      <c r="CL6" s="33" t="str">
        <f>IF(CL7="","",IF(CL7="-","【-】","【"&amp;SUBSTITUTE(TEXT(CL7,"#,##0.00"),"-","△")&amp;"】"))</f>
        <v>【136.39】</v>
      </c>
      <c r="CM6" s="34">
        <f>IF(CM7="",NA(),CM7)</f>
        <v>52.3</v>
      </c>
      <c r="CN6" s="34">
        <f t="shared" ref="CN6:CV6" si="10">IF(CN7="",NA(),CN7)</f>
        <v>55.84</v>
      </c>
      <c r="CO6" s="34">
        <f t="shared" si="10"/>
        <v>54.66</v>
      </c>
      <c r="CP6" s="34">
        <f t="shared" si="10"/>
        <v>55.27</v>
      </c>
      <c r="CQ6" s="34">
        <f t="shared" si="10"/>
        <v>42.28</v>
      </c>
      <c r="CR6" s="34">
        <f t="shared" si="10"/>
        <v>62.09</v>
      </c>
      <c r="CS6" s="34">
        <f t="shared" si="10"/>
        <v>62.23</v>
      </c>
      <c r="CT6" s="34">
        <f t="shared" si="10"/>
        <v>60</v>
      </c>
      <c r="CU6" s="34">
        <f t="shared" si="10"/>
        <v>61.03</v>
      </c>
      <c r="CV6" s="34">
        <f t="shared" si="10"/>
        <v>59.55</v>
      </c>
      <c r="CW6" s="33" t="str">
        <f>IF(CW7="","",IF(CW7="-","【-】","【"&amp;SUBSTITUTE(TEXT(CW7,"#,##0.00"),"-","△")&amp;"】"))</f>
        <v>【60.13】</v>
      </c>
      <c r="CX6" s="34">
        <f>IF(CX7="",NA(),CX7)</f>
        <v>81.33</v>
      </c>
      <c r="CY6" s="34">
        <f t="shared" ref="CY6:DG6" si="11">IF(CY7="",NA(),CY7)</f>
        <v>86.67</v>
      </c>
      <c r="CZ6" s="34">
        <f t="shared" si="11"/>
        <v>87.64</v>
      </c>
      <c r="DA6" s="34">
        <f t="shared" si="11"/>
        <v>87.01</v>
      </c>
      <c r="DB6" s="34">
        <f t="shared" si="11"/>
        <v>86.83</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4">
        <f t="shared" ref="EF6:EN6" si="14">IF(EF7="",NA(),EF7)</f>
        <v>0.01</v>
      </c>
      <c r="EG6" s="33">
        <f t="shared" si="14"/>
        <v>0</v>
      </c>
      <c r="EH6" s="34">
        <f t="shared" si="14"/>
        <v>0.01</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128775</v>
      </c>
      <c r="D7" s="36">
        <v>47</v>
      </c>
      <c r="E7" s="36">
        <v>17</v>
      </c>
      <c r="F7" s="36">
        <v>1</v>
      </c>
      <c r="G7" s="36">
        <v>0</v>
      </c>
      <c r="H7" s="36" t="s">
        <v>110</v>
      </c>
      <c r="I7" s="36" t="s">
        <v>111</v>
      </c>
      <c r="J7" s="36" t="s">
        <v>112</v>
      </c>
      <c r="K7" s="36" t="s">
        <v>113</v>
      </c>
      <c r="L7" s="36" t="s">
        <v>114</v>
      </c>
      <c r="M7" s="36" t="s">
        <v>115</v>
      </c>
      <c r="N7" s="37" t="s">
        <v>116</v>
      </c>
      <c r="O7" s="37" t="s">
        <v>117</v>
      </c>
      <c r="P7" s="37">
        <v>43.26</v>
      </c>
      <c r="Q7" s="37">
        <v>65.31</v>
      </c>
      <c r="R7" s="37">
        <v>2700</v>
      </c>
      <c r="S7" s="37" t="s">
        <v>116</v>
      </c>
      <c r="T7" s="37" t="s">
        <v>116</v>
      </c>
      <c r="U7" s="37" t="s">
        <v>116</v>
      </c>
      <c r="V7" s="37">
        <v>56384</v>
      </c>
      <c r="W7" s="37">
        <v>13.71</v>
      </c>
      <c r="X7" s="37">
        <v>4112.62</v>
      </c>
      <c r="Y7" s="37">
        <v>76.67</v>
      </c>
      <c r="Z7" s="37">
        <v>79.27</v>
      </c>
      <c r="AA7" s="37">
        <v>79.86</v>
      </c>
      <c r="AB7" s="37">
        <v>77.63</v>
      </c>
      <c r="AC7" s="37">
        <v>85.85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572.5</v>
      </c>
      <c r="BG7" s="37">
        <v>552.99</v>
      </c>
      <c r="BH7" s="37">
        <v>1199.1300000000001</v>
      </c>
      <c r="BI7" s="37">
        <v>435.19</v>
      </c>
      <c r="BJ7" s="37">
        <v>985.1</v>
      </c>
      <c r="BK7" s="37">
        <v>1115.1099999999999</v>
      </c>
      <c r="BL7" s="37">
        <v>1010.51</v>
      </c>
      <c r="BM7" s="37">
        <v>1031.56</v>
      </c>
      <c r="BN7" s="37">
        <v>1053.93</v>
      </c>
      <c r="BO7" s="37">
        <v>1046.25</v>
      </c>
      <c r="BP7" s="37">
        <v>707.33</v>
      </c>
      <c r="BQ7" s="37">
        <v>73.56</v>
      </c>
      <c r="BR7" s="37">
        <v>81.61</v>
      </c>
      <c r="BS7" s="37">
        <v>86</v>
      </c>
      <c r="BT7" s="37">
        <v>83.73</v>
      </c>
      <c r="BU7" s="37">
        <v>97.7</v>
      </c>
      <c r="BV7" s="37">
        <v>79.540000000000006</v>
      </c>
      <c r="BW7" s="37">
        <v>83</v>
      </c>
      <c r="BX7" s="37">
        <v>84.32</v>
      </c>
      <c r="BY7" s="37">
        <v>85.23</v>
      </c>
      <c r="BZ7" s="37">
        <v>88.37</v>
      </c>
      <c r="CA7" s="37">
        <v>101.26</v>
      </c>
      <c r="CB7" s="37">
        <v>177.39</v>
      </c>
      <c r="CC7" s="37">
        <v>164.04</v>
      </c>
      <c r="CD7" s="37">
        <v>154.88999999999999</v>
      </c>
      <c r="CE7" s="37">
        <v>160.11000000000001</v>
      </c>
      <c r="CF7" s="37">
        <v>150</v>
      </c>
      <c r="CG7" s="37">
        <v>199.36</v>
      </c>
      <c r="CH7" s="37">
        <v>193.74</v>
      </c>
      <c r="CI7" s="37">
        <v>188.12</v>
      </c>
      <c r="CJ7" s="37">
        <v>185.7</v>
      </c>
      <c r="CK7" s="37">
        <v>178.11</v>
      </c>
      <c r="CL7" s="37">
        <v>136.38999999999999</v>
      </c>
      <c r="CM7" s="37">
        <v>52.3</v>
      </c>
      <c r="CN7" s="37">
        <v>55.84</v>
      </c>
      <c r="CO7" s="37">
        <v>54.66</v>
      </c>
      <c r="CP7" s="37">
        <v>55.27</v>
      </c>
      <c r="CQ7" s="37">
        <v>42.28</v>
      </c>
      <c r="CR7" s="37">
        <v>62.09</v>
      </c>
      <c r="CS7" s="37">
        <v>62.23</v>
      </c>
      <c r="CT7" s="37">
        <v>60</v>
      </c>
      <c r="CU7" s="37">
        <v>61.03</v>
      </c>
      <c r="CV7" s="37">
        <v>59.55</v>
      </c>
      <c r="CW7" s="37">
        <v>60.13</v>
      </c>
      <c r="CX7" s="37">
        <v>81.33</v>
      </c>
      <c r="CY7" s="37">
        <v>86.67</v>
      </c>
      <c r="CZ7" s="37">
        <v>87.64</v>
      </c>
      <c r="DA7" s="37">
        <v>87.01</v>
      </c>
      <c r="DB7" s="37">
        <v>86.83</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0.01</v>
      </c>
      <c r="EG7" s="37">
        <v>0</v>
      </c>
      <c r="EH7" s="37">
        <v>0.01</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2019-01-31T23:44:06Z</cp:lastPrinted>
  <dcterms:modified xsi:type="dcterms:W3CDTF">2019-02-21T03:14:58Z</dcterms:modified>
</cp:coreProperties>
</file>