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水道_010\用水供給_010_002_4団体（九十九里地域、印旛広域、東総広域、南総広域）\"/>
    </mc:Choice>
  </mc:AlternateContent>
  <workbookProtection workbookAlgorithmName="SHA-512" workbookHashValue="zg2CAe9x228Zbhy4lBAAvoj0GGxK8d6lXHdg+xtR9rYqUSnk9xMzJRuuNVBrV861/H1sUj8oaEf+8FHlx5COMg==" workbookSaltValue="uYmPwZJrgYe9PC/pqME29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I10" i="4"/>
  <c r="B10" i="4"/>
  <c r="BB8" i="4"/>
  <c r="AT8" i="4"/>
  <c r="AL8" i="4"/>
  <c r="W8" i="4"/>
  <c r="P8" i="4"/>
  <c r="I8" i="4"/>
  <c r="B6" i="4"/>
  <c r="C10" i="5" l="1"/>
  <c r="D10" i="5"/>
  <c r="E10" i="5"/>
  <c r="B10" i="5"/>
</calcChain>
</file>

<file path=xl/sharedStrings.xml><?xml version="1.0" encoding="utf-8"?>
<sst xmlns="http://schemas.openxmlformats.org/spreadsheetml/2006/main" count="235" uniqueCount="120">
  <si>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</si>
  <si>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</si>
  <si>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</si>
  <si>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</si>
  <si>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</si>
  <si>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</si>
  <si>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</si>
  <si>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</si>
  <si>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</si>
  <si>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</si>
  <si>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</si>
  <si>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</si>
  <si>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</si>
  <si>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</si>
  <si>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</si>
  <si>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</si>
  <si>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</si>
  <si>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</si>
  <si>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</si>
  <si>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</si>
  <si>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</si>
  <si>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</si>
  <si>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</si>
  <si>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</si>
  <si>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</si>
  <si>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</si>
  <si>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</si>
  <si>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</si>
  <si>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</si>
  <si>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</si>
  <si>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</si>
  <si>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</si>
  <si>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</si>
  <si>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</si>
  <si>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</si>
  <si>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</si>
  <si>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</si>
  <si>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</si>
  <si>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</si>
  <si>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</si>
  <si>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</si>
  <si>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</si>
  <si>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</si>
  <si>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</si>
  <si>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</si>
  <si>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</si>
  <si>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</si>
  <si>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</si>
  <si>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</si>
  <si>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</si>
  <si>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</si>
  <si>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</si>
  <si>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</si>
  <si>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</si>
  <si>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</si>
  <si>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</si>
  <si>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</si>
  <si>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</si>
  <si>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</si>
  <si>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</si>
  <si>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</si>
  <si>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</si>
  <si>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</si>
  <si>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</si>
  <si>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</si>
  <si>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</si>
  <si>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</si>
  <si>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</si>
  <si>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</si>
  <si>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</si>
  <si>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</si>
  <si>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</si>
  <si>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</si>
  <si>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</si>
  <si>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</si>
  <si>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</si>
  <si>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</si>
  <si>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</si>
  <si>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</si>
  <si>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</si>
  <si>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</si>
  <si>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</si>
  <si>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</si>
  <si>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</si>
  <si>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</si>
  <si>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</si>
  <si>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</si>
  <si>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</si>
  <si>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</si>
  <si>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</si>
  <si>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</si>
  <si>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</si>
  <si>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</si>
  <si>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</si>
  <si>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</si>
  <si>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</si>
  <si>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</si>
  <si>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</si>
  <si>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</si>
  <si>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</si>
  <si>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</si>
  <si>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</si>
  <si>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</si>
  <si>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</si>
  <si>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</si>
  <si>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九十九里地域水道企業団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</si>
  <si>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</si>
  <si>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</si>
  <si>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</si>
  <si>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</si>
  <si>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</si>
  <si>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</si>
  <si>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</si>
  <si>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</si>
  <si>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</si>
  <si>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</si>
  <si>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</si>
  <si>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企業団において、経常損益は常に黒字を計上しているため、経常収支比率は100％以上を保ち、累積欠損金も発生していません。流動比率も100％以上を維持していることから、短期的な債務に対する支払能力も問題ないことを示しています。
　また、当企業団の給水収益に対する企業債残高の割合は、平均値と比べると低く抑えられており、企業債残高の規模が類似団体と比べ小さいと考えられます。
　料金回収率においては、常に100％を上回り、給水に係る費用を給水収益で賄えている状況が続き、料金水準の適正性が確保されているとともに、有収率においても100％であることから、給水される水量が効率的に収益に結びついています。
　当企業団の給水原価は、遠く利根川から水源を確保している等の地勢的な理由により、平均に比べ高くなっています。また、施設利用率は、給水人口の減少等により水需要が落ち込んでいることから、平均に比べ低くなっています。これらの問題に対して、経費の削減や合理的な施設規模・配置について検討を進め、効率の高い事業運営を行うことで解決に努めます。</t>
    <phoneticPr fontId="4"/>
  </si>
  <si>
    <t xml:space="preserve"> 給水人口の減少や節水意識の高揚等により、当企業団の主たる財源である給水収益の大幅な増加が見込めない状況です。このような中、今後も老朽化施設の更新事業及び耐震化事業に多額の資金需要が見込まれていることから、各種事業を計画的・効率的に実施し、安全で良質な水道用水の安定供給に努めます。</t>
    <rPh sb="21" eb="22">
      <t>トウ</t>
    </rPh>
    <rPh sb="22" eb="24">
      <t>キギョウ</t>
    </rPh>
    <rPh sb="24" eb="25">
      <t>ダン</t>
    </rPh>
    <rPh sb="26" eb="27">
      <t>シュ</t>
    </rPh>
    <rPh sb="29" eb="31">
      <t>ザイゲン</t>
    </rPh>
    <rPh sb="34" eb="36">
      <t>キュウスイ</t>
    </rPh>
    <rPh sb="36" eb="38">
      <t>シュウエキ</t>
    </rPh>
    <rPh sb="39" eb="41">
      <t>オオハバ</t>
    </rPh>
    <rPh sb="42" eb="44">
      <t>ゾウカ</t>
    </rPh>
    <rPh sb="45" eb="47">
      <t>ミコ</t>
    </rPh>
    <rPh sb="50" eb="52">
      <t>ジョウキョウ</t>
    </rPh>
    <phoneticPr fontId="4"/>
  </si>
  <si>
    <t xml:space="preserve"> 当企業団において、創設事業で建設した水道施設は稼動から約40年の期間が経過し、施設の老朽化が進んでいるため、有形固定資産減価償却率は年々上昇し、償却対象資産の減価償却が進んでいることを示しています。
　また、約86㎞ある管路についても、管路延長に占める法定耐用年数(40年)を超えた管路の割合が、平成25年度以降上昇傾向になり、更新時期を迎えています。これら管路については、耐震性を満たしていない箇所もあることから、劣化調査・耐震診断等を実施しながら、計画的な更新に取り組んでいきます。</t>
    <rPh sb="234" eb="235">
      <t>ト</t>
    </rPh>
    <rPh sb="236" eb="237">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</si>
</sst>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quot;-&quot;">
                  <c:v>7.0000000000000007E-2</c:v>
                </c:pt>
                <c:pt idx="1">
                  <c:v>0</c:v>
                </c:pt>
                <c:pt idx="2" formatCode="#,##0.00;&quot;△&quot;#,##0.00;&quot;-&quot;">
                  <c:v>0.12</c:v>
                </c:pt>
                <c:pt idx="3" formatCode="#,##0.00;&quot;△&quot;#,##0.00;&quot;-&quot;">
                  <c:v>0.14000000000000001</c:v>
                </c:pt>
                <c:pt idx="4" formatCode="#,##0.00;&quot;△&quot;#,##0.00;&quot;-&quot;">
                  <c:v>0.05</c:v>
                </c:pt>
              </c:numCache>
            </c:numRef>
          </c:val>
          <c:extLst>
            <c:ext xmlns:c16="http://schemas.microsoft.com/office/drawing/2014/chart" uri="{C3380CC4-5D6E-409C-BE32-E72D297353CC}">
              <c16:uniqueId val="{00000000-6EDB-44C6-A527-17AF911357B9}"/>
            </c:ext>
          </c:extLst>
        </c:ser>
        <c:dLbls>
          <c:showLegendKey val="0"/>
          <c:showVal val="0"/>
          <c:showCatName val="0"/>
          <c:showSerName val="0"/>
          <c:showPercent val="0"/>
          <c:showBubbleSize val="0"/>
        </c:dLbls>
        <c:gapWidth val="150"/>
        <c:axId val="400377280"/>
        <c:axId val="40037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0.25</c:v>
                </c:pt>
                <c:pt idx="1">
                  <c:v>0.13</c:v>
                </c:pt>
                <c:pt idx="2">
                  <c:v>0.26</c:v>
                </c:pt>
                <c:pt idx="3">
                  <c:v>0.24</c:v>
                </c:pt>
                <c:pt idx="4">
                  <c:v>0.27</c:v>
                </c:pt>
              </c:numCache>
            </c:numRef>
          </c:val>
          <c:smooth val="0"/>
          <c:extLst>
            <c:ext xmlns:c16="http://schemas.microsoft.com/office/drawing/2014/chart" uri="{C3380CC4-5D6E-409C-BE32-E72D297353CC}">
              <c16:uniqueId val="{00000001-6EDB-44C6-A527-17AF911357B9}"/>
            </c:ext>
          </c:extLst>
        </c:ser>
        <c:dLbls>
          <c:showLegendKey val="0"/>
          <c:showVal val="0"/>
          <c:showCatName val="0"/>
          <c:showSerName val="0"/>
          <c:showPercent val="0"/>
          <c:showBubbleSize val="0"/>
        </c:dLbls>
        <c:marker val="1"/>
        <c:smooth val="0"/>
        <c:axId val="400377280"/>
        <c:axId val="400378064"/>
      </c:lineChart>
      <c:dateAx>
        <c:axId val="400377280"/>
        <c:scaling>
          <c:orientation val="minMax"/>
        </c:scaling>
        <c:delete val="1"/>
        <c:axPos val="b"/>
        <c:numFmt formatCode="ge" sourceLinked="1"/>
        <c:majorTickMark val="none"/>
        <c:minorTickMark val="none"/>
        <c:tickLblPos val="none"/>
        <c:crossAx val="400378064"/>
        <c:crosses val="autoZero"/>
        <c:auto val="1"/>
        <c:lblOffset val="100"/>
        <c:baseTimeUnit val="years"/>
      </c:dateAx>
      <c:valAx>
        <c:axId val="40037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37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54.66</c:v>
                </c:pt>
                <c:pt idx="1">
                  <c:v>53.81</c:v>
                </c:pt>
                <c:pt idx="2">
                  <c:v>53.59</c:v>
                </c:pt>
                <c:pt idx="3">
                  <c:v>53.54</c:v>
                </c:pt>
                <c:pt idx="4">
                  <c:v>53.67</c:v>
                </c:pt>
              </c:numCache>
            </c:numRef>
          </c:val>
          <c:extLst>
            <c:ext xmlns:c16="http://schemas.microsoft.com/office/drawing/2014/chart" uri="{C3380CC4-5D6E-409C-BE32-E72D297353CC}">
              <c16:uniqueId val="{00000000-4FBD-4CA9-AE7A-2F165C9D81DD}"/>
            </c:ext>
          </c:extLst>
        </c:ser>
        <c:dLbls>
          <c:showLegendKey val="0"/>
          <c:showVal val="0"/>
          <c:showCatName val="0"/>
          <c:showSerName val="0"/>
          <c:showPercent val="0"/>
          <c:showBubbleSize val="0"/>
        </c:dLbls>
        <c:gapWidth val="150"/>
        <c:axId val="410128248"/>
        <c:axId val="41012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64.12</c:v>
                </c:pt>
                <c:pt idx="1">
                  <c:v>62.69</c:v>
                </c:pt>
                <c:pt idx="2">
                  <c:v>61.82</c:v>
                </c:pt>
                <c:pt idx="3">
                  <c:v>61.66</c:v>
                </c:pt>
                <c:pt idx="4">
                  <c:v>62.19</c:v>
                </c:pt>
              </c:numCache>
            </c:numRef>
          </c:val>
          <c:smooth val="0"/>
          <c:extLst>
            <c:ext xmlns:c16="http://schemas.microsoft.com/office/drawing/2014/chart" uri="{C3380CC4-5D6E-409C-BE32-E72D297353CC}">
              <c16:uniqueId val="{00000001-4FBD-4CA9-AE7A-2F165C9D81DD}"/>
            </c:ext>
          </c:extLst>
        </c:ser>
        <c:dLbls>
          <c:showLegendKey val="0"/>
          <c:showVal val="0"/>
          <c:showCatName val="0"/>
          <c:showSerName val="0"/>
          <c:showPercent val="0"/>
          <c:showBubbleSize val="0"/>
        </c:dLbls>
        <c:marker val="1"/>
        <c:smooth val="0"/>
        <c:axId val="410128248"/>
        <c:axId val="410127856"/>
      </c:lineChart>
      <c:dateAx>
        <c:axId val="410128248"/>
        <c:scaling>
          <c:orientation val="minMax"/>
        </c:scaling>
        <c:delete val="1"/>
        <c:axPos val="b"/>
        <c:numFmt formatCode="ge" sourceLinked="1"/>
        <c:majorTickMark val="none"/>
        <c:minorTickMark val="none"/>
        <c:tickLblPos val="none"/>
        <c:crossAx val="410127856"/>
        <c:crosses val="autoZero"/>
        <c:auto val="1"/>
        <c:lblOffset val="100"/>
        <c:baseTimeUnit val="years"/>
      </c:dateAx>
      <c:valAx>
        <c:axId val="41012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12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1BA-4D18-AD74-891D3EE57AE6}"/>
            </c:ext>
          </c:extLst>
        </c:ser>
        <c:dLbls>
          <c:showLegendKey val="0"/>
          <c:showVal val="0"/>
          <c:showCatName val="0"/>
          <c:showSerName val="0"/>
          <c:showPercent val="0"/>
          <c:showBubbleSize val="0"/>
        </c:dLbls>
        <c:gapWidth val="150"/>
        <c:axId val="402777752"/>
        <c:axId val="40277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100.12</c:v>
                </c:pt>
                <c:pt idx="2">
                  <c:v>100.03</c:v>
                </c:pt>
                <c:pt idx="3">
                  <c:v>100.05</c:v>
                </c:pt>
                <c:pt idx="4">
                  <c:v>100.05</c:v>
                </c:pt>
              </c:numCache>
            </c:numRef>
          </c:val>
          <c:smooth val="0"/>
          <c:extLst>
            <c:ext xmlns:c16="http://schemas.microsoft.com/office/drawing/2014/chart" uri="{C3380CC4-5D6E-409C-BE32-E72D297353CC}">
              <c16:uniqueId val="{00000001-71BA-4D18-AD74-891D3EE57AE6}"/>
            </c:ext>
          </c:extLst>
        </c:ser>
        <c:dLbls>
          <c:showLegendKey val="0"/>
          <c:showVal val="0"/>
          <c:showCatName val="0"/>
          <c:showSerName val="0"/>
          <c:showPercent val="0"/>
          <c:showBubbleSize val="0"/>
        </c:dLbls>
        <c:marker val="1"/>
        <c:smooth val="0"/>
        <c:axId val="402777752"/>
        <c:axId val="402778144"/>
      </c:lineChart>
      <c:dateAx>
        <c:axId val="402777752"/>
        <c:scaling>
          <c:orientation val="minMax"/>
        </c:scaling>
        <c:delete val="1"/>
        <c:axPos val="b"/>
        <c:numFmt formatCode="ge" sourceLinked="1"/>
        <c:majorTickMark val="none"/>
        <c:minorTickMark val="none"/>
        <c:tickLblPos val="none"/>
        <c:crossAx val="402778144"/>
        <c:crosses val="autoZero"/>
        <c:auto val="1"/>
        <c:lblOffset val="100"/>
        <c:baseTimeUnit val="years"/>
      </c:dateAx>
      <c:valAx>
        <c:axId val="40277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77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116.08</c:v>
                </c:pt>
                <c:pt idx="1">
                  <c:v>112.42</c:v>
                </c:pt>
                <c:pt idx="2">
                  <c:v>115.64</c:v>
                </c:pt>
                <c:pt idx="3">
                  <c:v>120</c:v>
                </c:pt>
                <c:pt idx="4">
                  <c:v>120.68</c:v>
                </c:pt>
              </c:numCache>
            </c:numRef>
          </c:val>
          <c:extLst>
            <c:ext xmlns:c16="http://schemas.microsoft.com/office/drawing/2014/chart" uri="{C3380CC4-5D6E-409C-BE32-E72D297353CC}">
              <c16:uniqueId val="{00000000-8F9F-45B8-8041-5B7DB7DA114C}"/>
            </c:ext>
          </c:extLst>
        </c:ser>
        <c:dLbls>
          <c:showLegendKey val="0"/>
          <c:showVal val="0"/>
          <c:showCatName val="0"/>
          <c:showSerName val="0"/>
          <c:showPercent val="0"/>
          <c:showBubbleSize val="0"/>
        </c:dLbls>
        <c:gapWidth val="150"/>
        <c:axId val="400379240"/>
        <c:axId val="40037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113.88</c:v>
                </c:pt>
                <c:pt idx="1">
                  <c:v>113.47</c:v>
                </c:pt>
                <c:pt idx="2">
                  <c:v>113.33</c:v>
                </c:pt>
                <c:pt idx="3">
                  <c:v>114.05</c:v>
                </c:pt>
                <c:pt idx="4">
                  <c:v>114.26</c:v>
                </c:pt>
              </c:numCache>
            </c:numRef>
          </c:val>
          <c:smooth val="0"/>
          <c:extLst>
            <c:ext xmlns:c16="http://schemas.microsoft.com/office/drawing/2014/chart" uri="{C3380CC4-5D6E-409C-BE32-E72D297353CC}">
              <c16:uniqueId val="{00000001-8F9F-45B8-8041-5B7DB7DA114C}"/>
            </c:ext>
          </c:extLst>
        </c:ser>
        <c:dLbls>
          <c:showLegendKey val="0"/>
          <c:showVal val="0"/>
          <c:showCatName val="0"/>
          <c:showSerName val="0"/>
          <c:showPercent val="0"/>
          <c:showBubbleSize val="0"/>
        </c:dLbls>
        <c:marker val="1"/>
        <c:smooth val="0"/>
        <c:axId val="400379240"/>
        <c:axId val="400379632"/>
      </c:lineChart>
      <c:dateAx>
        <c:axId val="400379240"/>
        <c:scaling>
          <c:orientation val="minMax"/>
        </c:scaling>
        <c:delete val="1"/>
        <c:axPos val="b"/>
        <c:numFmt formatCode="ge" sourceLinked="1"/>
        <c:majorTickMark val="none"/>
        <c:minorTickMark val="none"/>
        <c:tickLblPos val="none"/>
        <c:crossAx val="400379632"/>
        <c:crosses val="autoZero"/>
        <c:auto val="1"/>
        <c:lblOffset val="100"/>
        <c:baseTimeUnit val="years"/>
      </c:dateAx>
      <c:valAx>
        <c:axId val="400379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0379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48.23</c:v>
                </c:pt>
                <c:pt idx="1">
                  <c:v>57.93</c:v>
                </c:pt>
                <c:pt idx="2">
                  <c:v>58.89</c:v>
                </c:pt>
                <c:pt idx="3">
                  <c:v>61.04</c:v>
                </c:pt>
                <c:pt idx="4">
                  <c:v>63.09</c:v>
                </c:pt>
              </c:numCache>
            </c:numRef>
          </c:val>
          <c:extLst>
            <c:ext xmlns:c16="http://schemas.microsoft.com/office/drawing/2014/chart" uri="{C3380CC4-5D6E-409C-BE32-E72D297353CC}">
              <c16:uniqueId val="{00000000-C2E3-48AC-ACD7-E5DCE163F533}"/>
            </c:ext>
          </c:extLst>
        </c:ser>
        <c:dLbls>
          <c:showLegendKey val="0"/>
          <c:showVal val="0"/>
          <c:showCatName val="0"/>
          <c:showSerName val="0"/>
          <c:showPercent val="0"/>
          <c:showBubbleSize val="0"/>
        </c:dLbls>
        <c:gapWidth val="150"/>
        <c:axId val="400380808"/>
        <c:axId val="40038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39.81</c:v>
                </c:pt>
                <c:pt idx="1">
                  <c:v>51.44</c:v>
                </c:pt>
                <c:pt idx="2">
                  <c:v>52.4</c:v>
                </c:pt>
                <c:pt idx="3">
                  <c:v>53.56</c:v>
                </c:pt>
                <c:pt idx="4">
                  <c:v>54.73</c:v>
                </c:pt>
              </c:numCache>
            </c:numRef>
          </c:val>
          <c:smooth val="0"/>
          <c:extLst>
            <c:ext xmlns:c16="http://schemas.microsoft.com/office/drawing/2014/chart" uri="{C3380CC4-5D6E-409C-BE32-E72D297353CC}">
              <c16:uniqueId val="{00000001-C2E3-48AC-ACD7-E5DCE163F533}"/>
            </c:ext>
          </c:extLst>
        </c:ser>
        <c:dLbls>
          <c:showLegendKey val="0"/>
          <c:showVal val="0"/>
          <c:showCatName val="0"/>
          <c:showSerName val="0"/>
          <c:showPercent val="0"/>
          <c:showBubbleSize val="0"/>
        </c:dLbls>
        <c:marker val="1"/>
        <c:smooth val="0"/>
        <c:axId val="400380808"/>
        <c:axId val="400381200"/>
      </c:lineChart>
      <c:dateAx>
        <c:axId val="400380808"/>
        <c:scaling>
          <c:orientation val="minMax"/>
        </c:scaling>
        <c:delete val="1"/>
        <c:axPos val="b"/>
        <c:numFmt formatCode="ge" sourceLinked="1"/>
        <c:majorTickMark val="none"/>
        <c:minorTickMark val="none"/>
        <c:tickLblPos val="none"/>
        <c:crossAx val="400381200"/>
        <c:crosses val="autoZero"/>
        <c:auto val="1"/>
        <c:lblOffset val="100"/>
        <c:baseTimeUnit val="years"/>
      </c:dateAx>
      <c:valAx>
        <c:axId val="40038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38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1.48</c:v>
                </c:pt>
                <c:pt idx="1">
                  <c:v>8.51</c:v>
                </c:pt>
                <c:pt idx="2">
                  <c:v>41.67</c:v>
                </c:pt>
                <c:pt idx="3">
                  <c:v>41.61</c:v>
                </c:pt>
                <c:pt idx="4">
                  <c:v>61.9</c:v>
                </c:pt>
              </c:numCache>
            </c:numRef>
          </c:val>
          <c:extLst>
            <c:ext xmlns:c16="http://schemas.microsoft.com/office/drawing/2014/chart" uri="{C3380CC4-5D6E-409C-BE32-E72D297353CC}">
              <c16:uniqueId val="{00000000-4B32-4AF3-8250-9AC60BF27AB2}"/>
            </c:ext>
          </c:extLst>
        </c:ser>
        <c:dLbls>
          <c:showLegendKey val="0"/>
          <c:showVal val="0"/>
          <c:showCatName val="0"/>
          <c:showSerName val="0"/>
          <c:showPercent val="0"/>
          <c:showBubbleSize val="0"/>
        </c:dLbls>
        <c:gapWidth val="150"/>
        <c:axId val="400382376"/>
        <c:axId val="40038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13.72</c:v>
                </c:pt>
                <c:pt idx="1">
                  <c:v>16.77</c:v>
                </c:pt>
                <c:pt idx="2">
                  <c:v>18.05</c:v>
                </c:pt>
                <c:pt idx="3">
                  <c:v>19.440000000000001</c:v>
                </c:pt>
                <c:pt idx="4">
                  <c:v>22.46</c:v>
                </c:pt>
              </c:numCache>
            </c:numRef>
          </c:val>
          <c:smooth val="0"/>
          <c:extLst>
            <c:ext xmlns:c16="http://schemas.microsoft.com/office/drawing/2014/chart" uri="{C3380CC4-5D6E-409C-BE32-E72D297353CC}">
              <c16:uniqueId val="{00000001-4B32-4AF3-8250-9AC60BF27AB2}"/>
            </c:ext>
          </c:extLst>
        </c:ser>
        <c:dLbls>
          <c:showLegendKey val="0"/>
          <c:showVal val="0"/>
          <c:showCatName val="0"/>
          <c:showSerName val="0"/>
          <c:showPercent val="0"/>
          <c:showBubbleSize val="0"/>
        </c:dLbls>
        <c:marker val="1"/>
        <c:smooth val="0"/>
        <c:axId val="400382376"/>
        <c:axId val="400382768"/>
      </c:lineChart>
      <c:dateAx>
        <c:axId val="400382376"/>
        <c:scaling>
          <c:orientation val="minMax"/>
        </c:scaling>
        <c:delete val="1"/>
        <c:axPos val="b"/>
        <c:numFmt formatCode="ge" sourceLinked="1"/>
        <c:majorTickMark val="none"/>
        <c:minorTickMark val="none"/>
        <c:tickLblPos val="none"/>
        <c:crossAx val="400382768"/>
        <c:crosses val="autoZero"/>
        <c:auto val="1"/>
        <c:lblOffset val="100"/>
        <c:baseTimeUnit val="years"/>
      </c:dateAx>
      <c:valAx>
        <c:axId val="40038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38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8E-47DB-8C4C-384B40D74F2E}"/>
            </c:ext>
          </c:extLst>
        </c:ser>
        <c:dLbls>
          <c:showLegendKey val="0"/>
          <c:showVal val="0"/>
          <c:showCatName val="0"/>
          <c:showSerName val="0"/>
          <c:showPercent val="0"/>
          <c:showBubbleSize val="0"/>
        </c:dLbls>
        <c:gapWidth val="150"/>
        <c:axId val="397535176"/>
        <c:axId val="39753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21.34</c:v>
                </c:pt>
                <c:pt idx="1">
                  <c:v>16.89</c:v>
                </c:pt>
                <c:pt idx="2">
                  <c:v>17.39</c:v>
                </c:pt>
                <c:pt idx="3">
                  <c:v>12.65</c:v>
                </c:pt>
                <c:pt idx="4">
                  <c:v>10.58</c:v>
                </c:pt>
              </c:numCache>
            </c:numRef>
          </c:val>
          <c:smooth val="0"/>
          <c:extLst>
            <c:ext xmlns:c16="http://schemas.microsoft.com/office/drawing/2014/chart" uri="{C3380CC4-5D6E-409C-BE32-E72D297353CC}">
              <c16:uniqueId val="{00000001-958E-47DB-8C4C-384B40D74F2E}"/>
            </c:ext>
          </c:extLst>
        </c:ser>
        <c:dLbls>
          <c:showLegendKey val="0"/>
          <c:showVal val="0"/>
          <c:showCatName val="0"/>
          <c:showSerName val="0"/>
          <c:showPercent val="0"/>
          <c:showBubbleSize val="0"/>
        </c:dLbls>
        <c:marker val="1"/>
        <c:smooth val="0"/>
        <c:axId val="397535176"/>
        <c:axId val="397534784"/>
      </c:lineChart>
      <c:dateAx>
        <c:axId val="397535176"/>
        <c:scaling>
          <c:orientation val="minMax"/>
        </c:scaling>
        <c:delete val="1"/>
        <c:axPos val="b"/>
        <c:numFmt formatCode="ge" sourceLinked="1"/>
        <c:majorTickMark val="none"/>
        <c:minorTickMark val="none"/>
        <c:tickLblPos val="none"/>
        <c:crossAx val="397534784"/>
        <c:crosses val="autoZero"/>
        <c:auto val="1"/>
        <c:lblOffset val="100"/>
        <c:baseTimeUnit val="years"/>
      </c:dateAx>
      <c:valAx>
        <c:axId val="397534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7535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743.32</c:v>
                </c:pt>
                <c:pt idx="1">
                  <c:v>221.1</c:v>
                </c:pt>
                <c:pt idx="2">
                  <c:v>223.41</c:v>
                </c:pt>
                <c:pt idx="3">
                  <c:v>309.08999999999997</c:v>
                </c:pt>
                <c:pt idx="4">
                  <c:v>542.48</c:v>
                </c:pt>
              </c:numCache>
            </c:numRef>
          </c:val>
          <c:extLst>
            <c:ext xmlns:c16="http://schemas.microsoft.com/office/drawing/2014/chart" uri="{C3380CC4-5D6E-409C-BE32-E72D297353CC}">
              <c16:uniqueId val="{00000000-EAB5-4721-A7F6-9FFC7FE4FAC9}"/>
            </c:ext>
          </c:extLst>
        </c:ser>
        <c:dLbls>
          <c:showLegendKey val="0"/>
          <c:showVal val="0"/>
          <c:showCatName val="0"/>
          <c:showSerName val="0"/>
          <c:showPercent val="0"/>
          <c:showBubbleSize val="0"/>
        </c:dLbls>
        <c:gapWidth val="150"/>
        <c:axId val="397534000"/>
        <c:axId val="39753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634.53</c:v>
                </c:pt>
                <c:pt idx="1">
                  <c:v>200.22</c:v>
                </c:pt>
                <c:pt idx="2">
                  <c:v>212.95</c:v>
                </c:pt>
                <c:pt idx="3">
                  <c:v>224.41</c:v>
                </c:pt>
                <c:pt idx="4">
                  <c:v>243.44</c:v>
                </c:pt>
              </c:numCache>
            </c:numRef>
          </c:val>
          <c:smooth val="0"/>
          <c:extLst>
            <c:ext xmlns:c16="http://schemas.microsoft.com/office/drawing/2014/chart" uri="{C3380CC4-5D6E-409C-BE32-E72D297353CC}">
              <c16:uniqueId val="{00000001-EAB5-4721-A7F6-9FFC7FE4FAC9}"/>
            </c:ext>
          </c:extLst>
        </c:ser>
        <c:dLbls>
          <c:showLegendKey val="0"/>
          <c:showVal val="0"/>
          <c:showCatName val="0"/>
          <c:showSerName val="0"/>
          <c:showPercent val="0"/>
          <c:showBubbleSize val="0"/>
        </c:dLbls>
        <c:marker val="1"/>
        <c:smooth val="0"/>
        <c:axId val="397534000"/>
        <c:axId val="397536352"/>
      </c:lineChart>
      <c:dateAx>
        <c:axId val="397534000"/>
        <c:scaling>
          <c:orientation val="minMax"/>
        </c:scaling>
        <c:delete val="1"/>
        <c:axPos val="b"/>
        <c:numFmt formatCode="ge" sourceLinked="1"/>
        <c:majorTickMark val="none"/>
        <c:minorTickMark val="none"/>
        <c:tickLblPos val="none"/>
        <c:crossAx val="397536352"/>
        <c:crosses val="autoZero"/>
        <c:auto val="1"/>
        <c:lblOffset val="100"/>
        <c:baseTimeUnit val="years"/>
      </c:dateAx>
      <c:valAx>
        <c:axId val="397536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753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177.3</c:v>
                </c:pt>
                <c:pt idx="1">
                  <c:v>151.86000000000001</c:v>
                </c:pt>
                <c:pt idx="2">
                  <c:v>129.97999999999999</c:v>
                </c:pt>
                <c:pt idx="3">
                  <c:v>115.26</c:v>
                </c:pt>
                <c:pt idx="4">
                  <c:v>98.17</c:v>
                </c:pt>
              </c:numCache>
            </c:numRef>
          </c:val>
          <c:extLst>
            <c:ext xmlns:c16="http://schemas.microsoft.com/office/drawing/2014/chart" uri="{C3380CC4-5D6E-409C-BE32-E72D297353CC}">
              <c16:uniqueId val="{00000000-C96B-4072-AC7E-0EBE303FC832}"/>
            </c:ext>
          </c:extLst>
        </c:ser>
        <c:dLbls>
          <c:showLegendKey val="0"/>
          <c:showVal val="0"/>
          <c:showCatName val="0"/>
          <c:showSerName val="0"/>
          <c:showPercent val="0"/>
          <c:showBubbleSize val="0"/>
        </c:dLbls>
        <c:gapWidth val="150"/>
        <c:axId val="407973944"/>
        <c:axId val="40797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368.94</c:v>
                </c:pt>
                <c:pt idx="1">
                  <c:v>351.06</c:v>
                </c:pt>
                <c:pt idx="2">
                  <c:v>333.48</c:v>
                </c:pt>
                <c:pt idx="3">
                  <c:v>320.31</c:v>
                </c:pt>
                <c:pt idx="4">
                  <c:v>303.26</c:v>
                </c:pt>
              </c:numCache>
            </c:numRef>
          </c:val>
          <c:smooth val="0"/>
          <c:extLst>
            <c:ext xmlns:c16="http://schemas.microsoft.com/office/drawing/2014/chart" uri="{C3380CC4-5D6E-409C-BE32-E72D297353CC}">
              <c16:uniqueId val="{00000001-C96B-4072-AC7E-0EBE303FC832}"/>
            </c:ext>
          </c:extLst>
        </c:ser>
        <c:dLbls>
          <c:showLegendKey val="0"/>
          <c:showVal val="0"/>
          <c:showCatName val="0"/>
          <c:showSerName val="0"/>
          <c:showPercent val="0"/>
          <c:showBubbleSize val="0"/>
        </c:dLbls>
        <c:marker val="1"/>
        <c:smooth val="0"/>
        <c:axId val="407973944"/>
        <c:axId val="407973552"/>
      </c:lineChart>
      <c:dateAx>
        <c:axId val="407973944"/>
        <c:scaling>
          <c:orientation val="minMax"/>
        </c:scaling>
        <c:delete val="1"/>
        <c:axPos val="b"/>
        <c:numFmt formatCode="ge" sourceLinked="1"/>
        <c:majorTickMark val="none"/>
        <c:minorTickMark val="none"/>
        <c:tickLblPos val="none"/>
        <c:crossAx val="407973552"/>
        <c:crosses val="autoZero"/>
        <c:auto val="1"/>
        <c:lblOffset val="100"/>
        <c:baseTimeUnit val="years"/>
      </c:dateAx>
      <c:valAx>
        <c:axId val="407973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797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114.9</c:v>
                </c:pt>
                <c:pt idx="1">
                  <c:v>113.64</c:v>
                </c:pt>
                <c:pt idx="2">
                  <c:v>117.31</c:v>
                </c:pt>
                <c:pt idx="3">
                  <c:v>122.46</c:v>
                </c:pt>
                <c:pt idx="4">
                  <c:v>123.28</c:v>
                </c:pt>
              </c:numCache>
            </c:numRef>
          </c:val>
          <c:extLst>
            <c:ext xmlns:c16="http://schemas.microsoft.com/office/drawing/2014/chart" uri="{C3380CC4-5D6E-409C-BE32-E72D297353CC}">
              <c16:uniqueId val="{00000000-D2EF-4329-8339-013B76DF28E1}"/>
            </c:ext>
          </c:extLst>
        </c:ser>
        <c:dLbls>
          <c:showLegendKey val="0"/>
          <c:showVal val="0"/>
          <c:showCatName val="0"/>
          <c:showSerName val="0"/>
          <c:showPercent val="0"/>
          <c:showBubbleSize val="0"/>
        </c:dLbls>
        <c:gapWidth val="150"/>
        <c:axId val="407975904"/>
        <c:axId val="407975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111.12</c:v>
                </c:pt>
                <c:pt idx="1">
                  <c:v>112.92</c:v>
                </c:pt>
                <c:pt idx="2">
                  <c:v>112.81</c:v>
                </c:pt>
                <c:pt idx="3">
                  <c:v>113.88</c:v>
                </c:pt>
                <c:pt idx="4">
                  <c:v>114.14</c:v>
                </c:pt>
              </c:numCache>
            </c:numRef>
          </c:val>
          <c:smooth val="0"/>
          <c:extLst>
            <c:ext xmlns:c16="http://schemas.microsoft.com/office/drawing/2014/chart" uri="{C3380CC4-5D6E-409C-BE32-E72D297353CC}">
              <c16:uniqueId val="{00000001-D2EF-4329-8339-013B76DF28E1}"/>
            </c:ext>
          </c:extLst>
        </c:ser>
        <c:dLbls>
          <c:showLegendKey val="0"/>
          <c:showVal val="0"/>
          <c:showCatName val="0"/>
          <c:showSerName val="0"/>
          <c:showPercent val="0"/>
          <c:showBubbleSize val="0"/>
        </c:dLbls>
        <c:marker val="1"/>
        <c:smooth val="0"/>
        <c:axId val="407975904"/>
        <c:axId val="407975512"/>
      </c:lineChart>
      <c:dateAx>
        <c:axId val="407975904"/>
        <c:scaling>
          <c:orientation val="minMax"/>
        </c:scaling>
        <c:delete val="1"/>
        <c:axPos val="b"/>
        <c:numFmt formatCode="ge" sourceLinked="1"/>
        <c:majorTickMark val="none"/>
        <c:minorTickMark val="none"/>
        <c:tickLblPos val="none"/>
        <c:crossAx val="407975512"/>
        <c:crosses val="autoZero"/>
        <c:auto val="1"/>
        <c:lblOffset val="100"/>
        <c:baseTimeUnit val="years"/>
      </c:dateAx>
      <c:valAx>
        <c:axId val="407975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97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140.44999999999999</c:v>
                </c:pt>
                <c:pt idx="1">
                  <c:v>143.84</c:v>
                </c:pt>
                <c:pt idx="2">
                  <c:v>139.49</c:v>
                </c:pt>
                <c:pt idx="3">
                  <c:v>129.93</c:v>
                </c:pt>
                <c:pt idx="4">
                  <c:v>128.80000000000001</c:v>
                </c:pt>
              </c:numCache>
            </c:numRef>
          </c:val>
          <c:extLst>
            <c:ext xmlns:c16="http://schemas.microsoft.com/office/drawing/2014/chart" uri="{C3380CC4-5D6E-409C-BE32-E72D297353CC}">
              <c16:uniqueId val="{00000000-3421-42A0-A743-AD50C46D8C8D}"/>
            </c:ext>
          </c:extLst>
        </c:ser>
        <c:dLbls>
          <c:showLegendKey val="0"/>
          <c:showVal val="0"/>
          <c:showCatName val="0"/>
          <c:showSerName val="0"/>
          <c:showPercent val="0"/>
          <c:showBubbleSize val="0"/>
        </c:dLbls>
        <c:gapWidth val="150"/>
        <c:axId val="397533216"/>
        <c:axId val="41012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75.75</c:v>
                </c:pt>
                <c:pt idx="1">
                  <c:v>75.3</c:v>
                </c:pt>
                <c:pt idx="2">
                  <c:v>75.3</c:v>
                </c:pt>
                <c:pt idx="3">
                  <c:v>74.02</c:v>
                </c:pt>
                <c:pt idx="4">
                  <c:v>73.03</c:v>
                </c:pt>
              </c:numCache>
            </c:numRef>
          </c:val>
          <c:smooth val="0"/>
          <c:extLst>
            <c:ext xmlns:c16="http://schemas.microsoft.com/office/drawing/2014/chart" uri="{C3380CC4-5D6E-409C-BE32-E72D297353CC}">
              <c16:uniqueId val="{00000001-3421-42A0-A743-AD50C46D8C8D}"/>
            </c:ext>
          </c:extLst>
        </c:ser>
        <c:dLbls>
          <c:showLegendKey val="0"/>
          <c:showVal val="0"/>
          <c:showCatName val="0"/>
          <c:showSerName val="0"/>
          <c:showPercent val="0"/>
          <c:showBubbleSize val="0"/>
        </c:dLbls>
        <c:marker val="1"/>
        <c:smooth val="0"/>
        <c:axId val="397533216"/>
        <c:axId val="410129424"/>
      </c:lineChart>
      <c:dateAx>
        <c:axId val="397533216"/>
        <c:scaling>
          <c:orientation val="minMax"/>
        </c:scaling>
        <c:delete val="1"/>
        <c:axPos val="b"/>
        <c:numFmt formatCode="ge" sourceLinked="1"/>
        <c:majorTickMark val="none"/>
        <c:minorTickMark val="none"/>
        <c:tickLblPos val="none"/>
        <c:crossAx val="410129424"/>
        <c:crosses val="autoZero"/>
        <c:auto val="1"/>
        <c:lblOffset val="100"/>
        <c:baseTimeUnit val="years"/>
      </c:dateAx>
      <c:valAx>
        <c:axId val="41012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53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九十九里地域水道企業団</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用水供給事業</v>
      </c>
      <c r="Q8" s="58"/>
      <c r="R8" s="58"/>
      <c r="S8" s="58"/>
      <c r="T8" s="58"/>
      <c r="U8" s="58"/>
      <c r="V8" s="58"/>
      <c r="W8" s="58" t="str">
        <f>データ!$L$6</f>
        <v>B</v>
      </c>
      <c r="X8" s="58"/>
      <c r="Y8" s="58"/>
      <c r="Z8" s="58"/>
      <c r="AA8" s="58"/>
      <c r="AB8" s="58"/>
      <c r="AC8" s="58"/>
      <c r="AD8" s="58" t="str">
        <f>データ!$M$6</f>
        <v>その他</v>
      </c>
      <c r="AE8" s="58"/>
      <c r="AF8" s="58"/>
      <c r="AG8" s="58"/>
      <c r="AH8" s="58"/>
      <c r="AI8" s="58"/>
      <c r="AJ8" s="58"/>
      <c r="AK8" s="4"/>
      <c r="AL8" s="59" t="str">
        <f>データ!$R$6</f>
        <v>-</v>
      </c>
      <c r="AM8" s="59"/>
      <c r="AN8" s="59"/>
      <c r="AO8" s="59"/>
      <c r="AP8" s="59"/>
      <c r="AQ8" s="59"/>
      <c r="AR8" s="59"/>
      <c r="AS8" s="59"/>
      <c r="AT8" s="50" t="str">
        <f>データ!$S$6</f>
        <v>-</v>
      </c>
      <c r="AU8" s="51"/>
      <c r="AV8" s="51"/>
      <c r="AW8" s="51"/>
      <c r="AX8" s="51"/>
      <c r="AY8" s="51"/>
      <c r="AZ8" s="51"/>
      <c r="BA8" s="51"/>
      <c r="BB8" s="52" t="str">
        <f>データ!$T$6</f>
        <v>-</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89.45</v>
      </c>
      <c r="J10" s="51"/>
      <c r="K10" s="51"/>
      <c r="L10" s="51"/>
      <c r="M10" s="51"/>
      <c r="N10" s="51"/>
      <c r="O10" s="62"/>
      <c r="P10" s="52">
        <f>データ!$P$6</f>
        <v>92.25</v>
      </c>
      <c r="Q10" s="52"/>
      <c r="R10" s="52"/>
      <c r="S10" s="52"/>
      <c r="T10" s="52"/>
      <c r="U10" s="52"/>
      <c r="V10" s="52"/>
      <c r="W10" s="59">
        <f>データ!$Q$6</f>
        <v>0</v>
      </c>
      <c r="X10" s="59"/>
      <c r="Y10" s="59"/>
      <c r="Z10" s="59"/>
      <c r="AA10" s="59"/>
      <c r="AB10" s="59"/>
      <c r="AC10" s="59"/>
      <c r="AD10" s="2"/>
      <c r="AE10" s="2"/>
      <c r="AF10" s="2"/>
      <c r="AG10" s="2"/>
      <c r="AH10" s="4"/>
      <c r="AI10" s="4"/>
      <c r="AJ10" s="4"/>
      <c r="AK10" s="4"/>
      <c r="AL10" s="59">
        <f>データ!$U$6</f>
        <v>342234</v>
      </c>
      <c r="AM10" s="59"/>
      <c r="AN10" s="59"/>
      <c r="AO10" s="59"/>
      <c r="AP10" s="59"/>
      <c r="AQ10" s="59"/>
      <c r="AR10" s="59"/>
      <c r="AS10" s="59"/>
      <c r="AT10" s="50">
        <f>データ!$V$6</f>
        <v>749.48</v>
      </c>
      <c r="AU10" s="51"/>
      <c r="AV10" s="51"/>
      <c r="AW10" s="51"/>
      <c r="AX10" s="51"/>
      <c r="AY10" s="51"/>
      <c r="AZ10" s="51"/>
      <c r="BA10" s="51"/>
      <c r="BB10" s="52">
        <f>データ!$W$6</f>
        <v>456.63</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【114.26】</v>
      </c>
      <c r="F85" s="26" t="str">
        <f>データ!AS6</f>
        <v>【10.58】</v>
      </c>
      <c r="G85" s="26" t="str">
        <f>データ!BD6</f>
        <v>【243.44】</v>
      </c>
      <c r="H85" s="26" t="str">
        <f>データ!BO6</f>
        <v>【303.26】</v>
      </c>
      <c r="I85" s="26" t="str">
        <f>データ!BZ6</f>
        <v>【114.14】</v>
      </c>
      <c r="J85" s="26" t="str">
        <f>データ!CK6</f>
        <v>【73.03】</v>
      </c>
      <c r="K85" s="26" t="str">
        <f>データ!CV6</f>
        <v>【62.19】</v>
      </c>
      <c r="L85" s="26" t="str">
        <f>データ!DG6</f>
        <v>【100.05】</v>
      </c>
      <c r="M85" s="26" t="str">
        <f>データ!DR6</f>
        <v>【54.73】</v>
      </c>
      <c r="N85" s="26" t="str">
        <f>データ!EC6</f>
        <v>【22.46】</v>
      </c>
      <c r="O85" s="26" t="str">
        <f>データ!EN6</f>
        <v>【0.27】</v>
      </c>
    </row>
  </sheetData>
  <sheetProtection algorithmName="SHA-512" hashValue="598EshNyH725czFlZPrrwmGkkybHQOB+OuCGyquHfXRT8oOXpSNNCrvV33Oua9YweCRHP8dLkO3puB3zANWZAQ==" saltValue="eK4vRvYgGg9Q75XLardjC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128716</v>
      </c>
      <c r="D6" s="33">
        <f t="shared" si="3"/>
        <v>46</v>
      </c>
      <c r="E6" s="33">
        <f t="shared" si="3"/>
        <v>1</v>
      </c>
      <c r="F6" s="33">
        <f t="shared" si="3"/>
        <v>0</v>
      </c>
      <c r="G6" s="33">
        <f t="shared" si="3"/>
        <v>2</v>
      </c>
      <c r="H6" s="33" t="str">
        <f t="shared" si="3"/>
        <v>千葉県　九十九里地域水道企業団</v>
      </c>
      <c r="I6" s="33" t="str">
        <f t="shared" si="3"/>
        <v>法適用</v>
      </c>
      <c r="J6" s="33" t="str">
        <f t="shared" si="3"/>
        <v>水道事業</v>
      </c>
      <c r="K6" s="33" t="str">
        <f t="shared" si="3"/>
        <v>用水供給事業</v>
      </c>
      <c r="L6" s="33" t="str">
        <f t="shared" si="3"/>
        <v>B</v>
      </c>
      <c r="M6" s="33" t="str">
        <f t="shared" si="3"/>
        <v>その他</v>
      </c>
      <c r="N6" s="34" t="str">
        <f t="shared" si="3"/>
        <v>-</v>
      </c>
      <c r="O6" s="34">
        <f t="shared" si="3"/>
        <v>89.45</v>
      </c>
      <c r="P6" s="34">
        <f t="shared" si="3"/>
        <v>92.25</v>
      </c>
      <c r="Q6" s="34">
        <f t="shared" si="3"/>
        <v>0</v>
      </c>
      <c r="R6" s="34" t="str">
        <f t="shared" si="3"/>
        <v>-</v>
      </c>
      <c r="S6" s="34" t="str">
        <f t="shared" si="3"/>
        <v>-</v>
      </c>
      <c r="T6" s="34" t="str">
        <f t="shared" si="3"/>
        <v>-</v>
      </c>
      <c r="U6" s="34">
        <f t="shared" si="3"/>
        <v>342234</v>
      </c>
      <c r="V6" s="34">
        <f t="shared" si="3"/>
        <v>749.48</v>
      </c>
      <c r="W6" s="34">
        <f t="shared" si="3"/>
        <v>456.63</v>
      </c>
      <c r="X6" s="35">
        <f>IF(X7="",NA(),X7)</f>
        <v>116.08</v>
      </c>
      <c r="Y6" s="35">
        <f t="shared" ref="Y6:AG6" si="4">IF(Y7="",NA(),Y7)</f>
        <v>112.42</v>
      </c>
      <c r="Z6" s="35">
        <f t="shared" si="4"/>
        <v>115.64</v>
      </c>
      <c r="AA6" s="35">
        <f t="shared" si="4"/>
        <v>120</v>
      </c>
      <c r="AB6" s="35">
        <f t="shared" si="4"/>
        <v>120.68</v>
      </c>
      <c r="AC6" s="35">
        <f t="shared" si="4"/>
        <v>113.88</v>
      </c>
      <c r="AD6" s="35">
        <f t="shared" si="4"/>
        <v>113.47</v>
      </c>
      <c r="AE6" s="35">
        <f t="shared" si="4"/>
        <v>113.33</v>
      </c>
      <c r="AF6" s="35">
        <f t="shared" si="4"/>
        <v>114.05</v>
      </c>
      <c r="AG6" s="35">
        <f t="shared" si="4"/>
        <v>114.26</v>
      </c>
      <c r="AH6" s="34" t="str">
        <f>IF(AH7="","",IF(AH7="-","【-】","【"&amp;SUBSTITUTE(TEXT(AH7,"#,##0.00"),"-","△")&amp;"】"))</f>
        <v>【114.26】</v>
      </c>
      <c r="AI6" s="34">
        <f>IF(AI7="",NA(),AI7)</f>
        <v>0</v>
      </c>
      <c r="AJ6" s="34">
        <f t="shared" ref="AJ6:AR6" si="5">IF(AJ7="",NA(),AJ7)</f>
        <v>0</v>
      </c>
      <c r="AK6" s="34">
        <f t="shared" si="5"/>
        <v>0</v>
      </c>
      <c r="AL6" s="34">
        <f t="shared" si="5"/>
        <v>0</v>
      </c>
      <c r="AM6" s="34">
        <f t="shared" si="5"/>
        <v>0</v>
      </c>
      <c r="AN6" s="35">
        <f t="shared" si="5"/>
        <v>21.34</v>
      </c>
      <c r="AO6" s="35">
        <f t="shared" si="5"/>
        <v>16.89</v>
      </c>
      <c r="AP6" s="35">
        <f t="shared" si="5"/>
        <v>17.39</v>
      </c>
      <c r="AQ6" s="35">
        <f t="shared" si="5"/>
        <v>12.65</v>
      </c>
      <c r="AR6" s="35">
        <f t="shared" si="5"/>
        <v>10.58</v>
      </c>
      <c r="AS6" s="34" t="str">
        <f>IF(AS7="","",IF(AS7="-","【-】","【"&amp;SUBSTITUTE(TEXT(AS7,"#,##0.00"),"-","△")&amp;"】"))</f>
        <v>【10.58】</v>
      </c>
      <c r="AT6" s="35">
        <f>IF(AT7="",NA(),AT7)</f>
        <v>743.32</v>
      </c>
      <c r="AU6" s="35">
        <f t="shared" ref="AU6:BC6" si="6">IF(AU7="",NA(),AU7)</f>
        <v>221.1</v>
      </c>
      <c r="AV6" s="35">
        <f t="shared" si="6"/>
        <v>223.41</v>
      </c>
      <c r="AW6" s="35">
        <f t="shared" si="6"/>
        <v>309.08999999999997</v>
      </c>
      <c r="AX6" s="35">
        <f t="shared" si="6"/>
        <v>542.48</v>
      </c>
      <c r="AY6" s="35">
        <f t="shared" si="6"/>
        <v>634.53</v>
      </c>
      <c r="AZ6" s="35">
        <f t="shared" si="6"/>
        <v>200.22</v>
      </c>
      <c r="BA6" s="35">
        <f t="shared" si="6"/>
        <v>212.95</v>
      </c>
      <c r="BB6" s="35">
        <f t="shared" si="6"/>
        <v>224.41</v>
      </c>
      <c r="BC6" s="35">
        <f t="shared" si="6"/>
        <v>243.44</v>
      </c>
      <c r="BD6" s="34" t="str">
        <f>IF(BD7="","",IF(BD7="-","【-】","【"&amp;SUBSTITUTE(TEXT(BD7,"#,##0.00"),"-","△")&amp;"】"))</f>
        <v>【243.44】</v>
      </c>
      <c r="BE6" s="35">
        <f>IF(BE7="",NA(),BE7)</f>
        <v>177.3</v>
      </c>
      <c r="BF6" s="35">
        <f t="shared" ref="BF6:BN6" si="7">IF(BF7="",NA(),BF7)</f>
        <v>151.86000000000001</v>
      </c>
      <c r="BG6" s="35">
        <f t="shared" si="7"/>
        <v>129.97999999999999</v>
      </c>
      <c r="BH6" s="35">
        <f t="shared" si="7"/>
        <v>115.26</v>
      </c>
      <c r="BI6" s="35">
        <f t="shared" si="7"/>
        <v>98.17</v>
      </c>
      <c r="BJ6" s="35">
        <f t="shared" si="7"/>
        <v>368.94</v>
      </c>
      <c r="BK6" s="35">
        <f t="shared" si="7"/>
        <v>351.06</v>
      </c>
      <c r="BL6" s="35">
        <f t="shared" si="7"/>
        <v>333.48</v>
      </c>
      <c r="BM6" s="35">
        <f t="shared" si="7"/>
        <v>320.31</v>
      </c>
      <c r="BN6" s="35">
        <f t="shared" si="7"/>
        <v>303.26</v>
      </c>
      <c r="BO6" s="34" t="str">
        <f>IF(BO7="","",IF(BO7="-","【-】","【"&amp;SUBSTITUTE(TEXT(BO7,"#,##0.00"),"-","△")&amp;"】"))</f>
        <v>【303.26】</v>
      </c>
      <c r="BP6" s="35">
        <f>IF(BP7="",NA(),BP7)</f>
        <v>114.9</v>
      </c>
      <c r="BQ6" s="35">
        <f t="shared" ref="BQ6:BY6" si="8">IF(BQ7="",NA(),BQ7)</f>
        <v>113.64</v>
      </c>
      <c r="BR6" s="35">
        <f t="shared" si="8"/>
        <v>117.31</v>
      </c>
      <c r="BS6" s="35">
        <f t="shared" si="8"/>
        <v>122.46</v>
      </c>
      <c r="BT6" s="35">
        <f t="shared" si="8"/>
        <v>123.28</v>
      </c>
      <c r="BU6" s="35">
        <f t="shared" si="8"/>
        <v>111.12</v>
      </c>
      <c r="BV6" s="35">
        <f t="shared" si="8"/>
        <v>112.92</v>
      </c>
      <c r="BW6" s="35">
        <f t="shared" si="8"/>
        <v>112.81</v>
      </c>
      <c r="BX6" s="35">
        <f t="shared" si="8"/>
        <v>113.88</v>
      </c>
      <c r="BY6" s="35">
        <f t="shared" si="8"/>
        <v>114.14</v>
      </c>
      <c r="BZ6" s="34" t="str">
        <f>IF(BZ7="","",IF(BZ7="-","【-】","【"&amp;SUBSTITUTE(TEXT(BZ7,"#,##0.00"),"-","△")&amp;"】"))</f>
        <v>【114.14】</v>
      </c>
      <c r="CA6" s="35">
        <f>IF(CA7="",NA(),CA7)</f>
        <v>140.44999999999999</v>
      </c>
      <c r="CB6" s="35">
        <f t="shared" ref="CB6:CJ6" si="9">IF(CB7="",NA(),CB7)</f>
        <v>143.84</v>
      </c>
      <c r="CC6" s="35">
        <f t="shared" si="9"/>
        <v>139.49</v>
      </c>
      <c r="CD6" s="35">
        <f t="shared" si="9"/>
        <v>129.93</v>
      </c>
      <c r="CE6" s="35">
        <f t="shared" si="9"/>
        <v>128.80000000000001</v>
      </c>
      <c r="CF6" s="35">
        <f t="shared" si="9"/>
        <v>75.75</v>
      </c>
      <c r="CG6" s="35">
        <f t="shared" si="9"/>
        <v>75.3</v>
      </c>
      <c r="CH6" s="35">
        <f t="shared" si="9"/>
        <v>75.3</v>
      </c>
      <c r="CI6" s="35">
        <f t="shared" si="9"/>
        <v>74.02</v>
      </c>
      <c r="CJ6" s="35">
        <f t="shared" si="9"/>
        <v>73.03</v>
      </c>
      <c r="CK6" s="34" t="str">
        <f>IF(CK7="","",IF(CK7="-","【-】","【"&amp;SUBSTITUTE(TEXT(CK7,"#,##0.00"),"-","△")&amp;"】"))</f>
        <v>【73.03】</v>
      </c>
      <c r="CL6" s="35">
        <f>IF(CL7="",NA(),CL7)</f>
        <v>54.66</v>
      </c>
      <c r="CM6" s="35">
        <f t="shared" ref="CM6:CU6" si="10">IF(CM7="",NA(),CM7)</f>
        <v>53.81</v>
      </c>
      <c r="CN6" s="35">
        <f t="shared" si="10"/>
        <v>53.59</v>
      </c>
      <c r="CO6" s="35">
        <f t="shared" si="10"/>
        <v>53.54</v>
      </c>
      <c r="CP6" s="35">
        <f t="shared" si="10"/>
        <v>53.67</v>
      </c>
      <c r="CQ6" s="35">
        <f t="shared" si="10"/>
        <v>64.12</v>
      </c>
      <c r="CR6" s="35">
        <f t="shared" si="10"/>
        <v>62.69</v>
      </c>
      <c r="CS6" s="35">
        <f t="shared" si="10"/>
        <v>61.82</v>
      </c>
      <c r="CT6" s="35">
        <f t="shared" si="10"/>
        <v>61.66</v>
      </c>
      <c r="CU6" s="35">
        <f t="shared" si="10"/>
        <v>62.19</v>
      </c>
      <c r="CV6" s="34" t="str">
        <f>IF(CV7="","",IF(CV7="-","【-】","【"&amp;SUBSTITUTE(TEXT(CV7,"#,##0.00"),"-","△")&amp;"】"))</f>
        <v>【62.19】</v>
      </c>
      <c r="CW6" s="35">
        <f>IF(CW7="",NA(),CW7)</f>
        <v>100</v>
      </c>
      <c r="CX6" s="35">
        <f t="shared" ref="CX6:DF6" si="11">IF(CX7="",NA(),CX7)</f>
        <v>100</v>
      </c>
      <c r="CY6" s="35">
        <f t="shared" si="11"/>
        <v>100</v>
      </c>
      <c r="CZ6" s="35">
        <f t="shared" si="11"/>
        <v>100</v>
      </c>
      <c r="DA6" s="35">
        <f t="shared" si="11"/>
        <v>100</v>
      </c>
      <c r="DB6" s="35">
        <f t="shared" si="11"/>
        <v>100.12</v>
      </c>
      <c r="DC6" s="35">
        <f t="shared" si="11"/>
        <v>100.12</v>
      </c>
      <c r="DD6" s="35">
        <f t="shared" si="11"/>
        <v>100.03</v>
      </c>
      <c r="DE6" s="35">
        <f t="shared" si="11"/>
        <v>100.05</v>
      </c>
      <c r="DF6" s="35">
        <f t="shared" si="11"/>
        <v>100.05</v>
      </c>
      <c r="DG6" s="34" t="str">
        <f>IF(DG7="","",IF(DG7="-","【-】","【"&amp;SUBSTITUTE(TEXT(DG7,"#,##0.00"),"-","△")&amp;"】"))</f>
        <v>【100.05】</v>
      </c>
      <c r="DH6" s="35">
        <f>IF(DH7="",NA(),DH7)</f>
        <v>48.23</v>
      </c>
      <c r="DI6" s="35">
        <f t="shared" ref="DI6:DQ6" si="12">IF(DI7="",NA(),DI7)</f>
        <v>57.93</v>
      </c>
      <c r="DJ6" s="35">
        <f t="shared" si="12"/>
        <v>58.89</v>
      </c>
      <c r="DK6" s="35">
        <f t="shared" si="12"/>
        <v>61.04</v>
      </c>
      <c r="DL6" s="35">
        <f t="shared" si="12"/>
        <v>63.09</v>
      </c>
      <c r="DM6" s="35">
        <f t="shared" si="12"/>
        <v>39.81</v>
      </c>
      <c r="DN6" s="35">
        <f t="shared" si="12"/>
        <v>51.44</v>
      </c>
      <c r="DO6" s="35">
        <f t="shared" si="12"/>
        <v>52.4</v>
      </c>
      <c r="DP6" s="35">
        <f t="shared" si="12"/>
        <v>53.56</v>
      </c>
      <c r="DQ6" s="35">
        <f t="shared" si="12"/>
        <v>54.73</v>
      </c>
      <c r="DR6" s="34" t="str">
        <f>IF(DR7="","",IF(DR7="-","【-】","【"&amp;SUBSTITUTE(TEXT(DR7,"#,##0.00"),"-","△")&amp;"】"))</f>
        <v>【54.73】</v>
      </c>
      <c r="DS6" s="35">
        <f>IF(DS7="",NA(),DS7)</f>
        <v>1.48</v>
      </c>
      <c r="DT6" s="35">
        <f t="shared" ref="DT6:EB6" si="13">IF(DT7="",NA(),DT7)</f>
        <v>8.51</v>
      </c>
      <c r="DU6" s="35">
        <f t="shared" si="13"/>
        <v>41.67</v>
      </c>
      <c r="DV6" s="35">
        <f t="shared" si="13"/>
        <v>41.61</v>
      </c>
      <c r="DW6" s="35">
        <f t="shared" si="13"/>
        <v>61.9</v>
      </c>
      <c r="DX6" s="35">
        <f t="shared" si="13"/>
        <v>13.72</v>
      </c>
      <c r="DY6" s="35">
        <f t="shared" si="13"/>
        <v>16.77</v>
      </c>
      <c r="DZ6" s="35">
        <f t="shared" si="13"/>
        <v>18.05</v>
      </c>
      <c r="EA6" s="35">
        <f t="shared" si="13"/>
        <v>19.440000000000001</v>
      </c>
      <c r="EB6" s="35">
        <f t="shared" si="13"/>
        <v>22.46</v>
      </c>
      <c r="EC6" s="34" t="str">
        <f>IF(EC7="","",IF(EC7="-","【-】","【"&amp;SUBSTITUTE(TEXT(EC7,"#,##0.00"),"-","△")&amp;"】"))</f>
        <v>【22.46】</v>
      </c>
      <c r="ED6" s="35">
        <f>IF(ED7="",NA(),ED7)</f>
        <v>7.0000000000000007E-2</v>
      </c>
      <c r="EE6" s="34">
        <f t="shared" ref="EE6:EM6" si="14">IF(EE7="",NA(),EE7)</f>
        <v>0</v>
      </c>
      <c r="EF6" s="35">
        <f t="shared" si="14"/>
        <v>0.12</v>
      </c>
      <c r="EG6" s="35">
        <f t="shared" si="14"/>
        <v>0.14000000000000001</v>
      </c>
      <c r="EH6" s="35">
        <f t="shared" si="14"/>
        <v>0.05</v>
      </c>
      <c r="EI6" s="35">
        <f t="shared" si="14"/>
        <v>0.25</v>
      </c>
      <c r="EJ6" s="35">
        <f t="shared" si="14"/>
        <v>0.13</v>
      </c>
      <c r="EK6" s="35">
        <f t="shared" si="14"/>
        <v>0.26</v>
      </c>
      <c r="EL6" s="35">
        <f t="shared" si="14"/>
        <v>0.24</v>
      </c>
      <c r="EM6" s="35">
        <f t="shared" si="14"/>
        <v>0.27</v>
      </c>
      <c r="EN6" s="34" t="str">
        <f>IF(EN7="","",IF(EN7="-","【-】","【"&amp;SUBSTITUTE(TEXT(EN7,"#,##0.00"),"-","△")&amp;"】"))</f>
        <v>【0.27】</v>
      </c>
    </row>
    <row r="7" spans="1:144" s="36" customFormat="1" x14ac:dyDescent="0.15">
      <c r="A7" s="28"/>
      <c r="B7" s="37">
        <v>2017</v>
      </c>
      <c r="C7" s="37">
        <v>128716</v>
      </c>
      <c r="D7" s="37">
        <v>46</v>
      </c>
      <c r="E7" s="37">
        <v>1</v>
      </c>
      <c r="F7" s="37">
        <v>0</v>
      </c>
      <c r="G7" s="37">
        <v>2</v>
      </c>
      <c r="H7" s="37" t="s">
        <v>105</v>
      </c>
      <c r="I7" s="37" t="s">
        <v>106</v>
      </c>
      <c r="J7" s="37" t="s">
        <v>107</v>
      </c>
      <c r="K7" s="37" t="s">
        <v>108</v>
      </c>
      <c r="L7" s="37" t="s">
        <v>109</v>
      </c>
      <c r="M7" s="37" t="s">
        <v>110</v>
      </c>
      <c r="N7" s="38" t="s">
        <v>111</v>
      </c>
      <c r="O7" s="38">
        <v>89.45</v>
      </c>
      <c r="P7" s="38">
        <v>92.25</v>
      </c>
      <c r="Q7" s="38">
        <v>0</v>
      </c>
      <c r="R7" s="38" t="s">
        <v>111</v>
      </c>
      <c r="S7" s="38" t="s">
        <v>111</v>
      </c>
      <c r="T7" s="38" t="s">
        <v>111</v>
      </c>
      <c r="U7" s="38">
        <v>342234</v>
      </c>
      <c r="V7" s="38">
        <v>749.48</v>
      </c>
      <c r="W7" s="38">
        <v>456.63</v>
      </c>
      <c r="X7" s="38">
        <v>116.08</v>
      </c>
      <c r="Y7" s="38">
        <v>112.42</v>
      </c>
      <c r="Z7" s="38">
        <v>115.64</v>
      </c>
      <c r="AA7" s="38">
        <v>120</v>
      </c>
      <c r="AB7" s="38">
        <v>120.68</v>
      </c>
      <c r="AC7" s="38">
        <v>113.88</v>
      </c>
      <c r="AD7" s="38">
        <v>113.47</v>
      </c>
      <c r="AE7" s="38">
        <v>113.33</v>
      </c>
      <c r="AF7" s="38">
        <v>114.05</v>
      </c>
      <c r="AG7" s="38">
        <v>114.26</v>
      </c>
      <c r="AH7" s="38">
        <v>114.26</v>
      </c>
      <c r="AI7" s="38">
        <v>0</v>
      </c>
      <c r="AJ7" s="38">
        <v>0</v>
      </c>
      <c r="AK7" s="38">
        <v>0</v>
      </c>
      <c r="AL7" s="38">
        <v>0</v>
      </c>
      <c r="AM7" s="38">
        <v>0</v>
      </c>
      <c r="AN7" s="38">
        <v>21.34</v>
      </c>
      <c r="AO7" s="38">
        <v>16.89</v>
      </c>
      <c r="AP7" s="38">
        <v>17.39</v>
      </c>
      <c r="AQ7" s="38">
        <v>12.65</v>
      </c>
      <c r="AR7" s="38">
        <v>10.58</v>
      </c>
      <c r="AS7" s="38">
        <v>10.58</v>
      </c>
      <c r="AT7" s="38">
        <v>743.32</v>
      </c>
      <c r="AU7" s="38">
        <v>221.1</v>
      </c>
      <c r="AV7" s="38">
        <v>223.41</v>
      </c>
      <c r="AW7" s="38">
        <v>309.08999999999997</v>
      </c>
      <c r="AX7" s="38">
        <v>542.48</v>
      </c>
      <c r="AY7" s="38">
        <v>634.53</v>
      </c>
      <c r="AZ7" s="38">
        <v>200.22</v>
      </c>
      <c r="BA7" s="38">
        <v>212.95</v>
      </c>
      <c r="BB7" s="38">
        <v>224.41</v>
      </c>
      <c r="BC7" s="38">
        <v>243.44</v>
      </c>
      <c r="BD7" s="38">
        <v>243.44</v>
      </c>
      <c r="BE7" s="38">
        <v>177.3</v>
      </c>
      <c r="BF7" s="38">
        <v>151.86000000000001</v>
      </c>
      <c r="BG7" s="38">
        <v>129.97999999999999</v>
      </c>
      <c r="BH7" s="38">
        <v>115.26</v>
      </c>
      <c r="BI7" s="38">
        <v>98.17</v>
      </c>
      <c r="BJ7" s="38">
        <v>368.94</v>
      </c>
      <c r="BK7" s="38">
        <v>351.06</v>
      </c>
      <c r="BL7" s="38">
        <v>333.48</v>
      </c>
      <c r="BM7" s="38">
        <v>320.31</v>
      </c>
      <c r="BN7" s="38">
        <v>303.26</v>
      </c>
      <c r="BO7" s="38">
        <v>303.26</v>
      </c>
      <c r="BP7" s="38">
        <v>114.9</v>
      </c>
      <c r="BQ7" s="38">
        <v>113.64</v>
      </c>
      <c r="BR7" s="38">
        <v>117.31</v>
      </c>
      <c r="BS7" s="38">
        <v>122.46</v>
      </c>
      <c r="BT7" s="38">
        <v>123.28</v>
      </c>
      <c r="BU7" s="38">
        <v>111.12</v>
      </c>
      <c r="BV7" s="38">
        <v>112.92</v>
      </c>
      <c r="BW7" s="38">
        <v>112.81</v>
      </c>
      <c r="BX7" s="38">
        <v>113.88</v>
      </c>
      <c r="BY7" s="38">
        <v>114.14</v>
      </c>
      <c r="BZ7" s="38">
        <v>114.14</v>
      </c>
      <c r="CA7" s="38">
        <v>140.44999999999999</v>
      </c>
      <c r="CB7" s="38">
        <v>143.84</v>
      </c>
      <c r="CC7" s="38">
        <v>139.49</v>
      </c>
      <c r="CD7" s="38">
        <v>129.93</v>
      </c>
      <c r="CE7" s="38">
        <v>128.80000000000001</v>
      </c>
      <c r="CF7" s="38">
        <v>75.75</v>
      </c>
      <c r="CG7" s="38">
        <v>75.3</v>
      </c>
      <c r="CH7" s="38">
        <v>75.3</v>
      </c>
      <c r="CI7" s="38">
        <v>74.02</v>
      </c>
      <c r="CJ7" s="38">
        <v>73.03</v>
      </c>
      <c r="CK7" s="38">
        <v>73.03</v>
      </c>
      <c r="CL7" s="38">
        <v>54.66</v>
      </c>
      <c r="CM7" s="38">
        <v>53.81</v>
      </c>
      <c r="CN7" s="38">
        <v>53.59</v>
      </c>
      <c r="CO7" s="38">
        <v>53.54</v>
      </c>
      <c r="CP7" s="38">
        <v>53.67</v>
      </c>
      <c r="CQ7" s="38">
        <v>64.12</v>
      </c>
      <c r="CR7" s="38">
        <v>62.69</v>
      </c>
      <c r="CS7" s="38">
        <v>61.82</v>
      </c>
      <c r="CT7" s="38">
        <v>61.66</v>
      </c>
      <c r="CU7" s="38">
        <v>62.19</v>
      </c>
      <c r="CV7" s="38">
        <v>62.19</v>
      </c>
      <c r="CW7" s="38">
        <v>100</v>
      </c>
      <c r="CX7" s="38">
        <v>100</v>
      </c>
      <c r="CY7" s="38">
        <v>100</v>
      </c>
      <c r="CZ7" s="38">
        <v>100</v>
      </c>
      <c r="DA7" s="38">
        <v>100</v>
      </c>
      <c r="DB7" s="38">
        <v>100.12</v>
      </c>
      <c r="DC7" s="38">
        <v>100.12</v>
      </c>
      <c r="DD7" s="38">
        <v>100.03</v>
      </c>
      <c r="DE7" s="38">
        <v>100.05</v>
      </c>
      <c r="DF7" s="38">
        <v>100.05</v>
      </c>
      <c r="DG7" s="38">
        <v>100.05</v>
      </c>
      <c r="DH7" s="38">
        <v>48.23</v>
      </c>
      <c r="DI7" s="38">
        <v>57.93</v>
      </c>
      <c r="DJ7" s="38">
        <v>58.89</v>
      </c>
      <c r="DK7" s="38">
        <v>61.04</v>
      </c>
      <c r="DL7" s="38">
        <v>63.09</v>
      </c>
      <c r="DM7" s="38">
        <v>39.81</v>
      </c>
      <c r="DN7" s="38">
        <v>51.44</v>
      </c>
      <c r="DO7" s="38">
        <v>52.4</v>
      </c>
      <c r="DP7" s="38">
        <v>53.56</v>
      </c>
      <c r="DQ7" s="38">
        <v>54.73</v>
      </c>
      <c r="DR7" s="38">
        <v>54.73</v>
      </c>
      <c r="DS7" s="38">
        <v>1.48</v>
      </c>
      <c r="DT7" s="38">
        <v>8.51</v>
      </c>
      <c r="DU7" s="38">
        <v>41.67</v>
      </c>
      <c r="DV7" s="38">
        <v>41.61</v>
      </c>
      <c r="DW7" s="38">
        <v>61.9</v>
      </c>
      <c r="DX7" s="38">
        <v>13.72</v>
      </c>
      <c r="DY7" s="38">
        <v>16.77</v>
      </c>
      <c r="DZ7" s="38">
        <v>18.05</v>
      </c>
      <c r="EA7" s="38">
        <v>19.440000000000001</v>
      </c>
      <c r="EB7" s="38">
        <v>22.46</v>
      </c>
      <c r="EC7" s="38">
        <v>22.46</v>
      </c>
      <c r="ED7" s="38">
        <v>7.0000000000000007E-2</v>
      </c>
      <c r="EE7" s="38">
        <v>0</v>
      </c>
      <c r="EF7" s="38">
        <v>0.12</v>
      </c>
      <c r="EG7" s="38">
        <v>0.14000000000000001</v>
      </c>
      <c r="EH7" s="38">
        <v>0.05</v>
      </c>
      <c r="EI7" s="38">
        <v>0.25</v>
      </c>
      <c r="EJ7" s="38">
        <v>0.13</v>
      </c>
      <c r="EK7" s="38">
        <v>0.26</v>
      </c>
      <c r="EL7" s="38">
        <v>0.24</v>
      </c>
      <c r="EM7" s="38">
        <v>0.27</v>
      </c>
      <c r="EN7" s="38">
        <v>0.27</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2019-02-04T02:55:10Z</cp:lastPrinted>
  <dcterms:created xsi:type="dcterms:W3CDTF">2018-12-03T08:29:43Z</dcterms:created>
  <dcterms:modified xsi:type="dcterms:W3CDTF">2019-02-04T02:55:11Z</dcterms:modified>
  <cp:category/>
</cp:coreProperties>
</file>