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０年度\07公営企業\06 経営比較分析表\20190111_経営比較分析表等依頼（定期分）\03団体→県\水道_010\末端給水_010_001_39団体\"/>
    </mc:Choice>
  </mc:AlternateContent>
  <workbookProtection workbookPassword="A597"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W8" i="4"/>
  <c r="P8" i="4"/>
  <c r="I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<sst xmlns="http://schemas.openxmlformats.org/spreadsheetml/2006/main" count="232" uniqueCount="120">
  <si>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</si>
  <si>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</si>
  <si>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</si>
  <si>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</si>
  <si>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</si>
  <si>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</si>
  <si>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</si>
  <si>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</si>
  <si>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</si>
  <si>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</si>
  <si>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</si>
  <si>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</si>
  <si>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</si>
  <si>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</si>
  <si>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</si>
  <si>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</si>
  <si>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</si>
  <si>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</si>
  <si>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</si>
  <si>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</si>
  <si>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</si>
  <si>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</si>
  <si>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</si>
  <si>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</si>
  <si>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</si>
  <si>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</si>
  <si>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</si>
  <si>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</si>
  <si>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</si>
  <si>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</si>
  <si>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</si>
  <si>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</si>
  <si>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</si>
  <si>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</si>
  <si>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</si>
  <si>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</si>
  <si>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</si>
  <si>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</si>
  <si>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</si>
  <si>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</si>
  <si>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</si>
  <si>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</si>
  <si>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</si>
  <si>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</si>
  <si>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</si>
  <si>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</si>
  <si>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</si>
  <si>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</si>
  <si>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</si>
  <si>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</si>
  <si>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</si>
  <si>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</si>
  <si>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</si>
  <si>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</si>
  <si>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</si>
  <si>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</si>
  <si>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</si>
  <si>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</si>
  <si>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</si>
  <si>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</si>
  <si>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</si>
  <si>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</si>
  <si>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</si>
  <si>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</si>
  <si>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</si>
  <si>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</si>
  <si>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</si>
  <si>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</si>
  <si>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</si>
  <si>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</si>
  <si>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</si>
  <si>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</si>
  <si>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</si>
  <si>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</si>
  <si>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</si>
  <si>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</si>
  <si>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</si>
  <si>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</si>
  <si>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</si>
  <si>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</si>
  <si>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</si>
  <si>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</si>
  <si>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</si>
  <si>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</si>
  <si>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</si>
  <si>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</si>
  <si>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</si>
  <si>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</si>
  <si>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</si>
  <si>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</si>
  <si>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</si>
  <si>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</si>
  <si>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</si>
  <si>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</si>
  <si>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</si>
  <si>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</si>
  <si>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</si>
  <si>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</si>
  <si>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</si>
  <si>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</si>
  <si>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</si>
  <si>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</si>
  <si>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</si>
  <si>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</si>
  <si>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</si>
  <si>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富津市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</si>
  <si>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</si>
  <si>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</si>
  <si>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</si>
  <si>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</si>
  <si>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</si>
  <si>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</si>
  <si>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</si>
  <si>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</si>
  <si>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</si>
  <si>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</si>
  <si>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</si>
  <si>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経常収支比率が平成24年度から100％を上回っているため、収支は黒字であり、料金回収率も100％に達しているが、給水に係る費用を給水収益のみで賄えないため、営業外収益に依存している。営業外収益の主なものは長期前受金戻入と加入負担金である。
　平成29年度の流動比率は390.01％であり、短期的な債務の支払い能力に問題はない。
　平成29年度の企業債残高対給水収益比率は、平均値を若干下回っているが、わずかに上昇傾向で推移している。その要因は給水人口の減少による給水収益の減少と水道未普及地域解消事業を実施しているためと考えられる。
　有収率は80.27％と平均値を下回っている。これは地下漏水等により無収水量、無効水量の割合が高いことが要因となっている。</t>
    <phoneticPr fontId="4"/>
  </si>
  <si>
    <t>　管路の老朽化の度合いを示す平成29年度の管経年化比率は48.97％と管路の約半分が法定耐用年数を経過していることを示している。以前は上昇傾向にあったが平成26年度以降は50％前後で推移しており、平均値と比較すると非常に高い値となっている。
　漏水多発管路に対して重点的に老朽管更新事業を実施しているが、今後は統合を踏まえ更に加速的改善に努めていく予定である。</t>
    <phoneticPr fontId="4"/>
  </si>
  <si>
    <t>　給水人口の減少等により給水収益が減収となっているなかで、今後、経常収支比率が100％を下回ることが予想されることから、給水収益、料金回収率の向上を目指していかなければならない。また、給水収益向上のため平成31年2月に料金改定を行う予定である。
　また、有収水量を上げるために漏水の大きな原因となる老朽管更新事業に投資して事業を加速させていかなけらばならない。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</si>
</sst>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0.68</c:v>
                </c:pt>
                <c:pt idx="1">
                  <c:v>0.55000000000000004</c:v>
                </c:pt>
                <c:pt idx="2">
                  <c:v>0.81</c:v>
                </c:pt>
                <c:pt idx="3">
                  <c:v>0.65</c:v>
                </c:pt>
                <c:pt idx="4">
                  <c:v>1.2</c:v>
                </c:pt>
              </c:numCache>
            </c:numRef>
          </c:val>
          <c:extLst>
            <c:ext xmlns:c16="http://schemas.microsoft.com/office/drawing/2014/chart" uri="{C3380CC4-5D6E-409C-BE32-E72D297353CC}">
              <c16:uniqueId val="{00000000-E2AF-4D60-9E33-5FACEA30EC91}"/>
            </c:ext>
          </c:extLst>
        </c:ser>
        <c:dLbls>
          <c:showLegendKey val="0"/>
          <c:showVal val="0"/>
          <c:showCatName val="0"/>
          <c:showSerName val="0"/>
          <c:showPercent val="0"/>
          <c:showBubbleSize val="0"/>
        </c:dLbls>
        <c:gapWidth val="150"/>
        <c:axId val="584511704"/>
        <c:axId val="58451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c:ext xmlns:c16="http://schemas.microsoft.com/office/drawing/2014/chart" uri="{C3380CC4-5D6E-409C-BE32-E72D297353CC}">
              <c16:uniqueId val="{00000001-E2AF-4D60-9E33-5FACEA30EC91}"/>
            </c:ext>
          </c:extLst>
        </c:ser>
        <c:dLbls>
          <c:showLegendKey val="0"/>
          <c:showVal val="0"/>
          <c:showCatName val="0"/>
          <c:showSerName val="0"/>
          <c:showPercent val="0"/>
          <c:showBubbleSize val="0"/>
        </c:dLbls>
        <c:marker val="1"/>
        <c:smooth val="0"/>
        <c:axId val="584511704"/>
        <c:axId val="584511312"/>
      </c:lineChart>
      <c:dateAx>
        <c:axId val="584511704"/>
        <c:scaling>
          <c:orientation val="minMax"/>
        </c:scaling>
        <c:delete val="1"/>
        <c:axPos val="b"/>
        <c:numFmt formatCode="ge" sourceLinked="1"/>
        <c:majorTickMark val="none"/>
        <c:minorTickMark val="none"/>
        <c:tickLblPos val="none"/>
        <c:crossAx val="584511312"/>
        <c:crosses val="autoZero"/>
        <c:auto val="1"/>
        <c:lblOffset val="100"/>
        <c:baseTimeUnit val="years"/>
      </c:dateAx>
      <c:valAx>
        <c:axId val="58451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51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54.75</c:v>
                </c:pt>
                <c:pt idx="1">
                  <c:v>55.4</c:v>
                </c:pt>
                <c:pt idx="2">
                  <c:v>50.66</c:v>
                </c:pt>
                <c:pt idx="3">
                  <c:v>50.15</c:v>
                </c:pt>
                <c:pt idx="4">
                  <c:v>50.45</c:v>
                </c:pt>
              </c:numCache>
            </c:numRef>
          </c:val>
          <c:extLst>
            <c:ext xmlns:c16="http://schemas.microsoft.com/office/drawing/2014/chart" uri="{C3380CC4-5D6E-409C-BE32-E72D297353CC}">
              <c16:uniqueId val="{00000000-8356-49A9-8143-12B3C2941259}"/>
            </c:ext>
          </c:extLst>
        </c:ser>
        <c:dLbls>
          <c:showLegendKey val="0"/>
          <c:showVal val="0"/>
          <c:showCatName val="0"/>
          <c:showSerName val="0"/>
          <c:showPercent val="0"/>
          <c:showBubbleSize val="0"/>
        </c:dLbls>
        <c:gapWidth val="150"/>
        <c:axId val="582526424"/>
        <c:axId val="59737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c:ext xmlns:c16="http://schemas.microsoft.com/office/drawing/2014/chart" uri="{C3380CC4-5D6E-409C-BE32-E72D297353CC}">
              <c16:uniqueId val="{00000001-8356-49A9-8143-12B3C2941259}"/>
            </c:ext>
          </c:extLst>
        </c:ser>
        <c:dLbls>
          <c:showLegendKey val="0"/>
          <c:showVal val="0"/>
          <c:showCatName val="0"/>
          <c:showSerName val="0"/>
          <c:showPercent val="0"/>
          <c:showBubbleSize val="0"/>
        </c:dLbls>
        <c:marker val="1"/>
        <c:smooth val="0"/>
        <c:axId val="582526424"/>
        <c:axId val="597373952"/>
      </c:lineChart>
      <c:dateAx>
        <c:axId val="582526424"/>
        <c:scaling>
          <c:orientation val="minMax"/>
        </c:scaling>
        <c:delete val="1"/>
        <c:axPos val="b"/>
        <c:numFmt formatCode="ge" sourceLinked="1"/>
        <c:majorTickMark val="none"/>
        <c:minorTickMark val="none"/>
        <c:tickLblPos val="none"/>
        <c:crossAx val="597373952"/>
        <c:crosses val="autoZero"/>
        <c:auto val="1"/>
        <c:lblOffset val="100"/>
        <c:baseTimeUnit val="years"/>
      </c:dateAx>
      <c:valAx>
        <c:axId val="59737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52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83.2</c:v>
                </c:pt>
                <c:pt idx="1">
                  <c:v>80.7</c:v>
                </c:pt>
                <c:pt idx="2">
                  <c:v>80.5</c:v>
                </c:pt>
                <c:pt idx="3">
                  <c:v>80.39</c:v>
                </c:pt>
                <c:pt idx="4">
                  <c:v>80.27</c:v>
                </c:pt>
              </c:numCache>
            </c:numRef>
          </c:val>
          <c:extLst>
            <c:ext xmlns:c16="http://schemas.microsoft.com/office/drawing/2014/chart" uri="{C3380CC4-5D6E-409C-BE32-E72D297353CC}">
              <c16:uniqueId val="{00000000-B3A4-4531-A3F1-238DE7714EDD}"/>
            </c:ext>
          </c:extLst>
        </c:ser>
        <c:dLbls>
          <c:showLegendKey val="0"/>
          <c:showVal val="0"/>
          <c:showCatName val="0"/>
          <c:showSerName val="0"/>
          <c:showPercent val="0"/>
          <c:showBubbleSize val="0"/>
        </c:dLbls>
        <c:gapWidth val="150"/>
        <c:axId val="597375128"/>
        <c:axId val="59737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c:ext xmlns:c16="http://schemas.microsoft.com/office/drawing/2014/chart" uri="{C3380CC4-5D6E-409C-BE32-E72D297353CC}">
              <c16:uniqueId val="{00000001-B3A4-4531-A3F1-238DE7714EDD}"/>
            </c:ext>
          </c:extLst>
        </c:ser>
        <c:dLbls>
          <c:showLegendKey val="0"/>
          <c:showVal val="0"/>
          <c:showCatName val="0"/>
          <c:showSerName val="0"/>
          <c:showPercent val="0"/>
          <c:showBubbleSize val="0"/>
        </c:dLbls>
        <c:marker val="1"/>
        <c:smooth val="0"/>
        <c:axId val="597375128"/>
        <c:axId val="597375520"/>
      </c:lineChart>
      <c:dateAx>
        <c:axId val="597375128"/>
        <c:scaling>
          <c:orientation val="minMax"/>
        </c:scaling>
        <c:delete val="1"/>
        <c:axPos val="b"/>
        <c:numFmt formatCode="ge" sourceLinked="1"/>
        <c:majorTickMark val="none"/>
        <c:minorTickMark val="none"/>
        <c:tickLblPos val="none"/>
        <c:crossAx val="597375520"/>
        <c:crosses val="autoZero"/>
        <c:auto val="1"/>
        <c:lblOffset val="100"/>
        <c:baseTimeUnit val="years"/>
      </c:dateAx>
      <c:valAx>
        <c:axId val="5973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737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100.97</c:v>
                </c:pt>
                <c:pt idx="1">
                  <c:v>104.18</c:v>
                </c:pt>
                <c:pt idx="2">
                  <c:v>101.69</c:v>
                </c:pt>
                <c:pt idx="3">
                  <c:v>102.54</c:v>
                </c:pt>
                <c:pt idx="4">
                  <c:v>105.54</c:v>
                </c:pt>
              </c:numCache>
            </c:numRef>
          </c:val>
          <c:extLst>
            <c:ext xmlns:c16="http://schemas.microsoft.com/office/drawing/2014/chart" uri="{C3380CC4-5D6E-409C-BE32-E72D297353CC}">
              <c16:uniqueId val="{00000000-4517-43C2-B76A-A076CD2EF6A8}"/>
            </c:ext>
          </c:extLst>
        </c:ser>
        <c:dLbls>
          <c:showLegendKey val="0"/>
          <c:showVal val="0"/>
          <c:showCatName val="0"/>
          <c:showSerName val="0"/>
          <c:showPercent val="0"/>
          <c:showBubbleSize val="0"/>
        </c:dLbls>
        <c:gapWidth val="150"/>
        <c:axId val="584510136"/>
        <c:axId val="584509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c:ext xmlns:c16="http://schemas.microsoft.com/office/drawing/2014/chart" uri="{C3380CC4-5D6E-409C-BE32-E72D297353CC}">
              <c16:uniqueId val="{00000001-4517-43C2-B76A-A076CD2EF6A8}"/>
            </c:ext>
          </c:extLst>
        </c:ser>
        <c:dLbls>
          <c:showLegendKey val="0"/>
          <c:showVal val="0"/>
          <c:showCatName val="0"/>
          <c:showSerName val="0"/>
          <c:showPercent val="0"/>
          <c:showBubbleSize val="0"/>
        </c:dLbls>
        <c:marker val="1"/>
        <c:smooth val="0"/>
        <c:axId val="584510136"/>
        <c:axId val="584509744"/>
      </c:lineChart>
      <c:dateAx>
        <c:axId val="584510136"/>
        <c:scaling>
          <c:orientation val="minMax"/>
        </c:scaling>
        <c:delete val="1"/>
        <c:axPos val="b"/>
        <c:numFmt formatCode="ge" sourceLinked="1"/>
        <c:majorTickMark val="none"/>
        <c:minorTickMark val="none"/>
        <c:tickLblPos val="none"/>
        <c:crossAx val="584509744"/>
        <c:crosses val="autoZero"/>
        <c:auto val="1"/>
        <c:lblOffset val="100"/>
        <c:baseTimeUnit val="years"/>
      </c:dateAx>
      <c:valAx>
        <c:axId val="584509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451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40.58</c:v>
                </c:pt>
                <c:pt idx="1">
                  <c:v>52.26</c:v>
                </c:pt>
                <c:pt idx="2">
                  <c:v>55.33</c:v>
                </c:pt>
                <c:pt idx="3">
                  <c:v>53.71</c:v>
                </c:pt>
                <c:pt idx="4">
                  <c:v>54.12</c:v>
                </c:pt>
              </c:numCache>
            </c:numRef>
          </c:val>
          <c:extLst>
            <c:ext xmlns:c16="http://schemas.microsoft.com/office/drawing/2014/chart" uri="{C3380CC4-5D6E-409C-BE32-E72D297353CC}">
              <c16:uniqueId val="{00000000-F0A9-4D07-84C0-B9F8F8146671}"/>
            </c:ext>
          </c:extLst>
        </c:ser>
        <c:dLbls>
          <c:showLegendKey val="0"/>
          <c:showVal val="0"/>
          <c:showCatName val="0"/>
          <c:showSerName val="0"/>
          <c:showPercent val="0"/>
          <c:showBubbleSize val="0"/>
        </c:dLbls>
        <c:gapWidth val="150"/>
        <c:axId val="584508960"/>
        <c:axId val="58770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c:ext xmlns:c16="http://schemas.microsoft.com/office/drawing/2014/chart" uri="{C3380CC4-5D6E-409C-BE32-E72D297353CC}">
              <c16:uniqueId val="{00000001-F0A9-4D07-84C0-B9F8F8146671}"/>
            </c:ext>
          </c:extLst>
        </c:ser>
        <c:dLbls>
          <c:showLegendKey val="0"/>
          <c:showVal val="0"/>
          <c:showCatName val="0"/>
          <c:showSerName val="0"/>
          <c:showPercent val="0"/>
          <c:showBubbleSize val="0"/>
        </c:dLbls>
        <c:marker val="1"/>
        <c:smooth val="0"/>
        <c:axId val="584508960"/>
        <c:axId val="587709576"/>
      </c:lineChart>
      <c:dateAx>
        <c:axId val="584508960"/>
        <c:scaling>
          <c:orientation val="minMax"/>
        </c:scaling>
        <c:delete val="1"/>
        <c:axPos val="b"/>
        <c:numFmt formatCode="ge" sourceLinked="1"/>
        <c:majorTickMark val="none"/>
        <c:minorTickMark val="none"/>
        <c:tickLblPos val="none"/>
        <c:crossAx val="587709576"/>
        <c:crosses val="autoZero"/>
        <c:auto val="1"/>
        <c:lblOffset val="100"/>
        <c:baseTimeUnit val="years"/>
      </c:dateAx>
      <c:valAx>
        <c:axId val="58770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5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45.35</c:v>
                </c:pt>
                <c:pt idx="1">
                  <c:v>52.15</c:v>
                </c:pt>
                <c:pt idx="2">
                  <c:v>52.35</c:v>
                </c:pt>
                <c:pt idx="3">
                  <c:v>51.52</c:v>
                </c:pt>
                <c:pt idx="4">
                  <c:v>48.97</c:v>
                </c:pt>
              </c:numCache>
            </c:numRef>
          </c:val>
          <c:extLst>
            <c:ext xmlns:c16="http://schemas.microsoft.com/office/drawing/2014/chart" uri="{C3380CC4-5D6E-409C-BE32-E72D297353CC}">
              <c16:uniqueId val="{00000000-9ED3-4190-9BB4-BF874278796C}"/>
            </c:ext>
          </c:extLst>
        </c:ser>
        <c:dLbls>
          <c:showLegendKey val="0"/>
          <c:showVal val="0"/>
          <c:showCatName val="0"/>
          <c:showSerName val="0"/>
          <c:showPercent val="0"/>
          <c:showBubbleSize val="0"/>
        </c:dLbls>
        <c:gapWidth val="150"/>
        <c:axId val="587708400"/>
        <c:axId val="58770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c:ext xmlns:c16="http://schemas.microsoft.com/office/drawing/2014/chart" uri="{C3380CC4-5D6E-409C-BE32-E72D297353CC}">
              <c16:uniqueId val="{00000001-9ED3-4190-9BB4-BF874278796C}"/>
            </c:ext>
          </c:extLst>
        </c:ser>
        <c:dLbls>
          <c:showLegendKey val="0"/>
          <c:showVal val="0"/>
          <c:showCatName val="0"/>
          <c:showSerName val="0"/>
          <c:showPercent val="0"/>
          <c:showBubbleSize val="0"/>
        </c:dLbls>
        <c:marker val="1"/>
        <c:smooth val="0"/>
        <c:axId val="587708400"/>
        <c:axId val="587708008"/>
      </c:lineChart>
      <c:dateAx>
        <c:axId val="587708400"/>
        <c:scaling>
          <c:orientation val="minMax"/>
        </c:scaling>
        <c:delete val="1"/>
        <c:axPos val="b"/>
        <c:numFmt formatCode="ge" sourceLinked="1"/>
        <c:majorTickMark val="none"/>
        <c:minorTickMark val="none"/>
        <c:tickLblPos val="none"/>
        <c:crossAx val="587708008"/>
        <c:crosses val="autoZero"/>
        <c:auto val="1"/>
        <c:lblOffset val="100"/>
        <c:baseTimeUnit val="years"/>
      </c:dateAx>
      <c:valAx>
        <c:axId val="58770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70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formatCode="#,##0.00;&quot;△&quot;#,##0.00;&quot;-&quot;">
                  <c:v>1.5</c:v>
                </c:pt>
                <c:pt idx="1">
                  <c:v>0</c:v>
                </c:pt>
                <c:pt idx="2">
                  <c:v>0</c:v>
                </c:pt>
                <c:pt idx="3">
                  <c:v>0</c:v>
                </c:pt>
                <c:pt idx="4">
                  <c:v>0</c:v>
                </c:pt>
              </c:numCache>
            </c:numRef>
          </c:val>
          <c:extLst>
            <c:ext xmlns:c16="http://schemas.microsoft.com/office/drawing/2014/chart" uri="{C3380CC4-5D6E-409C-BE32-E72D297353CC}">
              <c16:uniqueId val="{00000000-D32E-456F-A0F5-92AA09FFE1E8}"/>
            </c:ext>
          </c:extLst>
        </c:ser>
        <c:dLbls>
          <c:showLegendKey val="0"/>
          <c:showVal val="0"/>
          <c:showCatName val="0"/>
          <c:showSerName val="0"/>
          <c:showPercent val="0"/>
          <c:showBubbleSize val="0"/>
        </c:dLbls>
        <c:gapWidth val="150"/>
        <c:axId val="587706048"/>
        <c:axId val="58770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c:ext xmlns:c16="http://schemas.microsoft.com/office/drawing/2014/chart" uri="{C3380CC4-5D6E-409C-BE32-E72D297353CC}">
              <c16:uniqueId val="{00000001-D32E-456F-A0F5-92AA09FFE1E8}"/>
            </c:ext>
          </c:extLst>
        </c:ser>
        <c:dLbls>
          <c:showLegendKey val="0"/>
          <c:showVal val="0"/>
          <c:showCatName val="0"/>
          <c:showSerName val="0"/>
          <c:showPercent val="0"/>
          <c:showBubbleSize val="0"/>
        </c:dLbls>
        <c:marker val="1"/>
        <c:smooth val="0"/>
        <c:axId val="587706048"/>
        <c:axId val="587706832"/>
      </c:lineChart>
      <c:dateAx>
        <c:axId val="587706048"/>
        <c:scaling>
          <c:orientation val="minMax"/>
        </c:scaling>
        <c:delete val="1"/>
        <c:axPos val="b"/>
        <c:numFmt formatCode="ge" sourceLinked="1"/>
        <c:majorTickMark val="none"/>
        <c:minorTickMark val="none"/>
        <c:tickLblPos val="none"/>
        <c:crossAx val="587706832"/>
        <c:crosses val="autoZero"/>
        <c:auto val="1"/>
        <c:lblOffset val="100"/>
        <c:baseTimeUnit val="years"/>
      </c:dateAx>
      <c:valAx>
        <c:axId val="5877068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770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1465.3</c:v>
                </c:pt>
                <c:pt idx="1">
                  <c:v>374.06</c:v>
                </c:pt>
                <c:pt idx="2">
                  <c:v>390.93</c:v>
                </c:pt>
                <c:pt idx="3">
                  <c:v>372.42</c:v>
                </c:pt>
                <c:pt idx="4">
                  <c:v>390.01</c:v>
                </c:pt>
              </c:numCache>
            </c:numRef>
          </c:val>
          <c:extLst>
            <c:ext xmlns:c16="http://schemas.microsoft.com/office/drawing/2014/chart" uri="{C3380CC4-5D6E-409C-BE32-E72D297353CC}">
              <c16:uniqueId val="{00000000-F1C7-4942-B519-37B11AB140C8}"/>
            </c:ext>
          </c:extLst>
        </c:ser>
        <c:dLbls>
          <c:showLegendKey val="0"/>
          <c:showVal val="0"/>
          <c:showCatName val="0"/>
          <c:showSerName val="0"/>
          <c:showPercent val="0"/>
          <c:showBubbleSize val="0"/>
        </c:dLbls>
        <c:gapWidth val="150"/>
        <c:axId val="586381448"/>
        <c:axId val="58638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c:ext xmlns:c16="http://schemas.microsoft.com/office/drawing/2014/chart" uri="{C3380CC4-5D6E-409C-BE32-E72D297353CC}">
              <c16:uniqueId val="{00000001-F1C7-4942-B519-37B11AB140C8}"/>
            </c:ext>
          </c:extLst>
        </c:ser>
        <c:dLbls>
          <c:showLegendKey val="0"/>
          <c:showVal val="0"/>
          <c:showCatName val="0"/>
          <c:showSerName val="0"/>
          <c:showPercent val="0"/>
          <c:showBubbleSize val="0"/>
        </c:dLbls>
        <c:marker val="1"/>
        <c:smooth val="0"/>
        <c:axId val="586381448"/>
        <c:axId val="586381840"/>
      </c:lineChart>
      <c:dateAx>
        <c:axId val="586381448"/>
        <c:scaling>
          <c:orientation val="minMax"/>
        </c:scaling>
        <c:delete val="1"/>
        <c:axPos val="b"/>
        <c:numFmt formatCode="ge" sourceLinked="1"/>
        <c:majorTickMark val="none"/>
        <c:minorTickMark val="none"/>
        <c:tickLblPos val="none"/>
        <c:crossAx val="586381840"/>
        <c:crosses val="autoZero"/>
        <c:auto val="1"/>
        <c:lblOffset val="100"/>
        <c:baseTimeUnit val="years"/>
      </c:dateAx>
      <c:valAx>
        <c:axId val="586381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86381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340.81</c:v>
                </c:pt>
                <c:pt idx="1">
                  <c:v>349.56</c:v>
                </c:pt>
                <c:pt idx="2">
                  <c:v>360.26</c:v>
                </c:pt>
                <c:pt idx="3">
                  <c:v>360.43</c:v>
                </c:pt>
                <c:pt idx="4">
                  <c:v>364.49</c:v>
                </c:pt>
              </c:numCache>
            </c:numRef>
          </c:val>
          <c:extLst>
            <c:ext xmlns:c16="http://schemas.microsoft.com/office/drawing/2014/chart" uri="{C3380CC4-5D6E-409C-BE32-E72D297353CC}">
              <c16:uniqueId val="{00000000-B63A-44BA-87E5-3A97DAC967EB}"/>
            </c:ext>
          </c:extLst>
        </c:ser>
        <c:dLbls>
          <c:showLegendKey val="0"/>
          <c:showVal val="0"/>
          <c:showCatName val="0"/>
          <c:showSerName val="0"/>
          <c:showPercent val="0"/>
          <c:showBubbleSize val="0"/>
        </c:dLbls>
        <c:gapWidth val="150"/>
        <c:axId val="593133000"/>
        <c:axId val="59313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c:ext xmlns:c16="http://schemas.microsoft.com/office/drawing/2014/chart" uri="{C3380CC4-5D6E-409C-BE32-E72D297353CC}">
              <c16:uniqueId val="{00000001-B63A-44BA-87E5-3A97DAC967EB}"/>
            </c:ext>
          </c:extLst>
        </c:ser>
        <c:dLbls>
          <c:showLegendKey val="0"/>
          <c:showVal val="0"/>
          <c:showCatName val="0"/>
          <c:showSerName val="0"/>
          <c:showPercent val="0"/>
          <c:showBubbleSize val="0"/>
        </c:dLbls>
        <c:marker val="1"/>
        <c:smooth val="0"/>
        <c:axId val="593133000"/>
        <c:axId val="593133392"/>
      </c:lineChart>
      <c:dateAx>
        <c:axId val="593133000"/>
        <c:scaling>
          <c:orientation val="minMax"/>
        </c:scaling>
        <c:delete val="1"/>
        <c:axPos val="b"/>
        <c:numFmt formatCode="ge" sourceLinked="1"/>
        <c:majorTickMark val="none"/>
        <c:minorTickMark val="none"/>
        <c:tickLblPos val="none"/>
        <c:crossAx val="593133392"/>
        <c:crosses val="autoZero"/>
        <c:auto val="1"/>
        <c:lblOffset val="100"/>
        <c:baseTimeUnit val="years"/>
      </c:dateAx>
      <c:valAx>
        <c:axId val="593133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9313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92.95</c:v>
                </c:pt>
                <c:pt idx="1">
                  <c:v>96.41</c:v>
                </c:pt>
                <c:pt idx="2">
                  <c:v>96.95</c:v>
                </c:pt>
                <c:pt idx="3">
                  <c:v>97.32</c:v>
                </c:pt>
                <c:pt idx="4">
                  <c:v>101.42</c:v>
                </c:pt>
              </c:numCache>
            </c:numRef>
          </c:val>
          <c:extLst>
            <c:ext xmlns:c16="http://schemas.microsoft.com/office/drawing/2014/chart" uri="{C3380CC4-5D6E-409C-BE32-E72D297353CC}">
              <c16:uniqueId val="{00000000-A08F-4944-8DCE-7405A41DBDD9}"/>
            </c:ext>
          </c:extLst>
        </c:ser>
        <c:dLbls>
          <c:showLegendKey val="0"/>
          <c:showVal val="0"/>
          <c:showCatName val="0"/>
          <c:showSerName val="0"/>
          <c:showPercent val="0"/>
          <c:showBubbleSize val="0"/>
        </c:dLbls>
        <c:gapWidth val="150"/>
        <c:axId val="587140896"/>
        <c:axId val="58714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c:ext xmlns:c16="http://schemas.microsoft.com/office/drawing/2014/chart" uri="{C3380CC4-5D6E-409C-BE32-E72D297353CC}">
              <c16:uniqueId val="{00000001-A08F-4944-8DCE-7405A41DBDD9}"/>
            </c:ext>
          </c:extLst>
        </c:ser>
        <c:dLbls>
          <c:showLegendKey val="0"/>
          <c:showVal val="0"/>
          <c:showCatName val="0"/>
          <c:showSerName val="0"/>
          <c:showPercent val="0"/>
          <c:showBubbleSize val="0"/>
        </c:dLbls>
        <c:marker val="1"/>
        <c:smooth val="0"/>
        <c:axId val="587140896"/>
        <c:axId val="587141288"/>
      </c:lineChart>
      <c:dateAx>
        <c:axId val="587140896"/>
        <c:scaling>
          <c:orientation val="minMax"/>
        </c:scaling>
        <c:delete val="1"/>
        <c:axPos val="b"/>
        <c:numFmt formatCode="ge" sourceLinked="1"/>
        <c:majorTickMark val="none"/>
        <c:minorTickMark val="none"/>
        <c:tickLblPos val="none"/>
        <c:crossAx val="587141288"/>
        <c:crosses val="autoZero"/>
        <c:auto val="1"/>
        <c:lblOffset val="100"/>
        <c:baseTimeUnit val="years"/>
      </c:dateAx>
      <c:valAx>
        <c:axId val="58714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14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300.85000000000002</c:v>
                </c:pt>
                <c:pt idx="1">
                  <c:v>291.51</c:v>
                </c:pt>
                <c:pt idx="2">
                  <c:v>289.94</c:v>
                </c:pt>
                <c:pt idx="3">
                  <c:v>289.37</c:v>
                </c:pt>
                <c:pt idx="4">
                  <c:v>280.14999999999998</c:v>
                </c:pt>
              </c:numCache>
            </c:numRef>
          </c:val>
          <c:extLst>
            <c:ext xmlns:c16="http://schemas.microsoft.com/office/drawing/2014/chart" uri="{C3380CC4-5D6E-409C-BE32-E72D297353CC}">
              <c16:uniqueId val="{00000000-74F7-41DB-BA4F-E3A1A39A0027}"/>
            </c:ext>
          </c:extLst>
        </c:ser>
        <c:dLbls>
          <c:showLegendKey val="0"/>
          <c:showVal val="0"/>
          <c:showCatName val="0"/>
          <c:showSerName val="0"/>
          <c:showPercent val="0"/>
          <c:showBubbleSize val="0"/>
        </c:dLbls>
        <c:gapWidth val="150"/>
        <c:axId val="582524856"/>
        <c:axId val="582525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c:ext xmlns:c16="http://schemas.microsoft.com/office/drawing/2014/chart" uri="{C3380CC4-5D6E-409C-BE32-E72D297353CC}">
              <c16:uniqueId val="{00000001-74F7-41DB-BA4F-E3A1A39A0027}"/>
            </c:ext>
          </c:extLst>
        </c:ser>
        <c:dLbls>
          <c:showLegendKey val="0"/>
          <c:showVal val="0"/>
          <c:showCatName val="0"/>
          <c:showSerName val="0"/>
          <c:showPercent val="0"/>
          <c:showBubbleSize val="0"/>
        </c:dLbls>
        <c:marker val="1"/>
        <c:smooth val="0"/>
        <c:axId val="582524856"/>
        <c:axId val="582525248"/>
      </c:lineChart>
      <c:dateAx>
        <c:axId val="582524856"/>
        <c:scaling>
          <c:orientation val="minMax"/>
        </c:scaling>
        <c:delete val="1"/>
        <c:axPos val="b"/>
        <c:numFmt formatCode="ge" sourceLinked="1"/>
        <c:majorTickMark val="none"/>
        <c:minorTickMark val="none"/>
        <c:tickLblPos val="none"/>
        <c:crossAx val="582525248"/>
        <c:crosses val="autoZero"/>
        <c:auto val="1"/>
        <c:lblOffset val="100"/>
        <c:baseTimeUnit val="years"/>
      </c:dateAx>
      <c:valAx>
        <c:axId val="5825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2524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千葉県　富津市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A5</v>
      </c>
      <c r="X8" s="82"/>
      <c r="Y8" s="82"/>
      <c r="Z8" s="82"/>
      <c r="AA8" s="82"/>
      <c r="AB8" s="82"/>
      <c r="AC8" s="82"/>
      <c r="AD8" s="82" t="str">
        <f>データ!$M$6</f>
        <v>非設置</v>
      </c>
      <c r="AE8" s="82"/>
      <c r="AF8" s="82"/>
      <c r="AG8" s="82"/>
      <c r="AH8" s="82"/>
      <c r="AI8" s="82"/>
      <c r="AJ8" s="82"/>
      <c r="AK8" s="4"/>
      <c r="AL8" s="70">
        <f>データ!$R$6</f>
        <v>45374</v>
      </c>
      <c r="AM8" s="70"/>
      <c r="AN8" s="70"/>
      <c r="AO8" s="70"/>
      <c r="AP8" s="70"/>
      <c r="AQ8" s="70"/>
      <c r="AR8" s="70"/>
      <c r="AS8" s="70"/>
      <c r="AT8" s="66">
        <f>データ!$S$6</f>
        <v>205.53</v>
      </c>
      <c r="AU8" s="67"/>
      <c r="AV8" s="67"/>
      <c r="AW8" s="67"/>
      <c r="AX8" s="67"/>
      <c r="AY8" s="67"/>
      <c r="AZ8" s="67"/>
      <c r="BA8" s="67"/>
      <c r="BB8" s="69">
        <f>データ!$T$6</f>
        <v>220.77</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62.31</v>
      </c>
      <c r="J10" s="67"/>
      <c r="K10" s="67"/>
      <c r="L10" s="67"/>
      <c r="M10" s="67"/>
      <c r="N10" s="67"/>
      <c r="O10" s="68"/>
      <c r="P10" s="69">
        <f>データ!$P$6</f>
        <v>95.17</v>
      </c>
      <c r="Q10" s="69"/>
      <c r="R10" s="69"/>
      <c r="S10" s="69"/>
      <c r="T10" s="69"/>
      <c r="U10" s="69"/>
      <c r="V10" s="69"/>
      <c r="W10" s="70">
        <f>データ!$Q$6</f>
        <v>4212</v>
      </c>
      <c r="X10" s="70"/>
      <c r="Y10" s="70"/>
      <c r="Z10" s="70"/>
      <c r="AA10" s="70"/>
      <c r="AB10" s="70"/>
      <c r="AC10" s="70"/>
      <c r="AD10" s="2"/>
      <c r="AE10" s="2"/>
      <c r="AF10" s="2"/>
      <c r="AG10" s="2"/>
      <c r="AH10" s="4"/>
      <c r="AI10" s="4"/>
      <c r="AJ10" s="4"/>
      <c r="AK10" s="4"/>
      <c r="AL10" s="70">
        <f>データ!$U$6</f>
        <v>41995</v>
      </c>
      <c r="AM10" s="70"/>
      <c r="AN10" s="70"/>
      <c r="AO10" s="70"/>
      <c r="AP10" s="70"/>
      <c r="AQ10" s="70"/>
      <c r="AR10" s="70"/>
      <c r="AS10" s="70"/>
      <c r="AT10" s="66">
        <f>データ!$V$6</f>
        <v>119.31</v>
      </c>
      <c r="AU10" s="67"/>
      <c r="AV10" s="67"/>
      <c r="AW10" s="67"/>
      <c r="AX10" s="67"/>
      <c r="AY10" s="67"/>
      <c r="AZ10" s="67"/>
      <c r="BA10" s="67"/>
      <c r="BB10" s="69">
        <f>データ!$W$6</f>
        <v>351.98</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GsHuWeicAeqQTtUy8oeYw1rYw9F30352ItEkvR4aZ3y/XYfZZtmod1asR+iAqwRqo1jRQK51CULLwOv+OPj04A==" saltValue="qslLrRczd4sC+EZqJBfhd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122262</v>
      </c>
      <c r="D6" s="33">
        <f t="shared" si="3"/>
        <v>46</v>
      </c>
      <c r="E6" s="33">
        <f t="shared" si="3"/>
        <v>1</v>
      </c>
      <c r="F6" s="33">
        <f t="shared" si="3"/>
        <v>0</v>
      </c>
      <c r="G6" s="33">
        <f t="shared" si="3"/>
        <v>1</v>
      </c>
      <c r="H6" s="33" t="str">
        <f t="shared" si="3"/>
        <v>千葉県　富津市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62.31</v>
      </c>
      <c r="P6" s="34">
        <f t="shared" si="3"/>
        <v>95.17</v>
      </c>
      <c r="Q6" s="34">
        <f t="shared" si="3"/>
        <v>4212</v>
      </c>
      <c r="R6" s="34">
        <f t="shared" si="3"/>
        <v>45374</v>
      </c>
      <c r="S6" s="34">
        <f t="shared" si="3"/>
        <v>205.53</v>
      </c>
      <c r="T6" s="34">
        <f t="shared" si="3"/>
        <v>220.77</v>
      </c>
      <c r="U6" s="34">
        <f t="shared" si="3"/>
        <v>41995</v>
      </c>
      <c r="V6" s="34">
        <f t="shared" si="3"/>
        <v>119.31</v>
      </c>
      <c r="W6" s="34">
        <f t="shared" si="3"/>
        <v>351.98</v>
      </c>
      <c r="X6" s="35">
        <f>IF(X7="",NA(),X7)</f>
        <v>100.97</v>
      </c>
      <c r="Y6" s="35">
        <f t="shared" ref="Y6:AG6" si="4">IF(Y7="",NA(),Y7)</f>
        <v>104.18</v>
      </c>
      <c r="Z6" s="35">
        <f t="shared" si="4"/>
        <v>101.69</v>
      </c>
      <c r="AA6" s="35">
        <f t="shared" si="4"/>
        <v>102.54</v>
      </c>
      <c r="AB6" s="35">
        <f t="shared" si="4"/>
        <v>105.54</v>
      </c>
      <c r="AC6" s="35">
        <f t="shared" si="4"/>
        <v>106.89</v>
      </c>
      <c r="AD6" s="35">
        <f t="shared" si="4"/>
        <v>109.04</v>
      </c>
      <c r="AE6" s="35">
        <f t="shared" si="4"/>
        <v>109.64</v>
      </c>
      <c r="AF6" s="35">
        <f t="shared" si="4"/>
        <v>110.95</v>
      </c>
      <c r="AG6" s="35">
        <f t="shared" si="4"/>
        <v>110.68</v>
      </c>
      <c r="AH6" s="34" t="str">
        <f>IF(AH7="","",IF(AH7="-","【-】","【"&amp;SUBSTITUTE(TEXT(AH7,"#,##0.00"),"-","△")&amp;"】"))</f>
        <v>【113.39】</v>
      </c>
      <c r="AI6" s="35">
        <f>IF(AI7="",NA(),AI7)</f>
        <v>1.5</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1465.3</v>
      </c>
      <c r="AU6" s="35">
        <f t="shared" ref="AU6:BC6" si="6">IF(AU7="",NA(),AU7)</f>
        <v>374.06</v>
      </c>
      <c r="AV6" s="35">
        <f t="shared" si="6"/>
        <v>390.93</v>
      </c>
      <c r="AW6" s="35">
        <f t="shared" si="6"/>
        <v>372.42</v>
      </c>
      <c r="AX6" s="35">
        <f t="shared" si="6"/>
        <v>390.01</v>
      </c>
      <c r="AY6" s="35">
        <f t="shared" si="6"/>
        <v>909.68</v>
      </c>
      <c r="AZ6" s="35">
        <f t="shared" si="6"/>
        <v>382.09</v>
      </c>
      <c r="BA6" s="35">
        <f t="shared" si="6"/>
        <v>371.31</v>
      </c>
      <c r="BB6" s="35">
        <f t="shared" si="6"/>
        <v>377.63</v>
      </c>
      <c r="BC6" s="35">
        <f t="shared" si="6"/>
        <v>357.34</v>
      </c>
      <c r="BD6" s="34" t="str">
        <f>IF(BD7="","",IF(BD7="-","【-】","【"&amp;SUBSTITUTE(TEXT(BD7,"#,##0.00"),"-","△")&amp;"】"))</f>
        <v>【264.34】</v>
      </c>
      <c r="BE6" s="35">
        <f>IF(BE7="",NA(),BE7)</f>
        <v>340.81</v>
      </c>
      <c r="BF6" s="35">
        <f t="shared" ref="BF6:BN6" si="7">IF(BF7="",NA(),BF7)</f>
        <v>349.56</v>
      </c>
      <c r="BG6" s="35">
        <f t="shared" si="7"/>
        <v>360.26</v>
      </c>
      <c r="BH6" s="35">
        <f t="shared" si="7"/>
        <v>360.43</v>
      </c>
      <c r="BI6" s="35">
        <f t="shared" si="7"/>
        <v>364.49</v>
      </c>
      <c r="BJ6" s="35">
        <f t="shared" si="7"/>
        <v>382.65</v>
      </c>
      <c r="BK6" s="35">
        <f t="shared" si="7"/>
        <v>385.06</v>
      </c>
      <c r="BL6" s="35">
        <f t="shared" si="7"/>
        <v>373.09</v>
      </c>
      <c r="BM6" s="35">
        <f t="shared" si="7"/>
        <v>364.71</v>
      </c>
      <c r="BN6" s="35">
        <f t="shared" si="7"/>
        <v>373.69</v>
      </c>
      <c r="BO6" s="34" t="str">
        <f>IF(BO7="","",IF(BO7="-","【-】","【"&amp;SUBSTITUTE(TEXT(BO7,"#,##0.00"),"-","△")&amp;"】"))</f>
        <v>【274.27】</v>
      </c>
      <c r="BP6" s="35">
        <f>IF(BP7="",NA(),BP7)</f>
        <v>92.95</v>
      </c>
      <c r="BQ6" s="35">
        <f t="shared" ref="BQ6:BY6" si="8">IF(BQ7="",NA(),BQ7)</f>
        <v>96.41</v>
      </c>
      <c r="BR6" s="35">
        <f t="shared" si="8"/>
        <v>96.95</v>
      </c>
      <c r="BS6" s="35">
        <f t="shared" si="8"/>
        <v>97.32</v>
      </c>
      <c r="BT6" s="35">
        <f t="shared" si="8"/>
        <v>101.42</v>
      </c>
      <c r="BU6" s="35">
        <f t="shared" si="8"/>
        <v>96.1</v>
      </c>
      <c r="BV6" s="35">
        <f t="shared" si="8"/>
        <v>99.07</v>
      </c>
      <c r="BW6" s="35">
        <f t="shared" si="8"/>
        <v>99.99</v>
      </c>
      <c r="BX6" s="35">
        <f t="shared" si="8"/>
        <v>100.65</v>
      </c>
      <c r="BY6" s="35">
        <f t="shared" si="8"/>
        <v>99.87</v>
      </c>
      <c r="BZ6" s="34" t="str">
        <f>IF(BZ7="","",IF(BZ7="-","【-】","【"&amp;SUBSTITUTE(TEXT(BZ7,"#,##0.00"),"-","△")&amp;"】"))</f>
        <v>【104.36】</v>
      </c>
      <c r="CA6" s="35">
        <f>IF(CA7="",NA(),CA7)</f>
        <v>300.85000000000002</v>
      </c>
      <c r="CB6" s="35">
        <f t="shared" ref="CB6:CJ6" si="9">IF(CB7="",NA(),CB7)</f>
        <v>291.51</v>
      </c>
      <c r="CC6" s="35">
        <f t="shared" si="9"/>
        <v>289.94</v>
      </c>
      <c r="CD6" s="35">
        <f t="shared" si="9"/>
        <v>289.37</v>
      </c>
      <c r="CE6" s="35">
        <f t="shared" si="9"/>
        <v>280.14999999999998</v>
      </c>
      <c r="CF6" s="35">
        <f t="shared" si="9"/>
        <v>178.39</v>
      </c>
      <c r="CG6" s="35">
        <f t="shared" si="9"/>
        <v>173.03</v>
      </c>
      <c r="CH6" s="35">
        <f t="shared" si="9"/>
        <v>171.15</v>
      </c>
      <c r="CI6" s="35">
        <f t="shared" si="9"/>
        <v>170.19</v>
      </c>
      <c r="CJ6" s="35">
        <f t="shared" si="9"/>
        <v>171.81</v>
      </c>
      <c r="CK6" s="34" t="str">
        <f>IF(CK7="","",IF(CK7="-","【-】","【"&amp;SUBSTITUTE(TEXT(CK7,"#,##0.00"),"-","△")&amp;"】"))</f>
        <v>【165.71】</v>
      </c>
      <c r="CL6" s="35">
        <f>IF(CL7="",NA(),CL7)</f>
        <v>54.75</v>
      </c>
      <c r="CM6" s="35">
        <f t="shared" ref="CM6:CU6" si="10">IF(CM7="",NA(),CM7)</f>
        <v>55.4</v>
      </c>
      <c r="CN6" s="35">
        <f t="shared" si="10"/>
        <v>50.66</v>
      </c>
      <c r="CO6" s="35">
        <f t="shared" si="10"/>
        <v>50.15</v>
      </c>
      <c r="CP6" s="35">
        <f t="shared" si="10"/>
        <v>50.45</v>
      </c>
      <c r="CQ6" s="35">
        <f t="shared" si="10"/>
        <v>59.23</v>
      </c>
      <c r="CR6" s="35">
        <f t="shared" si="10"/>
        <v>58.58</v>
      </c>
      <c r="CS6" s="35">
        <f t="shared" si="10"/>
        <v>58.53</v>
      </c>
      <c r="CT6" s="35">
        <f t="shared" si="10"/>
        <v>59.01</v>
      </c>
      <c r="CU6" s="35">
        <f t="shared" si="10"/>
        <v>60.03</v>
      </c>
      <c r="CV6" s="34" t="str">
        <f>IF(CV7="","",IF(CV7="-","【-】","【"&amp;SUBSTITUTE(TEXT(CV7,"#,##0.00"),"-","△")&amp;"】"))</f>
        <v>【60.41】</v>
      </c>
      <c r="CW6" s="35">
        <f>IF(CW7="",NA(),CW7)</f>
        <v>83.2</v>
      </c>
      <c r="CX6" s="35">
        <f t="shared" ref="CX6:DF6" si="11">IF(CX7="",NA(),CX7)</f>
        <v>80.7</v>
      </c>
      <c r="CY6" s="35">
        <f t="shared" si="11"/>
        <v>80.5</v>
      </c>
      <c r="CZ6" s="35">
        <f t="shared" si="11"/>
        <v>80.39</v>
      </c>
      <c r="DA6" s="35">
        <f t="shared" si="11"/>
        <v>80.27</v>
      </c>
      <c r="DB6" s="35">
        <f t="shared" si="11"/>
        <v>85.53</v>
      </c>
      <c r="DC6" s="35">
        <f t="shared" si="11"/>
        <v>85.23</v>
      </c>
      <c r="DD6" s="35">
        <f t="shared" si="11"/>
        <v>85.26</v>
      </c>
      <c r="DE6" s="35">
        <f t="shared" si="11"/>
        <v>85.37</v>
      </c>
      <c r="DF6" s="35">
        <f t="shared" si="11"/>
        <v>84.81</v>
      </c>
      <c r="DG6" s="34" t="str">
        <f>IF(DG7="","",IF(DG7="-","【-】","【"&amp;SUBSTITUTE(TEXT(DG7,"#,##0.00"),"-","△")&amp;"】"))</f>
        <v>【89.93】</v>
      </c>
      <c r="DH6" s="35">
        <f>IF(DH7="",NA(),DH7)</f>
        <v>40.58</v>
      </c>
      <c r="DI6" s="35">
        <f t="shared" ref="DI6:DQ6" si="12">IF(DI7="",NA(),DI7)</f>
        <v>52.26</v>
      </c>
      <c r="DJ6" s="35">
        <f t="shared" si="12"/>
        <v>55.33</v>
      </c>
      <c r="DK6" s="35">
        <f t="shared" si="12"/>
        <v>53.71</v>
      </c>
      <c r="DL6" s="35">
        <f t="shared" si="12"/>
        <v>54.12</v>
      </c>
      <c r="DM6" s="35">
        <f t="shared" si="12"/>
        <v>37.340000000000003</v>
      </c>
      <c r="DN6" s="35">
        <f t="shared" si="12"/>
        <v>44.31</v>
      </c>
      <c r="DO6" s="35">
        <f t="shared" si="12"/>
        <v>45.75</v>
      </c>
      <c r="DP6" s="35">
        <f t="shared" si="12"/>
        <v>46.9</v>
      </c>
      <c r="DQ6" s="35">
        <f t="shared" si="12"/>
        <v>47.28</v>
      </c>
      <c r="DR6" s="34" t="str">
        <f>IF(DR7="","",IF(DR7="-","【-】","【"&amp;SUBSTITUTE(TEXT(DR7,"#,##0.00"),"-","△")&amp;"】"))</f>
        <v>【48.12】</v>
      </c>
      <c r="DS6" s="35">
        <f>IF(DS7="",NA(),DS7)</f>
        <v>45.35</v>
      </c>
      <c r="DT6" s="35">
        <f t="shared" ref="DT6:EB6" si="13">IF(DT7="",NA(),DT7)</f>
        <v>52.15</v>
      </c>
      <c r="DU6" s="35">
        <f t="shared" si="13"/>
        <v>52.35</v>
      </c>
      <c r="DV6" s="35">
        <f t="shared" si="13"/>
        <v>51.52</v>
      </c>
      <c r="DW6" s="35">
        <f t="shared" si="13"/>
        <v>48.97</v>
      </c>
      <c r="DX6" s="35">
        <f t="shared" si="13"/>
        <v>8.39</v>
      </c>
      <c r="DY6" s="35">
        <f t="shared" si="13"/>
        <v>10.09</v>
      </c>
      <c r="DZ6" s="35">
        <f t="shared" si="13"/>
        <v>10.54</v>
      </c>
      <c r="EA6" s="35">
        <f t="shared" si="13"/>
        <v>12.03</v>
      </c>
      <c r="EB6" s="35">
        <f t="shared" si="13"/>
        <v>12.19</v>
      </c>
      <c r="EC6" s="34" t="str">
        <f>IF(EC7="","",IF(EC7="-","【-】","【"&amp;SUBSTITUTE(TEXT(EC7,"#,##0.00"),"-","△")&amp;"】"))</f>
        <v>【15.89】</v>
      </c>
      <c r="ED6" s="35">
        <f>IF(ED7="",NA(),ED7)</f>
        <v>0.68</v>
      </c>
      <c r="EE6" s="35">
        <f t="shared" ref="EE6:EM6" si="14">IF(EE7="",NA(),EE7)</f>
        <v>0.55000000000000004</v>
      </c>
      <c r="EF6" s="35">
        <f t="shared" si="14"/>
        <v>0.81</v>
      </c>
      <c r="EG6" s="35">
        <f t="shared" si="14"/>
        <v>0.65</v>
      </c>
      <c r="EH6" s="35">
        <f t="shared" si="14"/>
        <v>1.2</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x14ac:dyDescent="0.15">
      <c r="A7" s="28"/>
      <c r="B7" s="37">
        <v>2017</v>
      </c>
      <c r="C7" s="37">
        <v>122262</v>
      </c>
      <c r="D7" s="37">
        <v>46</v>
      </c>
      <c r="E7" s="37">
        <v>1</v>
      </c>
      <c r="F7" s="37">
        <v>0</v>
      </c>
      <c r="G7" s="37">
        <v>1</v>
      </c>
      <c r="H7" s="37" t="s">
        <v>105</v>
      </c>
      <c r="I7" s="37" t="s">
        <v>106</v>
      </c>
      <c r="J7" s="37" t="s">
        <v>107</v>
      </c>
      <c r="K7" s="37" t="s">
        <v>108</v>
      </c>
      <c r="L7" s="37" t="s">
        <v>109</v>
      </c>
      <c r="M7" s="37" t="s">
        <v>116</v>
      </c>
      <c r="N7" s="38" t="s">
        <v>110</v>
      </c>
      <c r="O7" s="38">
        <v>62.31</v>
      </c>
      <c r="P7" s="38">
        <v>95.17</v>
      </c>
      <c r="Q7" s="38">
        <v>4212</v>
      </c>
      <c r="R7" s="38">
        <v>45374</v>
      </c>
      <c r="S7" s="38">
        <v>205.53</v>
      </c>
      <c r="T7" s="38">
        <v>220.77</v>
      </c>
      <c r="U7" s="38">
        <v>41995</v>
      </c>
      <c r="V7" s="38">
        <v>119.31</v>
      </c>
      <c r="W7" s="38">
        <v>351.98</v>
      </c>
      <c r="X7" s="38">
        <v>100.97</v>
      </c>
      <c r="Y7" s="38">
        <v>104.18</v>
      </c>
      <c r="Z7" s="38">
        <v>101.69</v>
      </c>
      <c r="AA7" s="38">
        <v>102.54</v>
      </c>
      <c r="AB7" s="38">
        <v>105.54</v>
      </c>
      <c r="AC7" s="38">
        <v>106.89</v>
      </c>
      <c r="AD7" s="38">
        <v>109.04</v>
      </c>
      <c r="AE7" s="38">
        <v>109.64</v>
      </c>
      <c r="AF7" s="38">
        <v>110.95</v>
      </c>
      <c r="AG7" s="38">
        <v>110.68</v>
      </c>
      <c r="AH7" s="38">
        <v>113.39</v>
      </c>
      <c r="AI7" s="38">
        <v>1.5</v>
      </c>
      <c r="AJ7" s="38">
        <v>0</v>
      </c>
      <c r="AK7" s="38">
        <v>0</v>
      </c>
      <c r="AL7" s="38">
        <v>0</v>
      </c>
      <c r="AM7" s="38">
        <v>0</v>
      </c>
      <c r="AN7" s="38">
        <v>7.76</v>
      </c>
      <c r="AO7" s="38">
        <v>3.77</v>
      </c>
      <c r="AP7" s="38">
        <v>3.62</v>
      </c>
      <c r="AQ7" s="38">
        <v>3.91</v>
      </c>
      <c r="AR7" s="38">
        <v>3.56</v>
      </c>
      <c r="AS7" s="38">
        <v>0.85</v>
      </c>
      <c r="AT7" s="38">
        <v>1465.3</v>
      </c>
      <c r="AU7" s="38">
        <v>374.06</v>
      </c>
      <c r="AV7" s="38">
        <v>390.93</v>
      </c>
      <c r="AW7" s="38">
        <v>372.42</v>
      </c>
      <c r="AX7" s="38">
        <v>390.01</v>
      </c>
      <c r="AY7" s="38">
        <v>909.68</v>
      </c>
      <c r="AZ7" s="38">
        <v>382.09</v>
      </c>
      <c r="BA7" s="38">
        <v>371.31</v>
      </c>
      <c r="BB7" s="38">
        <v>377.63</v>
      </c>
      <c r="BC7" s="38">
        <v>357.34</v>
      </c>
      <c r="BD7" s="38">
        <v>264.33999999999997</v>
      </c>
      <c r="BE7" s="38">
        <v>340.81</v>
      </c>
      <c r="BF7" s="38">
        <v>349.56</v>
      </c>
      <c r="BG7" s="38">
        <v>360.26</v>
      </c>
      <c r="BH7" s="38">
        <v>360.43</v>
      </c>
      <c r="BI7" s="38">
        <v>364.49</v>
      </c>
      <c r="BJ7" s="38">
        <v>382.65</v>
      </c>
      <c r="BK7" s="38">
        <v>385.06</v>
      </c>
      <c r="BL7" s="38">
        <v>373.09</v>
      </c>
      <c r="BM7" s="38">
        <v>364.71</v>
      </c>
      <c r="BN7" s="38">
        <v>373.69</v>
      </c>
      <c r="BO7" s="38">
        <v>274.27</v>
      </c>
      <c r="BP7" s="38">
        <v>92.95</v>
      </c>
      <c r="BQ7" s="38">
        <v>96.41</v>
      </c>
      <c r="BR7" s="38">
        <v>96.95</v>
      </c>
      <c r="BS7" s="38">
        <v>97.32</v>
      </c>
      <c r="BT7" s="38">
        <v>101.42</v>
      </c>
      <c r="BU7" s="38">
        <v>96.1</v>
      </c>
      <c r="BV7" s="38">
        <v>99.07</v>
      </c>
      <c r="BW7" s="38">
        <v>99.99</v>
      </c>
      <c r="BX7" s="38">
        <v>100.65</v>
      </c>
      <c r="BY7" s="38">
        <v>99.87</v>
      </c>
      <c r="BZ7" s="38">
        <v>104.36</v>
      </c>
      <c r="CA7" s="38">
        <v>300.85000000000002</v>
      </c>
      <c r="CB7" s="38">
        <v>291.51</v>
      </c>
      <c r="CC7" s="38">
        <v>289.94</v>
      </c>
      <c r="CD7" s="38">
        <v>289.37</v>
      </c>
      <c r="CE7" s="38">
        <v>280.14999999999998</v>
      </c>
      <c r="CF7" s="38">
        <v>178.39</v>
      </c>
      <c r="CG7" s="38">
        <v>173.03</v>
      </c>
      <c r="CH7" s="38">
        <v>171.15</v>
      </c>
      <c r="CI7" s="38">
        <v>170.19</v>
      </c>
      <c r="CJ7" s="38">
        <v>171.81</v>
      </c>
      <c r="CK7" s="38">
        <v>165.71</v>
      </c>
      <c r="CL7" s="38">
        <v>54.75</v>
      </c>
      <c r="CM7" s="38">
        <v>55.4</v>
      </c>
      <c r="CN7" s="38">
        <v>50.66</v>
      </c>
      <c r="CO7" s="38">
        <v>50.15</v>
      </c>
      <c r="CP7" s="38">
        <v>50.45</v>
      </c>
      <c r="CQ7" s="38">
        <v>59.23</v>
      </c>
      <c r="CR7" s="38">
        <v>58.58</v>
      </c>
      <c r="CS7" s="38">
        <v>58.53</v>
      </c>
      <c r="CT7" s="38">
        <v>59.01</v>
      </c>
      <c r="CU7" s="38">
        <v>60.03</v>
      </c>
      <c r="CV7" s="38">
        <v>60.41</v>
      </c>
      <c r="CW7" s="38">
        <v>83.2</v>
      </c>
      <c r="CX7" s="38">
        <v>80.7</v>
      </c>
      <c r="CY7" s="38">
        <v>80.5</v>
      </c>
      <c r="CZ7" s="38">
        <v>80.39</v>
      </c>
      <c r="DA7" s="38">
        <v>80.27</v>
      </c>
      <c r="DB7" s="38">
        <v>85.53</v>
      </c>
      <c r="DC7" s="38">
        <v>85.23</v>
      </c>
      <c r="DD7" s="38">
        <v>85.26</v>
      </c>
      <c r="DE7" s="38">
        <v>85.37</v>
      </c>
      <c r="DF7" s="38">
        <v>84.81</v>
      </c>
      <c r="DG7" s="38">
        <v>89.93</v>
      </c>
      <c r="DH7" s="38">
        <v>40.58</v>
      </c>
      <c r="DI7" s="38">
        <v>52.26</v>
      </c>
      <c r="DJ7" s="38">
        <v>55.33</v>
      </c>
      <c r="DK7" s="38">
        <v>53.71</v>
      </c>
      <c r="DL7" s="38">
        <v>54.12</v>
      </c>
      <c r="DM7" s="38">
        <v>37.340000000000003</v>
      </c>
      <c r="DN7" s="38">
        <v>44.31</v>
      </c>
      <c r="DO7" s="38">
        <v>45.75</v>
      </c>
      <c r="DP7" s="38">
        <v>46.9</v>
      </c>
      <c r="DQ7" s="38">
        <v>47.28</v>
      </c>
      <c r="DR7" s="38">
        <v>48.12</v>
      </c>
      <c r="DS7" s="38">
        <v>45.35</v>
      </c>
      <c r="DT7" s="38">
        <v>52.15</v>
      </c>
      <c r="DU7" s="38">
        <v>52.35</v>
      </c>
      <c r="DV7" s="38">
        <v>51.52</v>
      </c>
      <c r="DW7" s="38">
        <v>48.97</v>
      </c>
      <c r="DX7" s="38">
        <v>8.39</v>
      </c>
      <c r="DY7" s="38">
        <v>10.09</v>
      </c>
      <c r="DZ7" s="38">
        <v>10.54</v>
      </c>
      <c r="EA7" s="38">
        <v>12.03</v>
      </c>
      <c r="EB7" s="38">
        <v>12.19</v>
      </c>
      <c r="EC7" s="38">
        <v>15.89</v>
      </c>
      <c r="ED7" s="38">
        <v>0.68</v>
      </c>
      <c r="EE7" s="38">
        <v>0.55000000000000004</v>
      </c>
      <c r="EF7" s="38">
        <v>0.81</v>
      </c>
      <c r="EG7" s="38">
        <v>0.65</v>
      </c>
      <c r="EH7" s="38">
        <v>1.2</v>
      </c>
      <c r="EI7" s="38">
        <v>0.59</v>
      </c>
      <c r="EJ7" s="38">
        <v>0.6</v>
      </c>
      <c r="EK7" s="38">
        <v>0.56000000000000005</v>
      </c>
      <c r="EL7" s="38">
        <v>0.61</v>
      </c>
      <c r="EM7" s="38">
        <v>0.51</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2019-02-04T02:26:23Z</cp:lastPrinted>
  <dcterms:created xsi:type="dcterms:W3CDTF">2018-12-03T08:29:29Z</dcterms:created>
  <dcterms:modified xsi:type="dcterms:W3CDTF">2019-02-04T02:26:24Z</dcterms:modified>
  <cp:category/>
</cp:coreProperties>
</file>