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AzNUns0VUyVE+WoKhmw6M/aW/hEAo3NrO8U9hdI6NYUn0nZLIWRJTtJ2qCP+y89CEFI2bTDvF279ohbMFSAmVw==" workbookSaltValue="BY2UvRFnd417wkgPLlx6H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<sst xmlns="http://schemas.openxmlformats.org/spreadsheetml/2006/main" count="232" uniqueCount="120">
  <si>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</si>
  <si>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</si>
  <si>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</si>
  <si>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</si>
  <si>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</si>
  <si>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</si>
  <si>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</si>
  <si>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</si>
  <si>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</si>
  <si>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</si>
  <si>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</si>
  <si>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</si>
  <si>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</si>
  <si>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</si>
  <si>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</si>
  <si>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</si>
  <si>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</si>
  <si>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</si>
  <si>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</si>
  <si>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</si>
  <si>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</si>
  <si>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</si>
  <si>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</si>
  <si>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</si>
  <si>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</si>
  <si>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</si>
  <si>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</si>
  <si>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</si>
  <si>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</si>
  <si>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</si>
  <si>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</si>
  <si>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</si>
  <si>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</si>
  <si>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</si>
  <si>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</si>
  <si>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</si>
  <si>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</si>
  <si>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</si>
  <si>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</si>
  <si>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</si>
  <si>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</si>
  <si>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</si>
  <si>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</si>
  <si>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</si>
  <si>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</si>
  <si>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</si>
  <si>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</si>
  <si>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</si>
  <si>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</si>
  <si>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</si>
  <si>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</si>
  <si>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</si>
  <si>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</si>
  <si>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</si>
  <si>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</si>
  <si>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</si>
  <si>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</si>
  <si>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</si>
  <si>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</si>
  <si>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</si>
  <si>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</si>
  <si>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</si>
  <si>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</si>
  <si>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</si>
  <si>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</si>
  <si>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</si>
  <si>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</si>
  <si>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</si>
  <si>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</si>
  <si>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</si>
  <si>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</si>
  <si>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</si>
  <si>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</si>
  <si>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</si>
  <si>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</si>
  <si>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</si>
  <si>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</si>
  <si>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</si>
  <si>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</si>
  <si>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</si>
  <si>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</si>
  <si>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</si>
  <si>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</si>
  <si>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</si>
  <si>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</si>
  <si>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</si>
  <si>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</si>
  <si>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</si>
  <si>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</si>
  <si>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</si>
  <si>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</si>
  <si>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</si>
  <si>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</si>
  <si>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</si>
  <si>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</si>
  <si>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</si>
  <si>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</si>
  <si>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</si>
  <si>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</si>
  <si>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</si>
  <si>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</si>
  <si>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</si>
  <si>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</si>
  <si>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</si>
  <si>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</si>
  <si>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松戸市</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</si>
  <si>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</si>
  <si>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</si>
  <si>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</si>
  <si>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</si>
  <si>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</si>
  <si>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</si>
  <si>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</si>
  <si>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</si>
  <si>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</si>
  <si>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</si>
  <si>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</si>
  <si>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25年度までは石綿管更新事業を推進していた為、管路経年化率は全国平均と比較して良好な値を示していたが、その後は浄・配水場施設の更新に重点を移したため、平成26年度以降は4％後半から5%後半で推移している。また、有形固定資産減価償却率の値は、全国平均と比較して下回ってはいるものの年々増加しており、老朽化している施設の更新が必要である。</t>
    <rPh sb="0" eb="2">
      <t>ヘイセイ</t>
    </rPh>
    <rPh sb="4" eb="6">
      <t>ネンド</t>
    </rPh>
    <rPh sb="9" eb="11">
      <t>イシワタ</t>
    </rPh>
    <rPh sb="11" eb="12">
      <t>カン</t>
    </rPh>
    <rPh sb="12" eb="14">
      <t>コウシン</t>
    </rPh>
    <rPh sb="14" eb="16">
      <t>ジギョウ</t>
    </rPh>
    <rPh sb="17" eb="19">
      <t>スイシン</t>
    </rPh>
    <rPh sb="23" eb="24">
      <t>タメ</t>
    </rPh>
    <rPh sb="25" eb="27">
      <t>カンロ</t>
    </rPh>
    <rPh sb="27" eb="30">
      <t>ケイネンカ</t>
    </rPh>
    <rPh sb="30" eb="31">
      <t>リツ</t>
    </rPh>
    <rPh sb="32" eb="34">
      <t>ゼンコク</t>
    </rPh>
    <rPh sb="34" eb="36">
      <t>ヘイキン</t>
    </rPh>
    <rPh sb="37" eb="39">
      <t>ヒカク</t>
    </rPh>
    <rPh sb="41" eb="43">
      <t>リョウコウ</t>
    </rPh>
    <rPh sb="44" eb="45">
      <t>アタイ</t>
    </rPh>
    <rPh sb="46" eb="47">
      <t>シメ</t>
    </rPh>
    <rPh sb="55" eb="56">
      <t>ゴ</t>
    </rPh>
    <rPh sb="57" eb="58">
      <t>キヨシ</t>
    </rPh>
    <rPh sb="59" eb="61">
      <t>ハイスイ</t>
    </rPh>
    <rPh sb="61" eb="62">
      <t>ジョウ</t>
    </rPh>
    <rPh sb="62" eb="64">
      <t>シセツ</t>
    </rPh>
    <rPh sb="65" eb="67">
      <t>コウシン</t>
    </rPh>
    <rPh sb="68" eb="70">
      <t>ジュウテン</t>
    </rPh>
    <rPh sb="71" eb="72">
      <t>ウツ</t>
    </rPh>
    <rPh sb="77" eb="79">
      <t>ヘイセイ</t>
    </rPh>
    <rPh sb="81" eb="82">
      <t>ネン</t>
    </rPh>
    <rPh sb="82" eb="83">
      <t>ド</t>
    </rPh>
    <rPh sb="83" eb="85">
      <t>イコウ</t>
    </rPh>
    <rPh sb="88" eb="90">
      <t>コウハン</t>
    </rPh>
    <rPh sb="94" eb="96">
      <t>コウハン</t>
    </rPh>
    <rPh sb="97" eb="99">
      <t>スイイ</t>
    </rPh>
    <rPh sb="107" eb="109">
      <t>ユウケイ</t>
    </rPh>
    <rPh sb="109" eb="111">
      <t>コテイ</t>
    </rPh>
    <rPh sb="111" eb="113">
      <t>シサン</t>
    </rPh>
    <rPh sb="113" eb="115">
      <t>ゲンカ</t>
    </rPh>
    <rPh sb="115" eb="117">
      <t>ショウキャク</t>
    </rPh>
    <rPh sb="117" eb="118">
      <t>リツ</t>
    </rPh>
    <rPh sb="119" eb="120">
      <t>アタイ</t>
    </rPh>
    <rPh sb="122" eb="124">
      <t>ゼンコク</t>
    </rPh>
    <rPh sb="124" eb="126">
      <t>ヘイキン</t>
    </rPh>
    <rPh sb="127" eb="129">
      <t>ヒカク</t>
    </rPh>
    <rPh sb="131" eb="133">
      <t>シタマワ</t>
    </rPh>
    <rPh sb="141" eb="143">
      <t>ネンネン</t>
    </rPh>
    <rPh sb="143" eb="145">
      <t>ゾウカ</t>
    </rPh>
    <rPh sb="150" eb="153">
      <t>ロウキュウカ</t>
    </rPh>
    <rPh sb="157" eb="159">
      <t>シセツ</t>
    </rPh>
    <rPh sb="160" eb="162">
      <t>コウシン</t>
    </rPh>
    <rPh sb="163" eb="165">
      <t>ヒツヨウ</t>
    </rPh>
    <phoneticPr fontId="4"/>
  </si>
  <si>
    <t>老朽化の状況が全国平均の値と比較して良好な状態にあることは、石綿管及び浄・配水場施設の更新を行ってきた成果といえる。その反面、経常収支比率、料金回収率、給水原価については全国平均の値と比較して不良な状態が続いている。今後も老朽化した浄・配水場施設の更新や耐震化、管路更新等にかかる費用が見込まれるため、財政収支の見通しを考慮しながら効率的・計画的に施設を整備し、安心して使用できる水の安定供給が継続できるよう運営を行っていく。</t>
    <rPh sb="0" eb="3">
      <t>ロウキュウカ</t>
    </rPh>
    <rPh sb="4" eb="6">
      <t>ジョウキョウ</t>
    </rPh>
    <rPh sb="7" eb="9">
      <t>ゼンコク</t>
    </rPh>
    <rPh sb="9" eb="11">
      <t>ヘイキン</t>
    </rPh>
    <rPh sb="12" eb="13">
      <t>アタイ</t>
    </rPh>
    <rPh sb="14" eb="16">
      <t>ヒカク</t>
    </rPh>
    <rPh sb="18" eb="20">
      <t>リョウコウ</t>
    </rPh>
    <rPh sb="21" eb="23">
      <t>ジョウタイ</t>
    </rPh>
    <rPh sb="30" eb="32">
      <t>イシワタ</t>
    </rPh>
    <rPh sb="32" eb="33">
      <t>カン</t>
    </rPh>
    <rPh sb="33" eb="34">
      <t>オヨ</t>
    </rPh>
    <phoneticPr fontId="4"/>
  </si>
  <si>
    <t>経常収支比率は、会計基準の見直しにより平成26年度に改善されている。平成29年度は平成28年度と比較して当該値が上昇しているが、給水収益以外の収益の増加及び支出の削減によるものである。料金回収率については平成28年度よりも増加しているが、依然として全国平均値を下回っており、給水に係る費用を給水収益以外の収益に依存している状態である。要因としては、給水人口の伸び悩み、使用者の節水意識の定着、節水型機器の普及等による有収水量の減少に伴う給水収益の減少が挙げられる。加えて、平成8年度以降において消費税増額以外の料金改定を行っていないことも影響している。一方、累積欠損金比率は0％を維持している。流動比率は平成28年度よりも増加しているのに対し、企業債残高対給水収益比率は減少しているものの、短期的な支払能力に問題は無い。効率性の面では、施設利用率及び有収率は全国平均よりも高い数を示しており、施設規模は適切であり、施設の稼働状況が収益に反映されていることが分かる。しかし、料金回収率の値が全国平均よりも低いうえ、給水原価の値については全国平均よりも高い状態が続いている。これは施設の維持管理や更新事業等に係る費用が影響しており、今後もこの状況は継続されていくと考えられる。</t>
    <rPh sb="0" eb="2">
      <t>ケイジョウ</t>
    </rPh>
    <rPh sb="2" eb="4">
      <t>シュウシ</t>
    </rPh>
    <rPh sb="4" eb="6">
      <t>ヒリツ</t>
    </rPh>
    <rPh sb="8" eb="10">
      <t>カイケイ</t>
    </rPh>
    <rPh sb="10" eb="12">
      <t>キジュン</t>
    </rPh>
    <rPh sb="13" eb="15">
      <t>ミナオ</t>
    </rPh>
    <rPh sb="34" eb="36">
      <t>ヘイセイ</t>
    </rPh>
    <rPh sb="38" eb="39">
      <t>ネン</t>
    </rPh>
    <rPh sb="39" eb="40">
      <t>ド</t>
    </rPh>
    <rPh sb="41" eb="43">
      <t>ヘイセイ</t>
    </rPh>
    <rPh sb="45" eb="47">
      <t>ネンド</t>
    </rPh>
    <rPh sb="48" eb="50">
      <t>ヒカク</t>
    </rPh>
    <rPh sb="52" eb="54">
      <t>トウガイ</t>
    </rPh>
    <rPh sb="54" eb="55">
      <t>アタイ</t>
    </rPh>
    <rPh sb="56" eb="58">
      <t>ジョウショウ</t>
    </rPh>
    <rPh sb="64" eb="66">
      <t>キュウスイ</t>
    </rPh>
    <rPh sb="66" eb="68">
      <t>シュウエキ</t>
    </rPh>
    <rPh sb="68" eb="70">
      <t>イガイ</t>
    </rPh>
    <rPh sb="71" eb="73">
      <t>シュウエキ</t>
    </rPh>
    <rPh sb="74" eb="76">
      <t>ゾウカ</t>
    </rPh>
    <rPh sb="76" eb="77">
      <t>オヨ</t>
    </rPh>
    <rPh sb="78" eb="80">
      <t>シシュツ</t>
    </rPh>
    <rPh sb="81" eb="83">
      <t>サクゲン</t>
    </rPh>
    <rPh sb="92" eb="94">
      <t>リョウキン</t>
    </rPh>
    <rPh sb="94" eb="96">
      <t>カイシュウ</t>
    </rPh>
    <rPh sb="96" eb="97">
      <t>リツ</t>
    </rPh>
    <rPh sb="102" eb="104">
      <t>ヘイセイ</t>
    </rPh>
    <rPh sb="106" eb="108">
      <t>ネンド</t>
    </rPh>
    <rPh sb="111" eb="113">
      <t>ゾウカ</t>
    </rPh>
    <rPh sb="119" eb="121">
      <t>イゼン</t>
    </rPh>
    <rPh sb="124" eb="126">
      <t>ゼンコク</t>
    </rPh>
    <rPh sb="126" eb="128">
      <t>ヘイキン</t>
    </rPh>
    <rPh sb="128" eb="129">
      <t>アタイ</t>
    </rPh>
    <rPh sb="130" eb="132">
      <t>シタマワ</t>
    </rPh>
    <rPh sb="137" eb="139">
      <t>キュウスイ</t>
    </rPh>
    <rPh sb="140" eb="141">
      <t>カカ</t>
    </rPh>
    <rPh sb="142" eb="144">
      <t>ヒヨウ</t>
    </rPh>
    <rPh sb="145" eb="147">
      <t>キュウスイ</t>
    </rPh>
    <rPh sb="147" eb="149">
      <t>シュウエキ</t>
    </rPh>
    <rPh sb="149" eb="151">
      <t>イガイ</t>
    </rPh>
    <rPh sb="152" eb="154">
      <t>シュウエキ</t>
    </rPh>
    <rPh sb="155" eb="157">
      <t>イゾン</t>
    </rPh>
    <rPh sb="161" eb="163">
      <t>ジョウタイ</t>
    </rPh>
    <rPh sb="167" eb="169">
      <t>ヨウイン</t>
    </rPh>
    <rPh sb="174" eb="176">
      <t>キュウスイ</t>
    </rPh>
    <rPh sb="176" eb="178">
      <t>ジンコウ</t>
    </rPh>
    <rPh sb="179" eb="180">
      <t>ノ</t>
    </rPh>
    <rPh sb="181" eb="182">
      <t>ナヤ</t>
    </rPh>
    <rPh sb="184" eb="187">
      <t>シヨウシャ</t>
    </rPh>
    <rPh sb="188" eb="190">
      <t>セッスイ</t>
    </rPh>
    <rPh sb="190" eb="192">
      <t>イシキ</t>
    </rPh>
    <rPh sb="193" eb="195">
      <t>テイチャク</t>
    </rPh>
    <rPh sb="196" eb="199">
      <t>セッスイガタ</t>
    </rPh>
    <rPh sb="199" eb="201">
      <t>キキ</t>
    </rPh>
    <rPh sb="202" eb="204">
      <t>フキュウ</t>
    </rPh>
    <rPh sb="204" eb="205">
      <t>ナド</t>
    </rPh>
    <rPh sb="208" eb="209">
      <t>ア</t>
    </rPh>
    <rPh sb="216" eb="217">
      <t>トモナ</t>
    </rPh>
    <rPh sb="226" eb="227">
      <t>ア</t>
    </rPh>
    <rPh sb="232" eb="233">
      <t>クワ</t>
    </rPh>
    <rPh sb="255" eb="257">
      <t>リョウキン</t>
    </rPh>
    <rPh sb="257" eb="259">
      <t>カイテイ</t>
    </rPh>
    <rPh sb="269" eb="271">
      <t>エイキョウ</t>
    </rPh>
    <rPh sb="360" eb="363">
      <t>コウリツセイ</t>
    </rPh>
    <rPh sb="364" eb="365">
      <t>メン</t>
    </rPh>
    <rPh sb="368" eb="370">
      <t>シセツ</t>
    </rPh>
    <rPh sb="370" eb="373">
      <t>リヨウリツ</t>
    </rPh>
    <rPh sb="373" eb="374">
      <t>オヨ</t>
    </rPh>
    <rPh sb="442" eb="443">
      <t>アタイ</t>
    </rPh>
    <rPh sb="461" eb="462">
      <t>アタイ</t>
    </rPh>
    <rPh sb="488" eb="490">
      <t>シセツ</t>
    </rPh>
    <rPh sb="491" eb="493">
      <t>イジ</t>
    </rPh>
    <rPh sb="493" eb="495">
      <t>カンリ</t>
    </rPh>
    <rPh sb="496" eb="498">
      <t>コウシン</t>
    </rPh>
    <rPh sb="498" eb="500">
      <t>ジギョウ</t>
    </rPh>
    <rPh sb="500" eb="501">
      <t>ナド</t>
    </rPh>
    <rPh sb="502" eb="503">
      <t>カカ</t>
    </rPh>
    <rPh sb="504" eb="506">
      <t>ヒヨウ</t>
    </rPh>
    <rPh sb="507" eb="509">
      <t>エイキョウ</t>
    </rPh>
    <rPh sb="514" eb="516">
      <t>コンゴ</t>
    </rPh>
    <rPh sb="519" eb="521">
      <t>ジョウキョウ</t>
    </rPh>
    <rPh sb="522" eb="524">
      <t>ケイゾク</t>
    </rPh>
    <rPh sb="530" eb="53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</si>
</sst>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1.19</c:v>
                </c:pt>
                <c:pt idx="1">
                  <c:v>0.68</c:v>
                </c:pt>
                <c:pt idx="2">
                  <c:v>0.62</c:v>
                </c:pt>
                <c:pt idx="3">
                  <c:v>0.56999999999999995</c:v>
                </c:pt>
                <c:pt idx="4">
                  <c:v>0.47</c:v>
                </c:pt>
              </c:numCache>
            </c:numRef>
          </c:val>
          <c:extLst>
            <c:ext xmlns:c16="http://schemas.microsoft.com/office/drawing/2014/chart" uri="{C3380CC4-5D6E-409C-BE32-E72D297353CC}">
              <c16:uniqueId val="{00000000-C6A4-4307-9747-F475A47603F7}"/>
            </c:ext>
          </c:extLst>
        </c:ser>
        <c:dLbls>
          <c:showLegendKey val="0"/>
          <c:showVal val="0"/>
          <c:showCatName val="0"/>
          <c:showSerName val="0"/>
          <c:showPercent val="0"/>
          <c:showBubbleSize val="0"/>
        </c:dLbls>
        <c:gapWidth val="150"/>
        <c:axId val="95720576"/>
        <c:axId val="9572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C6A4-4307-9747-F475A47603F7}"/>
            </c:ext>
          </c:extLst>
        </c:ser>
        <c:dLbls>
          <c:showLegendKey val="0"/>
          <c:showVal val="0"/>
          <c:showCatName val="0"/>
          <c:showSerName val="0"/>
          <c:showPercent val="0"/>
          <c:showBubbleSize val="0"/>
        </c:dLbls>
        <c:marker val="1"/>
        <c:smooth val="0"/>
        <c:axId val="95720576"/>
        <c:axId val="95722496"/>
      </c:lineChart>
      <c:dateAx>
        <c:axId val="95720576"/>
        <c:scaling>
          <c:orientation val="minMax"/>
        </c:scaling>
        <c:delete val="1"/>
        <c:axPos val="b"/>
        <c:numFmt formatCode="ge" sourceLinked="1"/>
        <c:majorTickMark val="none"/>
        <c:minorTickMark val="none"/>
        <c:tickLblPos val="none"/>
        <c:crossAx val="95722496"/>
        <c:crosses val="autoZero"/>
        <c:auto val="1"/>
        <c:lblOffset val="100"/>
        <c:baseTimeUnit val="years"/>
      </c:dateAx>
      <c:valAx>
        <c:axId val="957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63.47</c:v>
                </c:pt>
                <c:pt idx="1">
                  <c:v>63.32</c:v>
                </c:pt>
                <c:pt idx="2">
                  <c:v>63.95</c:v>
                </c:pt>
                <c:pt idx="3">
                  <c:v>63.57</c:v>
                </c:pt>
                <c:pt idx="4">
                  <c:v>63.36</c:v>
                </c:pt>
              </c:numCache>
            </c:numRef>
          </c:val>
          <c:extLst>
            <c:ext xmlns:c16="http://schemas.microsoft.com/office/drawing/2014/chart" uri="{C3380CC4-5D6E-409C-BE32-E72D297353CC}">
              <c16:uniqueId val="{00000000-EF54-487A-9AE6-AFD5D4CE29A5}"/>
            </c:ext>
          </c:extLst>
        </c:ser>
        <c:dLbls>
          <c:showLegendKey val="0"/>
          <c:showVal val="0"/>
          <c:showCatName val="0"/>
          <c:showSerName val="0"/>
          <c:showPercent val="0"/>
          <c:showBubbleSize val="0"/>
        </c:dLbls>
        <c:gapWidth val="150"/>
        <c:axId val="97678080"/>
        <c:axId val="9768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EF54-487A-9AE6-AFD5D4CE29A5}"/>
            </c:ext>
          </c:extLst>
        </c:ser>
        <c:dLbls>
          <c:showLegendKey val="0"/>
          <c:showVal val="0"/>
          <c:showCatName val="0"/>
          <c:showSerName val="0"/>
          <c:showPercent val="0"/>
          <c:showBubbleSize val="0"/>
        </c:dLbls>
        <c:marker val="1"/>
        <c:smooth val="0"/>
        <c:axId val="97678080"/>
        <c:axId val="97680000"/>
      </c:lineChart>
      <c:dateAx>
        <c:axId val="97678080"/>
        <c:scaling>
          <c:orientation val="minMax"/>
        </c:scaling>
        <c:delete val="1"/>
        <c:axPos val="b"/>
        <c:numFmt formatCode="ge" sourceLinked="1"/>
        <c:majorTickMark val="none"/>
        <c:minorTickMark val="none"/>
        <c:tickLblPos val="none"/>
        <c:crossAx val="97680000"/>
        <c:crosses val="autoZero"/>
        <c:auto val="1"/>
        <c:lblOffset val="100"/>
        <c:baseTimeUnit val="years"/>
      </c:dateAx>
      <c:valAx>
        <c:axId val="976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95.19</c:v>
                </c:pt>
                <c:pt idx="1">
                  <c:v>94.75</c:v>
                </c:pt>
                <c:pt idx="2">
                  <c:v>93.01</c:v>
                </c:pt>
                <c:pt idx="3">
                  <c:v>93.93</c:v>
                </c:pt>
                <c:pt idx="4">
                  <c:v>93.97</c:v>
                </c:pt>
              </c:numCache>
            </c:numRef>
          </c:val>
          <c:extLst>
            <c:ext xmlns:c16="http://schemas.microsoft.com/office/drawing/2014/chart" uri="{C3380CC4-5D6E-409C-BE32-E72D297353CC}">
              <c16:uniqueId val="{00000000-D06E-47F1-A1F4-17BAAABFC085}"/>
            </c:ext>
          </c:extLst>
        </c:ser>
        <c:dLbls>
          <c:showLegendKey val="0"/>
          <c:showVal val="0"/>
          <c:showCatName val="0"/>
          <c:showSerName val="0"/>
          <c:showPercent val="0"/>
          <c:showBubbleSize val="0"/>
        </c:dLbls>
        <c:gapWidth val="150"/>
        <c:axId val="97793152"/>
        <c:axId val="977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D06E-47F1-A1F4-17BAAABFC085}"/>
            </c:ext>
          </c:extLst>
        </c:ser>
        <c:dLbls>
          <c:showLegendKey val="0"/>
          <c:showVal val="0"/>
          <c:showCatName val="0"/>
          <c:showSerName val="0"/>
          <c:showPercent val="0"/>
          <c:showBubbleSize val="0"/>
        </c:dLbls>
        <c:marker val="1"/>
        <c:smooth val="0"/>
        <c:axId val="97793152"/>
        <c:axId val="97795072"/>
      </c:lineChart>
      <c:dateAx>
        <c:axId val="97793152"/>
        <c:scaling>
          <c:orientation val="minMax"/>
        </c:scaling>
        <c:delete val="1"/>
        <c:axPos val="b"/>
        <c:numFmt formatCode="ge" sourceLinked="1"/>
        <c:majorTickMark val="none"/>
        <c:minorTickMark val="none"/>
        <c:tickLblPos val="none"/>
        <c:crossAx val="97795072"/>
        <c:crosses val="autoZero"/>
        <c:auto val="1"/>
        <c:lblOffset val="100"/>
        <c:baseTimeUnit val="years"/>
      </c:dateAx>
      <c:valAx>
        <c:axId val="977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99.83</c:v>
                </c:pt>
                <c:pt idx="1">
                  <c:v>109.39</c:v>
                </c:pt>
                <c:pt idx="2">
                  <c:v>104.63</c:v>
                </c:pt>
                <c:pt idx="3">
                  <c:v>106.05</c:v>
                </c:pt>
                <c:pt idx="4">
                  <c:v>107.33</c:v>
                </c:pt>
              </c:numCache>
            </c:numRef>
          </c:val>
          <c:extLst>
            <c:ext xmlns:c16="http://schemas.microsoft.com/office/drawing/2014/chart" uri="{C3380CC4-5D6E-409C-BE32-E72D297353CC}">
              <c16:uniqueId val="{00000000-06C0-48E9-ACF7-D71E5EE94157}"/>
            </c:ext>
          </c:extLst>
        </c:ser>
        <c:dLbls>
          <c:showLegendKey val="0"/>
          <c:showVal val="0"/>
          <c:showCatName val="0"/>
          <c:showSerName val="0"/>
          <c:showPercent val="0"/>
          <c:showBubbleSize val="0"/>
        </c:dLbls>
        <c:gapWidth val="150"/>
        <c:axId val="95770112"/>
        <c:axId val="957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06C0-48E9-ACF7-D71E5EE94157}"/>
            </c:ext>
          </c:extLst>
        </c:ser>
        <c:dLbls>
          <c:showLegendKey val="0"/>
          <c:showVal val="0"/>
          <c:showCatName val="0"/>
          <c:showSerName val="0"/>
          <c:showPercent val="0"/>
          <c:showBubbleSize val="0"/>
        </c:dLbls>
        <c:marker val="1"/>
        <c:smooth val="0"/>
        <c:axId val="95770112"/>
        <c:axId val="95772032"/>
      </c:lineChart>
      <c:dateAx>
        <c:axId val="95770112"/>
        <c:scaling>
          <c:orientation val="minMax"/>
        </c:scaling>
        <c:delete val="1"/>
        <c:axPos val="b"/>
        <c:numFmt formatCode="ge" sourceLinked="1"/>
        <c:majorTickMark val="none"/>
        <c:minorTickMark val="none"/>
        <c:tickLblPos val="none"/>
        <c:crossAx val="95772032"/>
        <c:crosses val="autoZero"/>
        <c:auto val="1"/>
        <c:lblOffset val="100"/>
        <c:baseTimeUnit val="years"/>
      </c:dateAx>
      <c:valAx>
        <c:axId val="95772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7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30.62</c:v>
                </c:pt>
                <c:pt idx="1">
                  <c:v>35.69</c:v>
                </c:pt>
                <c:pt idx="2">
                  <c:v>36.85</c:v>
                </c:pt>
                <c:pt idx="3">
                  <c:v>38.75</c:v>
                </c:pt>
                <c:pt idx="4">
                  <c:v>40.46</c:v>
                </c:pt>
              </c:numCache>
            </c:numRef>
          </c:val>
          <c:extLst>
            <c:ext xmlns:c16="http://schemas.microsoft.com/office/drawing/2014/chart" uri="{C3380CC4-5D6E-409C-BE32-E72D297353CC}">
              <c16:uniqueId val="{00000000-7D4C-47D4-B79C-C92EFE37E52A}"/>
            </c:ext>
          </c:extLst>
        </c:ser>
        <c:dLbls>
          <c:showLegendKey val="0"/>
          <c:showVal val="0"/>
          <c:showCatName val="0"/>
          <c:showSerName val="0"/>
          <c:showPercent val="0"/>
          <c:showBubbleSize val="0"/>
        </c:dLbls>
        <c:gapWidth val="150"/>
        <c:axId val="97322880"/>
        <c:axId val="973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7D4C-47D4-B79C-C92EFE37E52A}"/>
            </c:ext>
          </c:extLst>
        </c:ser>
        <c:dLbls>
          <c:showLegendKey val="0"/>
          <c:showVal val="0"/>
          <c:showCatName val="0"/>
          <c:showSerName val="0"/>
          <c:showPercent val="0"/>
          <c:showBubbleSize val="0"/>
        </c:dLbls>
        <c:marker val="1"/>
        <c:smooth val="0"/>
        <c:axId val="97322880"/>
        <c:axId val="97333248"/>
      </c:lineChart>
      <c:dateAx>
        <c:axId val="97322880"/>
        <c:scaling>
          <c:orientation val="minMax"/>
        </c:scaling>
        <c:delete val="1"/>
        <c:axPos val="b"/>
        <c:numFmt formatCode="ge" sourceLinked="1"/>
        <c:majorTickMark val="none"/>
        <c:minorTickMark val="none"/>
        <c:tickLblPos val="none"/>
        <c:crossAx val="97333248"/>
        <c:crosses val="autoZero"/>
        <c:auto val="1"/>
        <c:lblOffset val="100"/>
        <c:baseTimeUnit val="years"/>
      </c:dateAx>
      <c:valAx>
        <c:axId val="973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2.52</c:v>
                </c:pt>
                <c:pt idx="1">
                  <c:v>5.58</c:v>
                </c:pt>
                <c:pt idx="2">
                  <c:v>5.29</c:v>
                </c:pt>
                <c:pt idx="3">
                  <c:v>4.87</c:v>
                </c:pt>
                <c:pt idx="4">
                  <c:v>5.16</c:v>
                </c:pt>
              </c:numCache>
            </c:numRef>
          </c:val>
          <c:extLst>
            <c:ext xmlns:c16="http://schemas.microsoft.com/office/drawing/2014/chart" uri="{C3380CC4-5D6E-409C-BE32-E72D297353CC}">
              <c16:uniqueId val="{00000000-EA55-409A-A7C5-7A32619B8667}"/>
            </c:ext>
          </c:extLst>
        </c:ser>
        <c:dLbls>
          <c:showLegendKey val="0"/>
          <c:showVal val="0"/>
          <c:showCatName val="0"/>
          <c:showSerName val="0"/>
          <c:showPercent val="0"/>
          <c:showBubbleSize val="0"/>
        </c:dLbls>
        <c:gapWidth val="150"/>
        <c:axId val="97364224"/>
        <c:axId val="9737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EA55-409A-A7C5-7A32619B8667}"/>
            </c:ext>
          </c:extLst>
        </c:ser>
        <c:dLbls>
          <c:showLegendKey val="0"/>
          <c:showVal val="0"/>
          <c:showCatName val="0"/>
          <c:showSerName val="0"/>
          <c:showPercent val="0"/>
          <c:showBubbleSize val="0"/>
        </c:dLbls>
        <c:marker val="1"/>
        <c:smooth val="0"/>
        <c:axId val="97364224"/>
        <c:axId val="97370496"/>
      </c:lineChart>
      <c:dateAx>
        <c:axId val="97364224"/>
        <c:scaling>
          <c:orientation val="minMax"/>
        </c:scaling>
        <c:delete val="1"/>
        <c:axPos val="b"/>
        <c:numFmt formatCode="ge" sourceLinked="1"/>
        <c:majorTickMark val="none"/>
        <c:minorTickMark val="none"/>
        <c:tickLblPos val="none"/>
        <c:crossAx val="97370496"/>
        <c:crosses val="autoZero"/>
        <c:auto val="1"/>
        <c:lblOffset val="100"/>
        <c:baseTimeUnit val="years"/>
      </c:dateAx>
      <c:valAx>
        <c:axId val="973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9D-484F-ADB9-867AB20609FE}"/>
            </c:ext>
          </c:extLst>
        </c:ser>
        <c:dLbls>
          <c:showLegendKey val="0"/>
          <c:showVal val="0"/>
          <c:showCatName val="0"/>
          <c:showSerName val="0"/>
          <c:showPercent val="0"/>
          <c:showBubbleSize val="0"/>
        </c:dLbls>
        <c:gapWidth val="150"/>
        <c:axId val="97733632"/>
        <c:axId val="9773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649D-484F-ADB9-867AB20609FE}"/>
            </c:ext>
          </c:extLst>
        </c:ser>
        <c:dLbls>
          <c:showLegendKey val="0"/>
          <c:showVal val="0"/>
          <c:showCatName val="0"/>
          <c:showSerName val="0"/>
          <c:showPercent val="0"/>
          <c:showBubbleSize val="0"/>
        </c:dLbls>
        <c:marker val="1"/>
        <c:smooth val="0"/>
        <c:axId val="97733632"/>
        <c:axId val="97735808"/>
      </c:lineChart>
      <c:dateAx>
        <c:axId val="97733632"/>
        <c:scaling>
          <c:orientation val="minMax"/>
        </c:scaling>
        <c:delete val="1"/>
        <c:axPos val="b"/>
        <c:numFmt formatCode="ge" sourceLinked="1"/>
        <c:majorTickMark val="none"/>
        <c:minorTickMark val="none"/>
        <c:tickLblPos val="none"/>
        <c:crossAx val="97735808"/>
        <c:crosses val="autoZero"/>
        <c:auto val="1"/>
        <c:lblOffset val="100"/>
        <c:baseTimeUnit val="years"/>
      </c:dateAx>
      <c:valAx>
        <c:axId val="9773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7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832.26</c:v>
                </c:pt>
                <c:pt idx="1">
                  <c:v>455.69</c:v>
                </c:pt>
                <c:pt idx="2">
                  <c:v>419.98</c:v>
                </c:pt>
                <c:pt idx="3">
                  <c:v>410.39</c:v>
                </c:pt>
                <c:pt idx="4">
                  <c:v>433.86</c:v>
                </c:pt>
              </c:numCache>
            </c:numRef>
          </c:val>
          <c:extLst>
            <c:ext xmlns:c16="http://schemas.microsoft.com/office/drawing/2014/chart" uri="{C3380CC4-5D6E-409C-BE32-E72D297353CC}">
              <c16:uniqueId val="{00000000-DD22-4281-8151-27C20574275D}"/>
            </c:ext>
          </c:extLst>
        </c:ser>
        <c:dLbls>
          <c:showLegendKey val="0"/>
          <c:showVal val="0"/>
          <c:showCatName val="0"/>
          <c:showSerName val="0"/>
          <c:showPercent val="0"/>
          <c:showBubbleSize val="0"/>
        </c:dLbls>
        <c:gapWidth val="150"/>
        <c:axId val="97460608"/>
        <c:axId val="9777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DD22-4281-8151-27C20574275D}"/>
            </c:ext>
          </c:extLst>
        </c:ser>
        <c:dLbls>
          <c:showLegendKey val="0"/>
          <c:showVal val="0"/>
          <c:showCatName val="0"/>
          <c:showSerName val="0"/>
          <c:showPercent val="0"/>
          <c:showBubbleSize val="0"/>
        </c:dLbls>
        <c:marker val="1"/>
        <c:smooth val="0"/>
        <c:axId val="97460608"/>
        <c:axId val="97774976"/>
      </c:lineChart>
      <c:dateAx>
        <c:axId val="97460608"/>
        <c:scaling>
          <c:orientation val="minMax"/>
        </c:scaling>
        <c:delete val="1"/>
        <c:axPos val="b"/>
        <c:numFmt formatCode="ge" sourceLinked="1"/>
        <c:majorTickMark val="none"/>
        <c:minorTickMark val="none"/>
        <c:tickLblPos val="none"/>
        <c:crossAx val="97774976"/>
        <c:crosses val="autoZero"/>
        <c:auto val="1"/>
        <c:lblOffset val="100"/>
        <c:baseTimeUnit val="years"/>
      </c:dateAx>
      <c:valAx>
        <c:axId val="97774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342.16</c:v>
                </c:pt>
                <c:pt idx="1">
                  <c:v>332.17</c:v>
                </c:pt>
                <c:pt idx="2">
                  <c:v>320.8</c:v>
                </c:pt>
                <c:pt idx="3">
                  <c:v>306.57</c:v>
                </c:pt>
                <c:pt idx="4">
                  <c:v>296.51</c:v>
                </c:pt>
              </c:numCache>
            </c:numRef>
          </c:val>
          <c:extLst>
            <c:ext xmlns:c16="http://schemas.microsoft.com/office/drawing/2014/chart" uri="{C3380CC4-5D6E-409C-BE32-E72D297353CC}">
              <c16:uniqueId val="{00000000-E88C-45A9-AB47-C2452C6FF5EB}"/>
            </c:ext>
          </c:extLst>
        </c:ser>
        <c:dLbls>
          <c:showLegendKey val="0"/>
          <c:showVal val="0"/>
          <c:showCatName val="0"/>
          <c:showSerName val="0"/>
          <c:showPercent val="0"/>
          <c:showBubbleSize val="0"/>
        </c:dLbls>
        <c:gapWidth val="150"/>
        <c:axId val="97501184"/>
        <c:axId val="9750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E88C-45A9-AB47-C2452C6FF5EB}"/>
            </c:ext>
          </c:extLst>
        </c:ser>
        <c:dLbls>
          <c:showLegendKey val="0"/>
          <c:showVal val="0"/>
          <c:showCatName val="0"/>
          <c:showSerName val="0"/>
          <c:showPercent val="0"/>
          <c:showBubbleSize val="0"/>
        </c:dLbls>
        <c:marker val="1"/>
        <c:smooth val="0"/>
        <c:axId val="97501184"/>
        <c:axId val="97503104"/>
      </c:lineChart>
      <c:dateAx>
        <c:axId val="97501184"/>
        <c:scaling>
          <c:orientation val="minMax"/>
        </c:scaling>
        <c:delete val="1"/>
        <c:axPos val="b"/>
        <c:numFmt formatCode="ge" sourceLinked="1"/>
        <c:majorTickMark val="none"/>
        <c:minorTickMark val="none"/>
        <c:tickLblPos val="none"/>
        <c:crossAx val="97503104"/>
        <c:crosses val="autoZero"/>
        <c:auto val="1"/>
        <c:lblOffset val="100"/>
        <c:baseTimeUnit val="years"/>
      </c:dateAx>
      <c:valAx>
        <c:axId val="9750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5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81.67</c:v>
                </c:pt>
                <c:pt idx="1">
                  <c:v>94.1</c:v>
                </c:pt>
                <c:pt idx="2">
                  <c:v>88.91</c:v>
                </c:pt>
                <c:pt idx="3">
                  <c:v>91.21</c:v>
                </c:pt>
                <c:pt idx="4">
                  <c:v>92.01</c:v>
                </c:pt>
              </c:numCache>
            </c:numRef>
          </c:val>
          <c:extLst>
            <c:ext xmlns:c16="http://schemas.microsoft.com/office/drawing/2014/chart" uri="{C3380CC4-5D6E-409C-BE32-E72D297353CC}">
              <c16:uniqueId val="{00000000-A0E6-4D4D-9D51-20A869378E2D}"/>
            </c:ext>
          </c:extLst>
        </c:ser>
        <c:dLbls>
          <c:showLegendKey val="0"/>
          <c:showVal val="0"/>
          <c:showCatName val="0"/>
          <c:showSerName val="0"/>
          <c:showPercent val="0"/>
          <c:showBubbleSize val="0"/>
        </c:dLbls>
        <c:gapWidth val="150"/>
        <c:axId val="97595776"/>
        <c:axId val="9759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A0E6-4D4D-9D51-20A869378E2D}"/>
            </c:ext>
          </c:extLst>
        </c:ser>
        <c:dLbls>
          <c:showLegendKey val="0"/>
          <c:showVal val="0"/>
          <c:showCatName val="0"/>
          <c:showSerName val="0"/>
          <c:showPercent val="0"/>
          <c:showBubbleSize val="0"/>
        </c:dLbls>
        <c:marker val="1"/>
        <c:smooth val="0"/>
        <c:axId val="97595776"/>
        <c:axId val="97597696"/>
      </c:lineChart>
      <c:dateAx>
        <c:axId val="97595776"/>
        <c:scaling>
          <c:orientation val="minMax"/>
        </c:scaling>
        <c:delete val="1"/>
        <c:axPos val="b"/>
        <c:numFmt formatCode="ge" sourceLinked="1"/>
        <c:majorTickMark val="none"/>
        <c:minorTickMark val="none"/>
        <c:tickLblPos val="none"/>
        <c:crossAx val="97597696"/>
        <c:crosses val="autoZero"/>
        <c:auto val="1"/>
        <c:lblOffset val="100"/>
        <c:baseTimeUnit val="years"/>
      </c:dateAx>
      <c:valAx>
        <c:axId val="975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201.91</c:v>
                </c:pt>
                <c:pt idx="1">
                  <c:v>174.71</c:v>
                </c:pt>
                <c:pt idx="2">
                  <c:v>184.19</c:v>
                </c:pt>
                <c:pt idx="3">
                  <c:v>178.47</c:v>
                </c:pt>
                <c:pt idx="4">
                  <c:v>176.4</c:v>
                </c:pt>
              </c:numCache>
            </c:numRef>
          </c:val>
          <c:extLst>
            <c:ext xmlns:c16="http://schemas.microsoft.com/office/drawing/2014/chart" uri="{C3380CC4-5D6E-409C-BE32-E72D297353CC}">
              <c16:uniqueId val="{00000000-4ED0-4999-9ACD-C7DE7AAC99A8}"/>
            </c:ext>
          </c:extLst>
        </c:ser>
        <c:dLbls>
          <c:showLegendKey val="0"/>
          <c:showVal val="0"/>
          <c:showCatName val="0"/>
          <c:showSerName val="0"/>
          <c:showPercent val="0"/>
          <c:showBubbleSize val="0"/>
        </c:dLbls>
        <c:gapWidth val="150"/>
        <c:axId val="97628544"/>
        <c:axId val="9763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4ED0-4999-9ACD-C7DE7AAC99A8}"/>
            </c:ext>
          </c:extLst>
        </c:ser>
        <c:dLbls>
          <c:showLegendKey val="0"/>
          <c:showVal val="0"/>
          <c:showCatName val="0"/>
          <c:showSerName val="0"/>
          <c:showPercent val="0"/>
          <c:showBubbleSize val="0"/>
        </c:dLbls>
        <c:marker val="1"/>
        <c:smooth val="0"/>
        <c:axId val="97628544"/>
        <c:axId val="97630464"/>
      </c:lineChart>
      <c:dateAx>
        <c:axId val="97628544"/>
        <c:scaling>
          <c:orientation val="minMax"/>
        </c:scaling>
        <c:delete val="1"/>
        <c:axPos val="b"/>
        <c:numFmt formatCode="ge" sourceLinked="1"/>
        <c:majorTickMark val="none"/>
        <c:minorTickMark val="none"/>
        <c:tickLblPos val="none"/>
        <c:crossAx val="97630464"/>
        <c:crosses val="autoZero"/>
        <c:auto val="1"/>
        <c:lblOffset val="100"/>
        <c:baseTimeUnit val="years"/>
      </c:dateAx>
      <c:valAx>
        <c:axId val="976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松戸市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その他</v>
      </c>
      <c r="AE8" s="82"/>
      <c r="AF8" s="82"/>
      <c r="AG8" s="82"/>
      <c r="AH8" s="82"/>
      <c r="AI8" s="82"/>
      <c r="AJ8" s="82"/>
      <c r="AK8" s="4"/>
      <c r="AL8" s="70">
        <f>データ!$R$6</f>
        <v>494402</v>
      </c>
      <c r="AM8" s="70"/>
      <c r="AN8" s="70"/>
      <c r="AO8" s="70"/>
      <c r="AP8" s="70"/>
      <c r="AQ8" s="70"/>
      <c r="AR8" s="70"/>
      <c r="AS8" s="70"/>
      <c r="AT8" s="66">
        <f>データ!$S$6</f>
        <v>61.38</v>
      </c>
      <c r="AU8" s="67"/>
      <c r="AV8" s="67"/>
      <c r="AW8" s="67"/>
      <c r="AX8" s="67"/>
      <c r="AY8" s="67"/>
      <c r="AZ8" s="67"/>
      <c r="BA8" s="67"/>
      <c r="BB8" s="69">
        <f>データ!$T$6</f>
        <v>8054.77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77.73</v>
      </c>
      <c r="J10" s="67"/>
      <c r="K10" s="67"/>
      <c r="L10" s="67"/>
      <c r="M10" s="67"/>
      <c r="N10" s="67"/>
      <c r="O10" s="68"/>
      <c r="P10" s="69">
        <f>データ!$P$6</f>
        <v>15.93</v>
      </c>
      <c r="Q10" s="69"/>
      <c r="R10" s="69"/>
      <c r="S10" s="69"/>
      <c r="T10" s="69"/>
      <c r="U10" s="69"/>
      <c r="V10" s="69"/>
      <c r="W10" s="70">
        <f>データ!$Q$6</f>
        <v>2710</v>
      </c>
      <c r="X10" s="70"/>
      <c r="Y10" s="70"/>
      <c r="Z10" s="70"/>
      <c r="AA10" s="70"/>
      <c r="AB10" s="70"/>
      <c r="AC10" s="70"/>
      <c r="AD10" s="2"/>
      <c r="AE10" s="2"/>
      <c r="AF10" s="2"/>
      <c r="AG10" s="2"/>
      <c r="AH10" s="4"/>
      <c r="AI10" s="4"/>
      <c r="AJ10" s="4"/>
      <c r="AK10" s="4"/>
      <c r="AL10" s="70">
        <f>データ!$U$6</f>
        <v>78821</v>
      </c>
      <c r="AM10" s="70"/>
      <c r="AN10" s="70"/>
      <c r="AO10" s="70"/>
      <c r="AP10" s="70"/>
      <c r="AQ10" s="70"/>
      <c r="AR10" s="70"/>
      <c r="AS10" s="70"/>
      <c r="AT10" s="66">
        <f>データ!$V$6</f>
        <v>7.8</v>
      </c>
      <c r="AU10" s="67"/>
      <c r="AV10" s="67"/>
      <c r="AW10" s="67"/>
      <c r="AX10" s="67"/>
      <c r="AY10" s="67"/>
      <c r="AZ10" s="67"/>
      <c r="BA10" s="67"/>
      <c r="BB10" s="69">
        <f>データ!$W$6</f>
        <v>10105.26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2pYiT1qR5Qa9D4csuQ52dTjKzJmA4J8Pkdz6joK5qztpqh0ENzXiFDKy1uK1D0ccdS313VXUl4t1seqPJ9HtVA==" saltValue="BQz79VXbm0y3zh6coS/Dc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122076</v>
      </c>
      <c r="D6" s="33">
        <f t="shared" si="3"/>
        <v>46</v>
      </c>
      <c r="E6" s="33">
        <f t="shared" si="3"/>
        <v>1</v>
      </c>
      <c r="F6" s="33">
        <f t="shared" si="3"/>
        <v>0</v>
      </c>
      <c r="G6" s="33">
        <f t="shared" si="3"/>
        <v>1</v>
      </c>
      <c r="H6" s="33" t="str">
        <f t="shared" si="3"/>
        <v>千葉県　松戸市</v>
      </c>
      <c r="I6" s="33" t="str">
        <f t="shared" si="3"/>
        <v>法適用</v>
      </c>
      <c r="J6" s="33" t="str">
        <f t="shared" si="3"/>
        <v>水道事業</v>
      </c>
      <c r="K6" s="33" t="str">
        <f t="shared" si="3"/>
        <v>末端給水事業</v>
      </c>
      <c r="L6" s="33" t="str">
        <f t="shared" si="3"/>
        <v>A4</v>
      </c>
      <c r="M6" s="33" t="str">
        <f t="shared" si="3"/>
        <v>その他</v>
      </c>
      <c r="N6" s="34" t="str">
        <f t="shared" si="3"/>
        <v>-</v>
      </c>
      <c r="O6" s="34">
        <f t="shared" si="3"/>
        <v>77.73</v>
      </c>
      <c r="P6" s="34">
        <f t="shared" si="3"/>
        <v>15.93</v>
      </c>
      <c r="Q6" s="34">
        <f t="shared" si="3"/>
        <v>2710</v>
      </c>
      <c r="R6" s="34">
        <f t="shared" si="3"/>
        <v>494402</v>
      </c>
      <c r="S6" s="34">
        <f t="shared" si="3"/>
        <v>61.38</v>
      </c>
      <c r="T6" s="34">
        <f t="shared" si="3"/>
        <v>8054.77</v>
      </c>
      <c r="U6" s="34">
        <f t="shared" si="3"/>
        <v>78821</v>
      </c>
      <c r="V6" s="34">
        <f t="shared" si="3"/>
        <v>7.8</v>
      </c>
      <c r="W6" s="34">
        <f t="shared" si="3"/>
        <v>10105.26</v>
      </c>
      <c r="X6" s="35">
        <f>IF(X7="",NA(),X7)</f>
        <v>99.83</v>
      </c>
      <c r="Y6" s="35">
        <f t="shared" ref="Y6:AG6" si="4">IF(Y7="",NA(),Y7)</f>
        <v>109.39</v>
      </c>
      <c r="Z6" s="35">
        <f t="shared" si="4"/>
        <v>104.63</v>
      </c>
      <c r="AA6" s="35">
        <f t="shared" si="4"/>
        <v>106.05</v>
      </c>
      <c r="AB6" s="35">
        <f t="shared" si="4"/>
        <v>107.33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832.26</v>
      </c>
      <c r="AU6" s="35">
        <f t="shared" ref="AU6:BC6" si="6">IF(AU7="",NA(),AU7)</f>
        <v>455.69</v>
      </c>
      <c r="AV6" s="35">
        <f t="shared" si="6"/>
        <v>419.98</v>
      </c>
      <c r="AW6" s="35">
        <f t="shared" si="6"/>
        <v>410.39</v>
      </c>
      <c r="AX6" s="35">
        <f t="shared" si="6"/>
        <v>433.86</v>
      </c>
      <c r="AY6" s="35">
        <f t="shared" si="6"/>
        <v>739.59</v>
      </c>
      <c r="AZ6" s="35">
        <f t="shared" si="6"/>
        <v>335.95</v>
      </c>
      <c r="BA6" s="35">
        <f t="shared" si="6"/>
        <v>346.59</v>
      </c>
      <c r="BB6" s="35">
        <f t="shared" si="6"/>
        <v>357.82</v>
      </c>
      <c r="BC6" s="35">
        <f t="shared" si="6"/>
        <v>355.5</v>
      </c>
      <c r="BD6" s="34" t="str">
        <f>IF(BD7="","",IF(BD7="-","【-】","【"&amp;SUBSTITUTE(TEXT(BD7,"#,##0.00"),"-","△")&amp;"】"))</f>
        <v>【264.34】</v>
      </c>
      <c r="BE6" s="35">
        <f>IF(BE7="",NA(),BE7)</f>
        <v>342.16</v>
      </c>
      <c r="BF6" s="35">
        <f t="shared" ref="BF6:BN6" si="7">IF(BF7="",NA(),BF7)</f>
        <v>332.17</v>
      </c>
      <c r="BG6" s="35">
        <f t="shared" si="7"/>
        <v>320.8</v>
      </c>
      <c r="BH6" s="35">
        <f t="shared" si="7"/>
        <v>306.57</v>
      </c>
      <c r="BI6" s="35">
        <f t="shared" si="7"/>
        <v>296.51</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81.67</v>
      </c>
      <c r="BQ6" s="35">
        <f t="shared" ref="BQ6:BY6" si="8">IF(BQ7="",NA(),BQ7)</f>
        <v>94.1</v>
      </c>
      <c r="BR6" s="35">
        <f t="shared" si="8"/>
        <v>88.91</v>
      </c>
      <c r="BS6" s="35">
        <f t="shared" si="8"/>
        <v>91.21</v>
      </c>
      <c r="BT6" s="35">
        <f t="shared" si="8"/>
        <v>92.01</v>
      </c>
      <c r="BU6" s="35">
        <f t="shared" si="8"/>
        <v>99.46</v>
      </c>
      <c r="BV6" s="35">
        <f t="shared" si="8"/>
        <v>105.21</v>
      </c>
      <c r="BW6" s="35">
        <f t="shared" si="8"/>
        <v>105.71</v>
      </c>
      <c r="BX6" s="35">
        <f t="shared" si="8"/>
        <v>106.01</v>
      </c>
      <c r="BY6" s="35">
        <f t="shared" si="8"/>
        <v>104.57</v>
      </c>
      <c r="BZ6" s="34" t="str">
        <f>IF(BZ7="","",IF(BZ7="-","【-】","【"&amp;SUBSTITUTE(TEXT(BZ7,"#,##0.00"),"-","△")&amp;"】"))</f>
        <v>【104.36】</v>
      </c>
      <c r="CA6" s="35">
        <f>IF(CA7="",NA(),CA7)</f>
        <v>201.91</v>
      </c>
      <c r="CB6" s="35">
        <f t="shared" ref="CB6:CJ6" si="9">IF(CB7="",NA(),CB7)</f>
        <v>174.71</v>
      </c>
      <c r="CC6" s="35">
        <f t="shared" si="9"/>
        <v>184.19</v>
      </c>
      <c r="CD6" s="35">
        <f t="shared" si="9"/>
        <v>178.47</v>
      </c>
      <c r="CE6" s="35">
        <f t="shared" si="9"/>
        <v>176.4</v>
      </c>
      <c r="CF6" s="35">
        <f t="shared" si="9"/>
        <v>171.78</v>
      </c>
      <c r="CG6" s="35">
        <f t="shared" si="9"/>
        <v>162.59</v>
      </c>
      <c r="CH6" s="35">
        <f t="shared" si="9"/>
        <v>162.15</v>
      </c>
      <c r="CI6" s="35">
        <f t="shared" si="9"/>
        <v>162.24</v>
      </c>
      <c r="CJ6" s="35">
        <f t="shared" si="9"/>
        <v>165.47</v>
      </c>
      <c r="CK6" s="34" t="str">
        <f>IF(CK7="","",IF(CK7="-","【-】","【"&amp;SUBSTITUTE(TEXT(CK7,"#,##0.00"),"-","△")&amp;"】"))</f>
        <v>【165.71】</v>
      </c>
      <c r="CL6" s="35">
        <f>IF(CL7="",NA(),CL7)</f>
        <v>63.47</v>
      </c>
      <c r="CM6" s="35">
        <f t="shared" ref="CM6:CU6" si="10">IF(CM7="",NA(),CM7)</f>
        <v>63.32</v>
      </c>
      <c r="CN6" s="35">
        <f t="shared" si="10"/>
        <v>63.95</v>
      </c>
      <c r="CO6" s="35">
        <f t="shared" si="10"/>
        <v>63.57</v>
      </c>
      <c r="CP6" s="35">
        <f t="shared" si="10"/>
        <v>63.36</v>
      </c>
      <c r="CQ6" s="35">
        <f t="shared" si="10"/>
        <v>59.68</v>
      </c>
      <c r="CR6" s="35">
        <f t="shared" si="10"/>
        <v>59.17</v>
      </c>
      <c r="CS6" s="35">
        <f t="shared" si="10"/>
        <v>59.34</v>
      </c>
      <c r="CT6" s="35">
        <f t="shared" si="10"/>
        <v>59.11</v>
      </c>
      <c r="CU6" s="35">
        <f t="shared" si="10"/>
        <v>59.74</v>
      </c>
      <c r="CV6" s="34" t="str">
        <f>IF(CV7="","",IF(CV7="-","【-】","【"&amp;SUBSTITUTE(TEXT(CV7,"#,##0.00"),"-","△")&amp;"】"))</f>
        <v>【60.41】</v>
      </c>
      <c r="CW6" s="35">
        <f>IF(CW7="",NA(),CW7)</f>
        <v>95.19</v>
      </c>
      <c r="CX6" s="35">
        <f t="shared" ref="CX6:DF6" si="11">IF(CX7="",NA(),CX7)</f>
        <v>94.75</v>
      </c>
      <c r="CY6" s="35">
        <f t="shared" si="11"/>
        <v>93.01</v>
      </c>
      <c r="CZ6" s="35">
        <f t="shared" si="11"/>
        <v>93.93</v>
      </c>
      <c r="DA6" s="35">
        <f t="shared" si="11"/>
        <v>93.97</v>
      </c>
      <c r="DB6" s="35">
        <f t="shared" si="11"/>
        <v>87.63</v>
      </c>
      <c r="DC6" s="35">
        <f t="shared" si="11"/>
        <v>87.6</v>
      </c>
      <c r="DD6" s="35">
        <f t="shared" si="11"/>
        <v>87.74</v>
      </c>
      <c r="DE6" s="35">
        <f t="shared" si="11"/>
        <v>87.91</v>
      </c>
      <c r="DF6" s="35">
        <f t="shared" si="11"/>
        <v>87.28</v>
      </c>
      <c r="DG6" s="34" t="str">
        <f>IF(DG7="","",IF(DG7="-","【-】","【"&amp;SUBSTITUTE(TEXT(DG7,"#,##0.00"),"-","△")&amp;"】"))</f>
        <v>【89.93】</v>
      </c>
      <c r="DH6" s="35">
        <f>IF(DH7="",NA(),DH7)</f>
        <v>30.62</v>
      </c>
      <c r="DI6" s="35">
        <f t="shared" ref="DI6:DQ6" si="12">IF(DI7="",NA(),DI7)</f>
        <v>35.69</v>
      </c>
      <c r="DJ6" s="35">
        <f t="shared" si="12"/>
        <v>36.85</v>
      </c>
      <c r="DK6" s="35">
        <f t="shared" si="12"/>
        <v>38.75</v>
      </c>
      <c r="DL6" s="35">
        <f t="shared" si="12"/>
        <v>40.46</v>
      </c>
      <c r="DM6" s="35">
        <f t="shared" si="12"/>
        <v>39.65</v>
      </c>
      <c r="DN6" s="35">
        <f t="shared" si="12"/>
        <v>45.25</v>
      </c>
      <c r="DO6" s="35">
        <f t="shared" si="12"/>
        <v>46.27</v>
      </c>
      <c r="DP6" s="35">
        <f t="shared" si="12"/>
        <v>46.88</v>
      </c>
      <c r="DQ6" s="35">
        <f t="shared" si="12"/>
        <v>46.94</v>
      </c>
      <c r="DR6" s="34" t="str">
        <f>IF(DR7="","",IF(DR7="-","【-】","【"&amp;SUBSTITUTE(TEXT(DR7,"#,##0.00"),"-","△")&amp;"】"))</f>
        <v>【48.12】</v>
      </c>
      <c r="DS6" s="35">
        <f>IF(DS7="",NA(),DS7)</f>
        <v>2.52</v>
      </c>
      <c r="DT6" s="35">
        <f t="shared" ref="DT6:EB6" si="13">IF(DT7="",NA(),DT7)</f>
        <v>5.58</v>
      </c>
      <c r="DU6" s="35">
        <f t="shared" si="13"/>
        <v>5.29</v>
      </c>
      <c r="DV6" s="35">
        <f t="shared" si="13"/>
        <v>4.87</v>
      </c>
      <c r="DW6" s="35">
        <f t="shared" si="13"/>
        <v>5.16</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1.19</v>
      </c>
      <c r="EE6" s="35">
        <f t="shared" ref="EE6:EM6" si="14">IF(EE7="",NA(),EE7)</f>
        <v>0.68</v>
      </c>
      <c r="EF6" s="35">
        <f t="shared" si="14"/>
        <v>0.62</v>
      </c>
      <c r="EG6" s="35">
        <f t="shared" si="14"/>
        <v>0.56999999999999995</v>
      </c>
      <c r="EH6" s="35">
        <f t="shared" si="14"/>
        <v>0.47</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122076</v>
      </c>
      <c r="D7" s="37">
        <v>46</v>
      </c>
      <c r="E7" s="37">
        <v>1</v>
      </c>
      <c r="F7" s="37">
        <v>0</v>
      </c>
      <c r="G7" s="37">
        <v>1</v>
      </c>
      <c r="H7" s="37" t="s">
        <v>105</v>
      </c>
      <c r="I7" s="37" t="s">
        <v>106</v>
      </c>
      <c r="J7" s="37" t="s">
        <v>107</v>
      </c>
      <c r="K7" s="37" t="s">
        <v>108</v>
      </c>
      <c r="L7" s="37" t="s">
        <v>109</v>
      </c>
      <c r="M7" s="37" t="s">
        <v>110</v>
      </c>
      <c r="N7" s="38" t="s">
        <v>111</v>
      </c>
      <c r="O7" s="38">
        <v>77.73</v>
      </c>
      <c r="P7" s="38">
        <v>15.93</v>
      </c>
      <c r="Q7" s="38">
        <v>2710</v>
      </c>
      <c r="R7" s="38">
        <v>494402</v>
      </c>
      <c r="S7" s="38">
        <v>61.38</v>
      </c>
      <c r="T7" s="38">
        <v>8054.77</v>
      </c>
      <c r="U7" s="38">
        <v>78821</v>
      </c>
      <c r="V7" s="38">
        <v>7.8</v>
      </c>
      <c r="W7" s="38">
        <v>10105.26</v>
      </c>
      <c r="X7" s="38">
        <v>99.83</v>
      </c>
      <c r="Y7" s="38">
        <v>109.39</v>
      </c>
      <c r="Z7" s="38">
        <v>104.63</v>
      </c>
      <c r="AA7" s="38">
        <v>106.05</v>
      </c>
      <c r="AB7" s="38">
        <v>107.33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832.26</v>
      </c>
      <c r="AU7" s="38">
        <v>455.69</v>
      </c>
      <c r="AV7" s="38">
        <v>419.98</v>
      </c>
      <c r="AW7" s="38">
        <v>410.39</v>
      </c>
      <c r="AX7" s="38">
        <v>433.86</v>
      </c>
      <c r="AY7" s="38">
        <v>739.59</v>
      </c>
      <c r="AZ7" s="38">
        <v>335.95</v>
      </c>
      <c r="BA7" s="38">
        <v>346.59</v>
      </c>
      <c r="BB7" s="38">
        <v>357.82</v>
      </c>
      <c r="BC7" s="38">
        <v>355.5</v>
      </c>
      <c r="BD7" s="38">
        <v>264.33999999999997</v>
      </c>
      <c r="BE7" s="38">
        <v>342.16</v>
      </c>
      <c r="BF7" s="38">
        <v>332.17</v>
      </c>
      <c r="BG7" s="38">
        <v>320.8</v>
      </c>
      <c r="BH7" s="38">
        <v>306.57</v>
      </c>
      <c r="BI7" s="38">
        <v>296.51</v>
      </c>
      <c r="BJ7" s="38">
        <v>324.08999999999997</v>
      </c>
      <c r="BK7" s="38">
        <v>319.82</v>
      </c>
      <c r="BL7" s="38">
        <v>312.02999999999997</v>
      </c>
      <c r="BM7" s="38">
        <v>307.45999999999998</v>
      </c>
      <c r="BN7" s="38">
        <v>312.58</v>
      </c>
      <c r="BO7" s="38">
        <v>274.27</v>
      </c>
      <c r="BP7" s="38">
        <v>81.67</v>
      </c>
      <c r="BQ7" s="38">
        <v>94.1</v>
      </c>
      <c r="BR7" s="38">
        <v>88.91</v>
      </c>
      <c r="BS7" s="38">
        <v>91.21</v>
      </c>
      <c r="BT7" s="38">
        <v>92.01</v>
      </c>
      <c r="BU7" s="38">
        <v>99.46</v>
      </c>
      <c r="BV7" s="38">
        <v>105.21</v>
      </c>
      <c r="BW7" s="38">
        <v>105.71</v>
      </c>
      <c r="BX7" s="38">
        <v>106.01</v>
      </c>
      <c r="BY7" s="38">
        <v>104.57</v>
      </c>
      <c r="BZ7" s="38">
        <v>104.36</v>
      </c>
      <c r="CA7" s="38">
        <v>201.91</v>
      </c>
      <c r="CB7" s="38">
        <v>174.71</v>
      </c>
      <c r="CC7" s="38">
        <v>184.19</v>
      </c>
      <c r="CD7" s="38">
        <v>178.47</v>
      </c>
      <c r="CE7" s="38">
        <v>176.4</v>
      </c>
      <c r="CF7" s="38">
        <v>171.78</v>
      </c>
      <c r="CG7" s="38">
        <v>162.59</v>
      </c>
      <c r="CH7" s="38">
        <v>162.15</v>
      </c>
      <c r="CI7" s="38">
        <v>162.24</v>
      </c>
      <c r="CJ7" s="38">
        <v>165.47</v>
      </c>
      <c r="CK7" s="38">
        <v>165.71</v>
      </c>
      <c r="CL7" s="38">
        <v>63.47</v>
      </c>
      <c r="CM7" s="38">
        <v>63.32</v>
      </c>
      <c r="CN7" s="38">
        <v>63.95</v>
      </c>
      <c r="CO7" s="38">
        <v>63.57</v>
      </c>
      <c r="CP7" s="38">
        <v>63.36</v>
      </c>
      <c r="CQ7" s="38">
        <v>59.68</v>
      </c>
      <c r="CR7" s="38">
        <v>59.17</v>
      </c>
      <c r="CS7" s="38">
        <v>59.34</v>
      </c>
      <c r="CT7" s="38">
        <v>59.11</v>
      </c>
      <c r="CU7" s="38">
        <v>59.74</v>
      </c>
      <c r="CV7" s="38">
        <v>60.41</v>
      </c>
      <c r="CW7" s="38">
        <v>95.19</v>
      </c>
      <c r="CX7" s="38">
        <v>94.75</v>
      </c>
      <c r="CY7" s="38">
        <v>93.01</v>
      </c>
      <c r="CZ7" s="38">
        <v>93.93</v>
      </c>
      <c r="DA7" s="38">
        <v>93.97</v>
      </c>
      <c r="DB7" s="38">
        <v>87.63</v>
      </c>
      <c r="DC7" s="38">
        <v>87.6</v>
      </c>
      <c r="DD7" s="38">
        <v>87.74</v>
      </c>
      <c r="DE7" s="38">
        <v>87.91</v>
      </c>
      <c r="DF7" s="38">
        <v>87.28</v>
      </c>
      <c r="DG7" s="38">
        <v>89.93</v>
      </c>
      <c r="DH7" s="38">
        <v>30.62</v>
      </c>
      <c r="DI7" s="38">
        <v>35.69</v>
      </c>
      <c r="DJ7" s="38">
        <v>36.85</v>
      </c>
      <c r="DK7" s="38">
        <v>38.75</v>
      </c>
      <c r="DL7" s="38">
        <v>40.46</v>
      </c>
      <c r="DM7" s="38">
        <v>39.65</v>
      </c>
      <c r="DN7" s="38">
        <v>45.25</v>
      </c>
      <c r="DO7" s="38">
        <v>46.27</v>
      </c>
      <c r="DP7" s="38">
        <v>46.88</v>
      </c>
      <c r="DQ7" s="38">
        <v>46.94</v>
      </c>
      <c r="DR7" s="38">
        <v>48.12</v>
      </c>
      <c r="DS7" s="38">
        <v>2.52</v>
      </c>
      <c r="DT7" s="38">
        <v>5.58</v>
      </c>
      <c r="DU7" s="38">
        <v>5.29</v>
      </c>
      <c r="DV7" s="38">
        <v>4.87</v>
      </c>
      <c r="DW7" s="38">
        <v>5.16</v>
      </c>
      <c r="DX7" s="38">
        <v>9.7100000000000009</v>
      </c>
      <c r="DY7" s="38">
        <v>10.71</v>
      </c>
      <c r="DZ7" s="38">
        <v>10.93</v>
      </c>
      <c r="EA7" s="38">
        <v>13.39</v>
      </c>
      <c r="EB7" s="38">
        <v>14.48</v>
      </c>
      <c r="EC7" s="38">
        <v>15.89</v>
      </c>
      <c r="ED7" s="38">
        <v>1.19</v>
      </c>
      <c r="EE7" s="38">
        <v>0.68</v>
      </c>
      <c r="EF7" s="38">
        <v>0.62</v>
      </c>
      <c r="EG7" s="38">
        <v>0.56999999999999995</v>
      </c>
      <c r="EH7" s="38">
        <v>0.47</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2019-02-04T02:12:59Z</cp:lastPrinted>
  <dcterms:created xsi:type="dcterms:W3CDTF">2018-12-03T08:29:18Z</dcterms:created>
  <dcterms:modified xsi:type="dcterms:W3CDTF">2019-02-04T02:13:02Z</dcterms:modified>
  <cp:category/>
</cp:coreProperties>
</file>