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yGpNLi33hecsOD7dM5W3egByRvXK3q/hecE2fvy/xA0ZfI5NMwAPn9JDNs0yOBsn1Tb/fG2KmxuG9Ird4F/ajw==" workbookSaltValue="CbWCj0fOqddwotRpPLVdtw==" workbookSpinCount="100000" lockStructure="1"/>
  <bookViews>
    <workbookView xWindow="0" yWindow="0" windowWidth="15360" windowHeight="7635"/>
  </bookViews>
  <sheets>
    <sheet name="法適用_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<sst xmlns="http://schemas.openxmlformats.org/spreadsheetml/2006/main" count="232" uniqueCount="120">
  <si>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</si>
  <si>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</si>
  <si>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</si>
  <si>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</si>
  <si>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</si>
  <si>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</si>
  <si>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</si>
  <si>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</si>
  <si>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</si>
  <si>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</si>
  <si>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</si>
  <si>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</si>
  <si>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</si>
  <si>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</si>
  <si>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</si>
  <si>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</si>
  <si>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</si>
  <si>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</si>
  <si>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</si>
  <si>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</si>
  <si>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</si>
  <si>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</si>
  <si>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</si>
  <si>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</si>
  <si>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</si>
  <si>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</si>
  <si>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</si>
  <si>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</si>
  <si>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</si>
  <si>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</si>
  <si>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</si>
  <si>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</si>
  <si>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</si>
  <si>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</si>
  <si>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</si>
  <si>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</si>
  <si>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</si>
  <si>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</si>
  <si>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</si>
  <si>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</si>
  <si>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</si>
  <si>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</si>
  <si>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</si>
  <si>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</si>
  <si>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</si>
  <si>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</si>
  <si>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</si>
  <si>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</si>
  <si>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</si>
  <si>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</si>
  <si>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</si>
  <si>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</si>
  <si>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</si>
  <si>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</si>
  <si>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</si>
  <si>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</si>
  <si>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</si>
  <si>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</si>
  <si>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</si>
  <si>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</si>
  <si>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</si>
  <si>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</si>
  <si>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</si>
  <si>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</si>
  <si>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</si>
  <si>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</si>
  <si>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</si>
  <si>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</si>
  <si>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</si>
  <si>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</si>
  <si>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</si>
  <si>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</si>
  <si>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</si>
  <si>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</si>
  <si>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</si>
  <si>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</si>
  <si>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</si>
  <si>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</si>
  <si>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</si>
  <si>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</si>
  <si>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</si>
  <si>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</si>
  <si>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</si>
  <si>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</si>
  <si>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</si>
  <si>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</si>
  <si>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</si>
  <si>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</si>
  <si>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</si>
  <si>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</si>
  <si>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</si>
  <si>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</si>
  <si>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</si>
  <si>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</si>
  <si>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</si>
  <si>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</si>
  <si>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</si>
  <si>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</si>
  <si>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</si>
  <si>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</si>
  <si>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</si>
  <si>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</si>
  <si>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</si>
  <si>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</si>
  <si>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</si>
  <si>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</si>
  <si>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</si>
  <si>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</si>
  <si>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</si>
  <si>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</si>
  <si>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</si>
  <si>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</si>
  <si>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</si>
  <si>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</si>
  <si>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</si>
  <si>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</si>
  <si>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</si>
  <si>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銚子市の水道事業は、現在比較的安定した運営を行っているものの、人口減少に伴う給水量及び給水収益減少のため、費用縮減及び施設規模の適正化が課題となっている。また、老朽化施設の更新需要も高まっていることから、将来的にはより適正な料金水準、料金体系への移行が避けられない状況である。
　これらの課題を受け、今後は東総広域水道企業団からの受水の割合を徐々に増やすことを柱とした施設更新を進めている。これは、将来的に人口減少により受水のみで市内の水量が賄える見込みを前提に、受水単価が割高である問題を解消するための計画である。
　受水の増量後も浄水場は引き続き稼働するが、施設への負荷は大幅に軽減する見込みである。
　今後はこの計画に必要な受水のための施設を整備しつつ、更新時期となる浄水施設等をダウンサイジングして、費用縮減及び施設規模の適正化を行っていく。
</t>
    <phoneticPr fontId="4"/>
  </si>
  <si>
    <t>【新会計基準適用による影響等について】
　平成26年度以降は公営企業新会計基準の適用に伴い、グラフ①③⑤⑥の数値に影響を与えている。
【経営の健全性について】
　①経常収支比率からは、単年度黒字の維持、⑤料金回収率からは、給水費用が給水収益によって賄われていることが読み取れる。なお、前年度と比較した際、数値に若干の落ち込みがみられるが、これは、人口減少による給水量の減少のほか、一時的に特定の法人の使用水量が落ち込んだことが影響している。
　③流動比率から読み取れる支払い能力には特段の問題はなく、④企業債残高対給水収益比率も類似団体平均値を下回っていることから、現在のところ水道事業は安定的に運営されている。
　しかし、今後については、老朽化した施設の更新が控えていることから、流動資産（現金）の減少や、企業債残高の増加が見込まれる。
【経営の効率性について】
　⑥給水原価は、類似団体平均よりも費用が高いことがわかるが、この主な要因は減価償却費や受水費で、減価償却費については、取水場の立地条件から導水管布設に多額の建設費が発生したことや、利根川最下流の水質を改善するため高度浄水処理施設を建設したこと等が要因となっている。
  ⑦施設利用率は、類似団体平均より高くなっているものの、今後は更なる給水量の減少を見込んだ施設規模の適正化を進めていく必要がある。
　⑧有収率については、配水管布設替えや漏水調査によって、全国平均、類似団体平均に比べて高い水準が維持されている。</t>
    <rPh sb="143" eb="146">
      <t>ゼンネンド</t>
    </rPh>
    <rPh sb="147" eb="149">
      <t>ヒカク</t>
    </rPh>
    <rPh sb="151" eb="152">
      <t>サイ</t>
    </rPh>
    <rPh sb="153" eb="155">
      <t>スウチ</t>
    </rPh>
    <rPh sb="156" eb="158">
      <t>ジャッカン</t>
    </rPh>
    <rPh sb="159" eb="160">
      <t>オ</t>
    </rPh>
    <rPh sb="161" eb="162">
      <t>コ</t>
    </rPh>
    <rPh sb="174" eb="176">
      <t>ジンコウ</t>
    </rPh>
    <rPh sb="176" eb="178">
      <t>ゲンショウ</t>
    </rPh>
    <rPh sb="181" eb="183">
      <t>キュウスイ</t>
    </rPh>
    <rPh sb="183" eb="184">
      <t>リョウ</t>
    </rPh>
    <rPh sb="185" eb="187">
      <t>ゲンショウ</t>
    </rPh>
    <rPh sb="191" eb="194">
      <t>イチジテキ</t>
    </rPh>
    <rPh sb="195" eb="197">
      <t>トクテイ</t>
    </rPh>
    <rPh sb="198" eb="200">
      <t>ホウジン</t>
    </rPh>
    <rPh sb="201" eb="203">
      <t>シヨウ</t>
    </rPh>
    <rPh sb="203" eb="205">
      <t>スイリョウ</t>
    </rPh>
    <rPh sb="206" eb="207">
      <t>オ</t>
    </rPh>
    <rPh sb="208" eb="209">
      <t>コ</t>
    </rPh>
    <rPh sb="214" eb="216">
      <t>エイキョウ</t>
    </rPh>
    <rPh sb="265" eb="267">
      <t>ルイジ</t>
    </rPh>
    <rPh sb="267" eb="269">
      <t>ダンタイ</t>
    </rPh>
    <rPh sb="269" eb="272">
      <t>ヘイキンチ</t>
    </rPh>
    <rPh sb="273" eb="275">
      <t>シタマワ</t>
    </rPh>
    <rPh sb="547" eb="549">
      <t>コンゴ</t>
    </rPh>
    <rPh sb="550" eb="551">
      <t>サラ</t>
    </rPh>
    <rPh sb="553" eb="555">
      <t>キュウスイ</t>
    </rPh>
    <rPh sb="555" eb="556">
      <t>リョウ</t>
    </rPh>
    <rPh sb="557" eb="559">
      <t>ゲンショウ</t>
    </rPh>
    <rPh sb="560" eb="562">
      <t>ミコ</t>
    </rPh>
    <rPh sb="564" eb="566">
      <t>シセツ</t>
    </rPh>
    <rPh sb="566" eb="568">
      <t>キボ</t>
    </rPh>
    <rPh sb="569" eb="572">
      <t>テキセイカ</t>
    </rPh>
    <rPh sb="573" eb="574">
      <t>スス</t>
    </rPh>
    <rPh sb="578" eb="580">
      <t>ヒツヨウ</t>
    </rPh>
    <phoneticPr fontId="4"/>
  </si>
  <si>
    <t xml:space="preserve">  ①有形固定資産減価償却率は、年々数値が高くなっていることから、法定耐用年数に近い資産が増えてきていることがわかる。
　②管路経年化率及び③管路更新率は数値の後退がみられるが、これは近年配水管の更新が比較的順調に進捗してきたことに比べ、喫緊の課題であった浄水施設の更新を現在重点的に行っているためである。
</t>
    <rPh sb="68" eb="69">
      <t>オヨ</t>
    </rPh>
    <rPh sb="77" eb="79">
      <t>スウチ</t>
    </rPh>
    <rPh sb="80" eb="82">
      <t>コウタイ</t>
    </rPh>
    <rPh sb="92" eb="94">
      <t>キンネン</t>
    </rPh>
    <rPh sb="94" eb="97">
      <t>ハイスイカン</t>
    </rPh>
    <rPh sb="98" eb="100">
      <t>コウシン</t>
    </rPh>
    <rPh sb="101" eb="104">
      <t>ヒカクテキ</t>
    </rPh>
    <rPh sb="104" eb="106">
      <t>ジュンチョウ</t>
    </rPh>
    <rPh sb="107" eb="109">
      <t>シンチョク</t>
    </rPh>
    <rPh sb="116" eb="117">
      <t>クラ</t>
    </rPh>
    <rPh sb="119" eb="121">
      <t>キッキン</t>
    </rPh>
    <rPh sb="122" eb="124">
      <t>カダイ</t>
    </rPh>
    <rPh sb="128" eb="130">
      <t>ジョウスイ</t>
    </rPh>
    <rPh sb="130" eb="132">
      <t>シセツ</t>
    </rPh>
    <rPh sb="133" eb="135">
      <t>コウシン</t>
    </rPh>
    <rPh sb="136" eb="138">
      <t>ゲンザイ</t>
    </rPh>
    <rPh sb="138" eb="141">
      <t>ジュウテンテキ</t>
    </rPh>
    <rPh sb="142" eb="14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</si>
</sst>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1.06</c:v>
                </c:pt>
                <c:pt idx="1">
                  <c:v>0.98</c:v>
                </c:pt>
                <c:pt idx="2">
                  <c:v>0.51</c:v>
                </c:pt>
                <c:pt idx="3">
                  <c:v>0.53</c:v>
                </c:pt>
                <c:pt idx="4">
                  <c:v>0.45</c:v>
                </c:pt>
              </c:numCache>
            </c:numRef>
          </c:val>
          <c:extLst>
            <c:ext xmlns:c16="http://schemas.microsoft.com/office/drawing/2014/chart" uri="{C3380CC4-5D6E-409C-BE32-E72D297353CC}">
              <c16:uniqueId val="{00000000-4D8F-4B5D-B900-041BF633136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4D8F-4B5D-B900-041BF633136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35.78</c:v>
                </c:pt>
                <c:pt idx="1">
                  <c:v>74.069999999999993</c:v>
                </c:pt>
                <c:pt idx="2">
                  <c:v>73.930000000000007</c:v>
                </c:pt>
                <c:pt idx="3">
                  <c:v>73.25</c:v>
                </c:pt>
                <c:pt idx="4">
                  <c:v>72.599999999999994</c:v>
                </c:pt>
              </c:numCache>
            </c:numRef>
          </c:val>
          <c:extLst>
            <c:ext xmlns:c16="http://schemas.microsoft.com/office/drawing/2014/chart" uri="{C3380CC4-5D6E-409C-BE32-E72D297353CC}">
              <c16:uniqueId val="{00000000-C332-4774-B80B-FF436F7A95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C332-4774-B80B-FF436F7A95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92.42</c:v>
                </c:pt>
                <c:pt idx="1">
                  <c:v>92.22</c:v>
                </c:pt>
                <c:pt idx="2">
                  <c:v>91.31</c:v>
                </c:pt>
                <c:pt idx="3">
                  <c:v>92.03</c:v>
                </c:pt>
                <c:pt idx="4">
                  <c:v>91</c:v>
                </c:pt>
              </c:numCache>
            </c:numRef>
          </c:val>
          <c:extLst>
            <c:ext xmlns:c16="http://schemas.microsoft.com/office/drawing/2014/chart" uri="{C3380CC4-5D6E-409C-BE32-E72D297353CC}">
              <c16:uniqueId val="{00000000-3FE2-481B-86B2-5890435DBBA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3FE2-481B-86B2-5890435DBBA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105.34</c:v>
                </c:pt>
                <c:pt idx="1">
                  <c:v>109.8</c:v>
                </c:pt>
                <c:pt idx="2">
                  <c:v>110.41</c:v>
                </c:pt>
                <c:pt idx="3">
                  <c:v>113.72</c:v>
                </c:pt>
                <c:pt idx="4">
                  <c:v>112.09</c:v>
                </c:pt>
              </c:numCache>
            </c:numRef>
          </c:val>
          <c:extLst>
            <c:ext xmlns:c16="http://schemas.microsoft.com/office/drawing/2014/chart" uri="{C3380CC4-5D6E-409C-BE32-E72D297353CC}">
              <c16:uniqueId val="{00000000-5210-471B-A7C5-3E8B2A3AE8A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5210-471B-A7C5-3E8B2A3AE8A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42.66</c:v>
                </c:pt>
                <c:pt idx="1">
                  <c:v>45.71</c:v>
                </c:pt>
                <c:pt idx="2">
                  <c:v>47.58</c:v>
                </c:pt>
                <c:pt idx="3">
                  <c:v>49.34</c:v>
                </c:pt>
                <c:pt idx="4">
                  <c:v>50.83</c:v>
                </c:pt>
              </c:numCache>
            </c:numRef>
          </c:val>
          <c:extLst>
            <c:ext xmlns:c16="http://schemas.microsoft.com/office/drawing/2014/chart" uri="{C3380CC4-5D6E-409C-BE32-E72D297353CC}">
              <c16:uniqueId val="{00000000-89C1-49BE-9C44-8EF94E52D5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89C1-49BE-9C44-8EF94E52D5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10.050000000000001</c:v>
                </c:pt>
                <c:pt idx="1">
                  <c:v>9.43</c:v>
                </c:pt>
                <c:pt idx="2">
                  <c:v>9.27</c:v>
                </c:pt>
                <c:pt idx="3">
                  <c:v>10.36</c:v>
                </c:pt>
                <c:pt idx="4">
                  <c:v>13.09</c:v>
                </c:pt>
              </c:numCache>
            </c:numRef>
          </c:val>
          <c:extLst>
            <c:ext xmlns:c16="http://schemas.microsoft.com/office/drawing/2014/chart" uri="{C3380CC4-5D6E-409C-BE32-E72D297353CC}">
              <c16:uniqueId val="{00000000-49D2-40A4-8327-06FE18BA4B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49D2-40A4-8327-06FE18BA4B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E0-4B3B-8DC4-022AFF3B14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BAE0-4B3B-8DC4-022AFF3B14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952.15</c:v>
                </c:pt>
                <c:pt idx="1">
                  <c:v>300.47000000000003</c:v>
                </c:pt>
                <c:pt idx="2">
                  <c:v>289.64999999999998</c:v>
                </c:pt>
                <c:pt idx="3">
                  <c:v>321.77999999999997</c:v>
                </c:pt>
                <c:pt idx="4">
                  <c:v>374.47</c:v>
                </c:pt>
              </c:numCache>
            </c:numRef>
          </c:val>
          <c:extLst>
            <c:ext xmlns:c16="http://schemas.microsoft.com/office/drawing/2014/chart" uri="{C3380CC4-5D6E-409C-BE32-E72D297353CC}">
              <c16:uniqueId val="{00000000-10B0-4171-B64C-9A52827E0D3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10B0-4171-B64C-9A52827E0D3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282.07</c:v>
                </c:pt>
                <c:pt idx="1">
                  <c:v>280.38</c:v>
                </c:pt>
                <c:pt idx="2">
                  <c:v>268.11</c:v>
                </c:pt>
                <c:pt idx="3">
                  <c:v>250.65</c:v>
                </c:pt>
                <c:pt idx="4">
                  <c:v>266.61</c:v>
                </c:pt>
              </c:numCache>
            </c:numRef>
          </c:val>
          <c:extLst>
            <c:ext xmlns:c16="http://schemas.microsoft.com/office/drawing/2014/chart" uri="{C3380CC4-5D6E-409C-BE32-E72D297353CC}">
              <c16:uniqueId val="{00000000-F445-4243-82C4-1C3AE695B18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F445-4243-82C4-1C3AE695B18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102.13</c:v>
                </c:pt>
                <c:pt idx="1">
                  <c:v>107.59</c:v>
                </c:pt>
                <c:pt idx="2">
                  <c:v>108.25</c:v>
                </c:pt>
                <c:pt idx="3">
                  <c:v>111.86</c:v>
                </c:pt>
                <c:pt idx="4">
                  <c:v>110.77</c:v>
                </c:pt>
              </c:numCache>
            </c:numRef>
          </c:val>
          <c:extLst>
            <c:ext xmlns:c16="http://schemas.microsoft.com/office/drawing/2014/chart" uri="{C3380CC4-5D6E-409C-BE32-E72D297353CC}">
              <c16:uniqueId val="{00000000-2BE9-4234-9B9B-33C15BBA971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2BE9-4234-9B9B-33C15BBA971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225.06</c:v>
                </c:pt>
                <c:pt idx="1">
                  <c:v>213.71</c:v>
                </c:pt>
                <c:pt idx="2">
                  <c:v>212.85</c:v>
                </c:pt>
                <c:pt idx="3">
                  <c:v>207.08</c:v>
                </c:pt>
                <c:pt idx="4">
                  <c:v>208.86</c:v>
                </c:pt>
              </c:numCache>
            </c:numRef>
          </c:val>
          <c:extLst>
            <c:ext xmlns:c16="http://schemas.microsoft.com/office/drawing/2014/chart" uri="{C3380CC4-5D6E-409C-BE32-E72D297353CC}">
              <c16:uniqueId val="{00000000-D260-4C00-A2A9-DEA268B77A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D260-4C00-A2A9-DEA268B77A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銚子市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63058</v>
      </c>
      <c r="AM8" s="59"/>
      <c r="AN8" s="59"/>
      <c r="AO8" s="59"/>
      <c r="AP8" s="59"/>
      <c r="AQ8" s="59"/>
      <c r="AR8" s="59"/>
      <c r="AS8" s="59"/>
      <c r="AT8" s="50">
        <f>データ!$S$6</f>
        <v>84.2</v>
      </c>
      <c r="AU8" s="51"/>
      <c r="AV8" s="51"/>
      <c r="AW8" s="51"/>
      <c r="AX8" s="51"/>
      <c r="AY8" s="51"/>
      <c r="AZ8" s="51"/>
      <c r="BA8" s="51"/>
      <c r="BB8" s="52">
        <f>データ!$T$6</f>
        <v>748.91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69.760000000000005</v>
      </c>
      <c r="J10" s="51"/>
      <c r="K10" s="51"/>
      <c r="L10" s="51"/>
      <c r="M10" s="51"/>
      <c r="N10" s="51"/>
      <c r="O10" s="62"/>
      <c r="P10" s="52">
        <f>データ!$P$6</f>
        <v>98.84</v>
      </c>
      <c r="Q10" s="52"/>
      <c r="R10" s="52"/>
      <c r="S10" s="52"/>
      <c r="T10" s="52"/>
      <c r="U10" s="52"/>
      <c r="V10" s="52"/>
      <c r="W10" s="59">
        <f>データ!$Q$6</f>
        <v>3013</v>
      </c>
      <c r="X10" s="59"/>
      <c r="Y10" s="59"/>
      <c r="Z10" s="59"/>
      <c r="AA10" s="59"/>
      <c r="AB10" s="59"/>
      <c r="AC10" s="59"/>
      <c r="AD10" s="2"/>
      <c r="AE10" s="2"/>
      <c r="AF10" s="2"/>
      <c r="AG10" s="2"/>
      <c r="AH10" s="4"/>
      <c r="AI10" s="4"/>
      <c r="AJ10" s="4"/>
      <c r="AK10" s="4"/>
      <c r="AL10" s="59">
        <f>データ!$U$6</f>
        <v>61757</v>
      </c>
      <c r="AM10" s="59"/>
      <c r="AN10" s="59"/>
      <c r="AO10" s="59"/>
      <c r="AP10" s="59"/>
      <c r="AQ10" s="59"/>
      <c r="AR10" s="59"/>
      <c r="AS10" s="59"/>
      <c r="AT10" s="50">
        <f>データ!$V$6</f>
        <v>62.8</v>
      </c>
      <c r="AU10" s="51"/>
      <c r="AV10" s="51"/>
      <c r="AW10" s="51"/>
      <c r="AX10" s="51"/>
      <c r="AY10" s="51"/>
      <c r="AZ10" s="51"/>
      <c r="BA10" s="51"/>
      <c r="BB10" s="52">
        <f>データ!$W$6</f>
        <v>983.39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vck6Hzo7pw/ZMF4AR7Xsi+jSb2z5/aR57y/BbQktwJH7kuchL5nryZ15d4N9tP4foPpaNExzHwVOB7VKmGe5A==" saltValue="/2mzBkM2SOaQWhBGpdLQu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122025</v>
      </c>
      <c r="D6" s="33">
        <f t="shared" si="3"/>
        <v>46</v>
      </c>
      <c r="E6" s="33">
        <f t="shared" si="3"/>
        <v>1</v>
      </c>
      <c r="F6" s="33">
        <f t="shared" si="3"/>
        <v>0</v>
      </c>
      <c r="G6" s="33">
        <f t="shared" si="3"/>
        <v>1</v>
      </c>
      <c r="H6" s="33" t="str">
        <f t="shared" si="3"/>
        <v>千葉県　銚子市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69.760000000000005</v>
      </c>
      <c r="P6" s="34">
        <f t="shared" si="3"/>
        <v>98.84</v>
      </c>
      <c r="Q6" s="34">
        <f t="shared" si="3"/>
        <v>3013</v>
      </c>
      <c r="R6" s="34">
        <f t="shared" si="3"/>
        <v>63058</v>
      </c>
      <c r="S6" s="34">
        <f t="shared" si="3"/>
        <v>84.2</v>
      </c>
      <c r="T6" s="34">
        <f t="shared" si="3"/>
        <v>748.91</v>
      </c>
      <c r="U6" s="34">
        <f t="shared" si="3"/>
        <v>61757</v>
      </c>
      <c r="V6" s="34">
        <f t="shared" si="3"/>
        <v>62.8</v>
      </c>
      <c r="W6" s="34">
        <f t="shared" si="3"/>
        <v>983.39</v>
      </c>
      <c r="X6" s="35">
        <f>IF(X7="",NA(),X7)</f>
        <v>105.34</v>
      </c>
      <c r="Y6" s="35">
        <f t="shared" ref="Y6:AG6" si="4">IF(Y7="",NA(),Y7)</f>
        <v>109.8</v>
      </c>
      <c r="Z6" s="35">
        <f t="shared" si="4"/>
        <v>110.41</v>
      </c>
      <c r="AA6" s="35">
        <f t="shared" si="4"/>
        <v>113.72</v>
      </c>
      <c r="AB6" s="35">
        <f t="shared" si="4"/>
        <v>112.09</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952.15</v>
      </c>
      <c r="AU6" s="35">
        <f t="shared" ref="AU6:BC6" si="6">IF(AU7="",NA(),AU7)</f>
        <v>300.47000000000003</v>
      </c>
      <c r="AV6" s="35">
        <f t="shared" si="6"/>
        <v>289.64999999999998</v>
      </c>
      <c r="AW6" s="35">
        <f t="shared" si="6"/>
        <v>321.77999999999997</v>
      </c>
      <c r="AX6" s="35">
        <f t="shared" si="6"/>
        <v>374.47</v>
      </c>
      <c r="AY6" s="35">
        <f t="shared" si="6"/>
        <v>739.59</v>
      </c>
      <c r="AZ6" s="35">
        <f t="shared" si="6"/>
        <v>335.95</v>
      </c>
      <c r="BA6" s="35">
        <f t="shared" si="6"/>
        <v>346.59</v>
      </c>
      <c r="BB6" s="35">
        <f t="shared" si="6"/>
        <v>357.82</v>
      </c>
      <c r="BC6" s="35">
        <f t="shared" si="6"/>
        <v>355.5</v>
      </c>
      <c r="BD6" s="34" t="str">
        <f>IF(BD7="","",IF(BD7="-","【-】","【"&amp;SUBSTITUTE(TEXT(BD7,"#,##0.00"),"-","△")&amp;"】"))</f>
        <v>【264.34】</v>
      </c>
      <c r="BE6" s="35">
        <f>IF(BE7="",NA(),BE7)</f>
        <v>282.07</v>
      </c>
      <c r="BF6" s="35">
        <f t="shared" ref="BF6:BN6" si="7">IF(BF7="",NA(),BF7)</f>
        <v>280.38</v>
      </c>
      <c r="BG6" s="35">
        <f t="shared" si="7"/>
        <v>268.11</v>
      </c>
      <c r="BH6" s="35">
        <f t="shared" si="7"/>
        <v>250.65</v>
      </c>
      <c r="BI6" s="35">
        <f t="shared" si="7"/>
        <v>266.61</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102.13</v>
      </c>
      <c r="BQ6" s="35">
        <f t="shared" ref="BQ6:BY6" si="8">IF(BQ7="",NA(),BQ7)</f>
        <v>107.59</v>
      </c>
      <c r="BR6" s="35">
        <f t="shared" si="8"/>
        <v>108.25</v>
      </c>
      <c r="BS6" s="35">
        <f t="shared" si="8"/>
        <v>111.86</v>
      </c>
      <c r="BT6" s="35">
        <f t="shared" si="8"/>
        <v>110.77</v>
      </c>
      <c r="BU6" s="35">
        <f t="shared" si="8"/>
        <v>99.46</v>
      </c>
      <c r="BV6" s="35">
        <f t="shared" si="8"/>
        <v>105.21</v>
      </c>
      <c r="BW6" s="35">
        <f t="shared" si="8"/>
        <v>105.71</v>
      </c>
      <c r="BX6" s="35">
        <f t="shared" si="8"/>
        <v>106.01</v>
      </c>
      <c r="BY6" s="35">
        <f t="shared" si="8"/>
        <v>104.57</v>
      </c>
      <c r="BZ6" s="34" t="str">
        <f>IF(BZ7="","",IF(BZ7="-","【-】","【"&amp;SUBSTITUTE(TEXT(BZ7,"#,##0.00"),"-","△")&amp;"】"))</f>
        <v>【104.36】</v>
      </c>
      <c r="CA6" s="35">
        <f>IF(CA7="",NA(),CA7)</f>
        <v>225.06</v>
      </c>
      <c r="CB6" s="35">
        <f t="shared" ref="CB6:CJ6" si="9">IF(CB7="",NA(),CB7)</f>
        <v>213.71</v>
      </c>
      <c r="CC6" s="35">
        <f t="shared" si="9"/>
        <v>212.85</v>
      </c>
      <c r="CD6" s="35">
        <f t="shared" si="9"/>
        <v>207.08</v>
      </c>
      <c r="CE6" s="35">
        <f t="shared" si="9"/>
        <v>208.86</v>
      </c>
      <c r="CF6" s="35">
        <f t="shared" si="9"/>
        <v>171.78</v>
      </c>
      <c r="CG6" s="35">
        <f t="shared" si="9"/>
        <v>162.59</v>
      </c>
      <c r="CH6" s="35">
        <f t="shared" si="9"/>
        <v>162.15</v>
      </c>
      <c r="CI6" s="35">
        <f t="shared" si="9"/>
        <v>162.24</v>
      </c>
      <c r="CJ6" s="35">
        <f t="shared" si="9"/>
        <v>165.47</v>
      </c>
      <c r="CK6" s="34" t="str">
        <f>IF(CK7="","",IF(CK7="-","【-】","【"&amp;SUBSTITUTE(TEXT(CK7,"#,##0.00"),"-","△")&amp;"】"))</f>
        <v>【165.71】</v>
      </c>
      <c r="CL6" s="35">
        <f>IF(CL7="",NA(),CL7)</f>
        <v>35.78</v>
      </c>
      <c r="CM6" s="35">
        <f t="shared" ref="CM6:CU6" si="10">IF(CM7="",NA(),CM7)</f>
        <v>74.069999999999993</v>
      </c>
      <c r="CN6" s="35">
        <f t="shared" si="10"/>
        <v>73.930000000000007</v>
      </c>
      <c r="CO6" s="35">
        <f t="shared" si="10"/>
        <v>73.25</v>
      </c>
      <c r="CP6" s="35">
        <f t="shared" si="10"/>
        <v>72.599999999999994</v>
      </c>
      <c r="CQ6" s="35">
        <f t="shared" si="10"/>
        <v>59.68</v>
      </c>
      <c r="CR6" s="35">
        <f t="shared" si="10"/>
        <v>59.17</v>
      </c>
      <c r="CS6" s="35">
        <f t="shared" si="10"/>
        <v>59.34</v>
      </c>
      <c r="CT6" s="35">
        <f t="shared" si="10"/>
        <v>59.11</v>
      </c>
      <c r="CU6" s="35">
        <f t="shared" si="10"/>
        <v>59.74</v>
      </c>
      <c r="CV6" s="34" t="str">
        <f>IF(CV7="","",IF(CV7="-","【-】","【"&amp;SUBSTITUTE(TEXT(CV7,"#,##0.00"),"-","△")&amp;"】"))</f>
        <v>【60.41】</v>
      </c>
      <c r="CW6" s="35">
        <f>IF(CW7="",NA(),CW7)</f>
        <v>92.42</v>
      </c>
      <c r="CX6" s="35">
        <f t="shared" ref="CX6:DF6" si="11">IF(CX7="",NA(),CX7)</f>
        <v>92.22</v>
      </c>
      <c r="CY6" s="35">
        <f t="shared" si="11"/>
        <v>91.31</v>
      </c>
      <c r="CZ6" s="35">
        <f t="shared" si="11"/>
        <v>92.03</v>
      </c>
      <c r="DA6" s="35">
        <f t="shared" si="11"/>
        <v>91</v>
      </c>
      <c r="DB6" s="35">
        <f t="shared" si="11"/>
        <v>87.63</v>
      </c>
      <c r="DC6" s="35">
        <f t="shared" si="11"/>
        <v>87.6</v>
      </c>
      <c r="DD6" s="35">
        <f t="shared" si="11"/>
        <v>87.74</v>
      </c>
      <c r="DE6" s="35">
        <f t="shared" si="11"/>
        <v>87.91</v>
      </c>
      <c r="DF6" s="35">
        <f t="shared" si="11"/>
        <v>87.28</v>
      </c>
      <c r="DG6" s="34" t="str">
        <f>IF(DG7="","",IF(DG7="-","【-】","【"&amp;SUBSTITUTE(TEXT(DG7,"#,##0.00"),"-","△")&amp;"】"))</f>
        <v>【89.93】</v>
      </c>
      <c r="DH6" s="35">
        <f>IF(DH7="",NA(),DH7)</f>
        <v>42.66</v>
      </c>
      <c r="DI6" s="35">
        <f t="shared" ref="DI6:DQ6" si="12">IF(DI7="",NA(),DI7)</f>
        <v>45.71</v>
      </c>
      <c r="DJ6" s="35">
        <f t="shared" si="12"/>
        <v>47.58</v>
      </c>
      <c r="DK6" s="35">
        <f t="shared" si="12"/>
        <v>49.34</v>
      </c>
      <c r="DL6" s="35">
        <f t="shared" si="12"/>
        <v>50.83</v>
      </c>
      <c r="DM6" s="35">
        <f t="shared" si="12"/>
        <v>39.65</v>
      </c>
      <c r="DN6" s="35">
        <f t="shared" si="12"/>
        <v>45.25</v>
      </c>
      <c r="DO6" s="35">
        <f t="shared" si="12"/>
        <v>46.27</v>
      </c>
      <c r="DP6" s="35">
        <f t="shared" si="12"/>
        <v>46.88</v>
      </c>
      <c r="DQ6" s="35">
        <f t="shared" si="12"/>
        <v>46.94</v>
      </c>
      <c r="DR6" s="34" t="str">
        <f>IF(DR7="","",IF(DR7="-","【-】","【"&amp;SUBSTITUTE(TEXT(DR7,"#,##0.00"),"-","△")&amp;"】"))</f>
        <v>【48.12】</v>
      </c>
      <c r="DS6" s="35">
        <f>IF(DS7="",NA(),DS7)</f>
        <v>10.050000000000001</v>
      </c>
      <c r="DT6" s="35">
        <f t="shared" ref="DT6:EB6" si="13">IF(DT7="",NA(),DT7)</f>
        <v>9.43</v>
      </c>
      <c r="DU6" s="35">
        <f t="shared" si="13"/>
        <v>9.27</v>
      </c>
      <c r="DV6" s="35">
        <f t="shared" si="13"/>
        <v>10.36</v>
      </c>
      <c r="DW6" s="35">
        <f t="shared" si="13"/>
        <v>13.09</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1.06</v>
      </c>
      <c r="EE6" s="35">
        <f t="shared" ref="EE6:EM6" si="14">IF(EE7="",NA(),EE7)</f>
        <v>0.98</v>
      </c>
      <c r="EF6" s="35">
        <f t="shared" si="14"/>
        <v>0.51</v>
      </c>
      <c r="EG6" s="35">
        <f t="shared" si="14"/>
        <v>0.53</v>
      </c>
      <c r="EH6" s="35">
        <f t="shared" si="14"/>
        <v>0.45</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122025</v>
      </c>
      <c r="D7" s="37">
        <v>46</v>
      </c>
      <c r="E7" s="37">
        <v>1</v>
      </c>
      <c r="F7" s="37">
        <v>0</v>
      </c>
      <c r="G7" s="37">
        <v>1</v>
      </c>
      <c r="H7" s="37" t="s">
        <v>105</v>
      </c>
      <c r="I7" s="37" t="s">
        <v>106</v>
      </c>
      <c r="J7" s="37" t="s">
        <v>107</v>
      </c>
      <c r="K7" s="37" t="s">
        <v>108</v>
      </c>
      <c r="L7" s="37" t="s">
        <v>109</v>
      </c>
      <c r="M7" s="37" t="s">
        <v>110</v>
      </c>
      <c r="N7" s="38" t="s">
        <v>111</v>
      </c>
      <c r="O7" s="38">
        <v>69.760000000000005</v>
      </c>
      <c r="P7" s="38">
        <v>98.84</v>
      </c>
      <c r="Q7" s="38">
        <v>3013</v>
      </c>
      <c r="R7" s="38">
        <v>63058</v>
      </c>
      <c r="S7" s="38">
        <v>84.2</v>
      </c>
      <c r="T7" s="38">
        <v>748.91</v>
      </c>
      <c r="U7" s="38">
        <v>61757</v>
      </c>
      <c r="V7" s="38">
        <v>62.8</v>
      </c>
      <c r="W7" s="38">
        <v>983.39</v>
      </c>
      <c r="X7" s="38">
        <v>105.34</v>
      </c>
      <c r="Y7" s="38">
        <v>109.8</v>
      </c>
      <c r="Z7" s="38">
        <v>110.41</v>
      </c>
      <c r="AA7" s="38">
        <v>113.72</v>
      </c>
      <c r="AB7" s="38">
        <v>112.09</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952.15</v>
      </c>
      <c r="AU7" s="38">
        <v>300.47000000000003</v>
      </c>
      <c r="AV7" s="38">
        <v>289.64999999999998</v>
      </c>
      <c r="AW7" s="38">
        <v>321.77999999999997</v>
      </c>
      <c r="AX7" s="38">
        <v>374.47</v>
      </c>
      <c r="AY7" s="38">
        <v>739.59</v>
      </c>
      <c r="AZ7" s="38">
        <v>335.95</v>
      </c>
      <c r="BA7" s="38">
        <v>346.59</v>
      </c>
      <c r="BB7" s="38">
        <v>357.82</v>
      </c>
      <c r="BC7" s="38">
        <v>355.5</v>
      </c>
      <c r="BD7" s="38">
        <v>264.33999999999997</v>
      </c>
      <c r="BE7" s="38">
        <v>282.07</v>
      </c>
      <c r="BF7" s="38">
        <v>280.38</v>
      </c>
      <c r="BG7" s="38">
        <v>268.11</v>
      </c>
      <c r="BH7" s="38">
        <v>250.65</v>
      </c>
      <c r="BI7" s="38">
        <v>266.61</v>
      </c>
      <c r="BJ7" s="38">
        <v>324.08999999999997</v>
      </c>
      <c r="BK7" s="38">
        <v>319.82</v>
      </c>
      <c r="BL7" s="38">
        <v>312.02999999999997</v>
      </c>
      <c r="BM7" s="38">
        <v>307.45999999999998</v>
      </c>
      <c r="BN7" s="38">
        <v>312.58</v>
      </c>
      <c r="BO7" s="38">
        <v>274.27</v>
      </c>
      <c r="BP7" s="38">
        <v>102.13</v>
      </c>
      <c r="BQ7" s="38">
        <v>107.59</v>
      </c>
      <c r="BR7" s="38">
        <v>108.25</v>
      </c>
      <c r="BS7" s="38">
        <v>111.86</v>
      </c>
      <c r="BT7" s="38">
        <v>110.77</v>
      </c>
      <c r="BU7" s="38">
        <v>99.46</v>
      </c>
      <c r="BV7" s="38">
        <v>105.21</v>
      </c>
      <c r="BW7" s="38">
        <v>105.71</v>
      </c>
      <c r="BX7" s="38">
        <v>106.01</v>
      </c>
      <c r="BY7" s="38">
        <v>104.57</v>
      </c>
      <c r="BZ7" s="38">
        <v>104.36</v>
      </c>
      <c r="CA7" s="38">
        <v>225.06</v>
      </c>
      <c r="CB7" s="38">
        <v>213.71</v>
      </c>
      <c r="CC7" s="38">
        <v>212.85</v>
      </c>
      <c r="CD7" s="38">
        <v>207.08</v>
      </c>
      <c r="CE7" s="38">
        <v>208.86</v>
      </c>
      <c r="CF7" s="38">
        <v>171.78</v>
      </c>
      <c r="CG7" s="38">
        <v>162.59</v>
      </c>
      <c r="CH7" s="38">
        <v>162.15</v>
      </c>
      <c r="CI7" s="38">
        <v>162.24</v>
      </c>
      <c r="CJ7" s="38">
        <v>165.47</v>
      </c>
      <c r="CK7" s="38">
        <v>165.71</v>
      </c>
      <c r="CL7" s="38">
        <v>35.78</v>
      </c>
      <c r="CM7" s="38">
        <v>74.069999999999993</v>
      </c>
      <c r="CN7" s="38">
        <v>73.930000000000007</v>
      </c>
      <c r="CO7" s="38">
        <v>73.25</v>
      </c>
      <c r="CP7" s="38">
        <v>72.599999999999994</v>
      </c>
      <c r="CQ7" s="38">
        <v>59.68</v>
      </c>
      <c r="CR7" s="38">
        <v>59.17</v>
      </c>
      <c r="CS7" s="38">
        <v>59.34</v>
      </c>
      <c r="CT7" s="38">
        <v>59.11</v>
      </c>
      <c r="CU7" s="38">
        <v>59.74</v>
      </c>
      <c r="CV7" s="38">
        <v>60.41</v>
      </c>
      <c r="CW7" s="38">
        <v>92.42</v>
      </c>
      <c r="CX7" s="38">
        <v>92.22</v>
      </c>
      <c r="CY7" s="38">
        <v>91.31</v>
      </c>
      <c r="CZ7" s="38">
        <v>92.03</v>
      </c>
      <c r="DA7" s="38">
        <v>91</v>
      </c>
      <c r="DB7" s="38">
        <v>87.63</v>
      </c>
      <c r="DC7" s="38">
        <v>87.6</v>
      </c>
      <c r="DD7" s="38">
        <v>87.74</v>
      </c>
      <c r="DE7" s="38">
        <v>87.91</v>
      </c>
      <c r="DF7" s="38">
        <v>87.28</v>
      </c>
      <c r="DG7" s="38">
        <v>89.93</v>
      </c>
      <c r="DH7" s="38">
        <v>42.66</v>
      </c>
      <c r="DI7" s="38">
        <v>45.71</v>
      </c>
      <c r="DJ7" s="38">
        <v>47.58</v>
      </c>
      <c r="DK7" s="38">
        <v>49.34</v>
      </c>
      <c r="DL7" s="38">
        <v>50.83</v>
      </c>
      <c r="DM7" s="38">
        <v>39.65</v>
      </c>
      <c r="DN7" s="38">
        <v>45.25</v>
      </c>
      <c r="DO7" s="38">
        <v>46.27</v>
      </c>
      <c r="DP7" s="38">
        <v>46.88</v>
      </c>
      <c r="DQ7" s="38">
        <v>46.94</v>
      </c>
      <c r="DR7" s="38">
        <v>48.12</v>
      </c>
      <c r="DS7" s="38">
        <v>10.050000000000001</v>
      </c>
      <c r="DT7" s="38">
        <v>9.43</v>
      </c>
      <c r="DU7" s="38">
        <v>9.27</v>
      </c>
      <c r="DV7" s="38">
        <v>10.36</v>
      </c>
      <c r="DW7" s="38">
        <v>13.09</v>
      </c>
      <c r="DX7" s="38">
        <v>9.7100000000000009</v>
      </c>
      <c r="DY7" s="38">
        <v>10.71</v>
      </c>
      <c r="DZ7" s="38">
        <v>10.93</v>
      </c>
      <c r="EA7" s="38">
        <v>13.39</v>
      </c>
      <c r="EB7" s="38">
        <v>14.48</v>
      </c>
      <c r="EC7" s="38">
        <v>15.89</v>
      </c>
      <c r="ED7" s="38">
        <v>1.06</v>
      </c>
      <c r="EE7" s="38">
        <v>0.98</v>
      </c>
      <c r="EF7" s="38">
        <v>0.51</v>
      </c>
      <c r="EG7" s="38">
        <v>0.53</v>
      </c>
      <c r="EH7" s="38">
        <v>0.45</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2019-02-04T02:11:40Z</cp:lastPrinted>
  <dcterms:created xsi:type="dcterms:W3CDTF">2018-12-03T08:29:17Z</dcterms:created>
  <dcterms:modified xsi:type="dcterms:W3CDTF">2019-02-04T02:11:41Z</dcterms:modified>
  <cp:category/>
</cp:coreProperties>
</file>