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5900_農林総合研究センター$\02_室班フォルダ\検査業務課\210_肥料入荷・生産量調査\01_肥料生産・入荷量調査（R4~)\R5\02_生産量調査\"/>
    </mc:Choice>
  </mc:AlternateContent>
  <xr:revisionPtr revIDLastSave="0" documentId="13_ncr:1_{CD839854-9A10-46BF-91B2-EFE8011B8DE5}" xr6:coauthVersionLast="47" xr6:coauthVersionMax="47" xr10:uidLastSave="{00000000-0000-0000-0000-000000000000}"/>
  <bookViews>
    <workbookView xWindow="-110" yWindow="-110" windowWidth="19420" windowHeight="10300" xr2:uid="{ABD4A47D-5BDE-4ECF-B1DC-9D3312EB6050}"/>
  </bookViews>
  <sheets>
    <sheet name="調査票（白紙）" sheetId="1" r:id="rId1"/>
    <sheet name="記載例" sheetId="2" r:id="rId2"/>
  </sheets>
  <definedNames>
    <definedName name="_xlnm.Print_Area" localSheetId="1">記載例!$A$1:$M$22</definedName>
    <definedName name="_xlnm.Print_Area" localSheetId="0">'調査票（白紙）'!$C$1:$M$17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2" l="1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</calcChain>
</file>

<file path=xl/sharedStrings.xml><?xml version="1.0" encoding="utf-8"?>
<sst xmlns="http://schemas.openxmlformats.org/spreadsheetml/2006/main" count="74" uniqueCount="51">
  <si>
    <t>宛先：千葉県農林総合研究センター　検査業務課 FAX.043-291-1876</t>
    <rPh sb="0" eb="2">
      <t>アテサキ</t>
    </rPh>
    <rPh sb="3" eb="6">
      <t>チバケン</t>
    </rPh>
    <rPh sb="6" eb="8">
      <t>ノウリン</t>
    </rPh>
    <rPh sb="8" eb="10">
      <t>ソウゴウ</t>
    </rPh>
    <rPh sb="10" eb="12">
      <t>ケンキュウ</t>
    </rPh>
    <rPh sb="17" eb="19">
      <t>ケンサ</t>
    </rPh>
    <rPh sb="19" eb="22">
      <t>ギョウムカ</t>
    </rPh>
    <phoneticPr fontId="5"/>
  </si>
  <si>
    <t>生　産
事業場
の名称</t>
    <rPh sb="0" eb="1">
      <t>ショウ</t>
    </rPh>
    <rPh sb="2" eb="3">
      <t>サン</t>
    </rPh>
    <rPh sb="4" eb="7">
      <t>ジギョウジョウ</t>
    </rPh>
    <rPh sb="9" eb="11">
      <t>メイショウ</t>
    </rPh>
    <phoneticPr fontId="5"/>
  </si>
  <si>
    <t>法人の場合､
代表者の
職名・氏名</t>
    <rPh sb="0" eb="2">
      <t>ホウジン</t>
    </rPh>
    <rPh sb="3" eb="5">
      <t>バアイ</t>
    </rPh>
    <rPh sb="7" eb="10">
      <t>ダイヒョウシャ</t>
    </rPh>
    <rPh sb="12" eb="13">
      <t>ショク</t>
    </rPh>
    <rPh sb="13" eb="14">
      <t>メイ</t>
    </rPh>
    <rPh sb="15" eb="17">
      <t>シメイ</t>
    </rPh>
    <phoneticPr fontId="5"/>
  </si>
  <si>
    <t>生　産
事業場
所在地</t>
    <rPh sb="0" eb="1">
      <t>ショウ</t>
    </rPh>
    <rPh sb="2" eb="3">
      <t>サン</t>
    </rPh>
    <rPh sb="4" eb="7">
      <t>ジギョウジョウ</t>
    </rPh>
    <rPh sb="8" eb="10">
      <t>ショザイ</t>
    </rPh>
    <rPh sb="10" eb="11">
      <t>チ</t>
    </rPh>
    <phoneticPr fontId="5"/>
  </si>
  <si>
    <t>申請者
(届出者）
住所</t>
    <rPh sb="0" eb="3">
      <t>シンセイシャ</t>
    </rPh>
    <rPh sb="5" eb="8">
      <t>トドケデシャ</t>
    </rPh>
    <rPh sb="10" eb="12">
      <t>ジュウショ</t>
    </rPh>
    <phoneticPr fontId="5"/>
  </si>
  <si>
    <r>
      <t xml:space="preserve">連絡欄
</t>
    </r>
    <r>
      <rPr>
        <sz val="9"/>
        <rFont val="ＭＳ Ｐゴシック"/>
        <family val="3"/>
        <charset val="128"/>
      </rPr>
      <t>登録
(届出)
内容の
変更等</t>
    </r>
    <rPh sb="0" eb="2">
      <t>レンラク</t>
    </rPh>
    <rPh sb="2" eb="3">
      <t>ラン</t>
    </rPh>
    <rPh sb="17" eb="19">
      <t>ヘンコウ</t>
    </rPh>
    <rPh sb="19" eb="20">
      <t>トウ</t>
    </rPh>
    <phoneticPr fontId="5"/>
  </si>
  <si>
    <t>担当部署
担当者</t>
    <rPh sb="0" eb="2">
      <t>タントウ</t>
    </rPh>
    <rPh sb="2" eb="4">
      <t>ブショ</t>
    </rPh>
    <rPh sb="5" eb="8">
      <t>タントウシャ</t>
    </rPh>
    <phoneticPr fontId="5"/>
  </si>
  <si>
    <t>連絡先</t>
    <rPh sb="0" eb="3">
      <t>レンラクサキ</t>
    </rPh>
    <phoneticPr fontId="5"/>
  </si>
  <si>
    <t>肥料区分</t>
    <rPh sb="0" eb="2">
      <t>ヒリョウ</t>
    </rPh>
    <rPh sb="2" eb="4">
      <t>クブン</t>
    </rPh>
    <phoneticPr fontId="5"/>
  </si>
  <si>
    <r>
      <t xml:space="preserve">登録番号
</t>
    </r>
    <r>
      <rPr>
        <sz val="9"/>
        <rFont val="ＭＳ Ｐゴシック"/>
        <family val="3"/>
        <charset val="128"/>
      </rPr>
      <t>(届出番号)</t>
    </r>
    <rPh sb="0" eb="2">
      <t>トウロク</t>
    </rPh>
    <rPh sb="2" eb="4">
      <t>バンゴウ</t>
    </rPh>
    <rPh sb="6" eb="8">
      <t>トドケデ</t>
    </rPh>
    <rPh sb="8" eb="10">
      <t>バンゴウ</t>
    </rPh>
    <phoneticPr fontId="5"/>
  </si>
  <si>
    <t>肥料の種類
(由来主原料)</t>
    <rPh sb="0" eb="2">
      <t>ヒリョウ</t>
    </rPh>
    <rPh sb="3" eb="5">
      <t>シュルイ</t>
    </rPh>
    <rPh sb="7" eb="9">
      <t>ユライ</t>
    </rPh>
    <rPh sb="9" eb="10">
      <t>シュ</t>
    </rPh>
    <rPh sb="10" eb="12">
      <t>ゲンリョウ</t>
    </rPh>
    <phoneticPr fontId="5"/>
  </si>
  <si>
    <t>肥料の名称</t>
    <rPh sb="0" eb="2">
      <t>ヒリョウ</t>
    </rPh>
    <rPh sb="3" eb="5">
      <t>メイショウ</t>
    </rPh>
    <phoneticPr fontId="5"/>
  </si>
  <si>
    <t>年間数量(１トン未満は切り上げて「１」とし、数量が無いなら空欄とせず「０」とします。)</t>
    <rPh sb="0" eb="2">
      <t>ネンカン</t>
    </rPh>
    <rPh sb="2" eb="3">
      <t>スウ</t>
    </rPh>
    <rPh sb="3" eb="4">
      <t>リョウ</t>
    </rPh>
    <rPh sb="8" eb="10">
      <t>ミマン</t>
    </rPh>
    <rPh sb="11" eb="12">
      <t>キ</t>
    </rPh>
    <rPh sb="13" eb="14">
      <t>ア</t>
    </rPh>
    <rPh sb="22" eb="24">
      <t>スウリョウ</t>
    </rPh>
    <rPh sb="25" eb="26">
      <t>ナ</t>
    </rPh>
    <rPh sb="29" eb="31">
      <t>クウラン</t>
    </rPh>
    <phoneticPr fontId="5"/>
  </si>
  <si>
    <t>生産
全量
又は
輸入量
(トン/年)</t>
    <rPh sb="0" eb="2">
      <t>セイサン</t>
    </rPh>
    <rPh sb="3" eb="4">
      <t>ゼン</t>
    </rPh>
    <rPh sb="4" eb="5">
      <t>リョウ</t>
    </rPh>
    <rPh sb="6" eb="7">
      <t>マタ</t>
    </rPh>
    <rPh sb="9" eb="11">
      <t>ユニュウ</t>
    </rPh>
    <rPh sb="11" eb="12">
      <t>リョウ</t>
    </rPh>
    <rPh sb="17" eb="18">
      <t>ネン</t>
    </rPh>
    <phoneticPr fontId="5"/>
  </si>
  <si>
    <t>肥料出荷量（トン/年）　</t>
    <rPh sb="0" eb="2">
      <t>ヒリョウ</t>
    </rPh>
    <rPh sb="2" eb="5">
      <t>シュッカリョウ</t>
    </rPh>
    <rPh sb="9" eb="10">
      <t>ネン</t>
    </rPh>
    <phoneticPr fontId="5"/>
  </si>
  <si>
    <t>工業用
飼料用
（トン/年)</t>
    <rPh sb="0" eb="2">
      <t>コウギョウ</t>
    </rPh>
    <rPh sb="2" eb="3">
      <t>ヨウ</t>
    </rPh>
    <rPh sb="4" eb="7">
      <t>シリョウヨウ</t>
    </rPh>
    <rPh sb="13" eb="14">
      <t>ネン</t>
    </rPh>
    <phoneticPr fontId="5"/>
  </si>
  <si>
    <t>肥料出荷量
（自家消費除く）</t>
    <rPh sb="0" eb="2">
      <t>ヒリョウ</t>
    </rPh>
    <rPh sb="7" eb="9">
      <t>ジカ</t>
    </rPh>
    <rPh sb="9" eb="11">
      <t>ショウヒ</t>
    </rPh>
    <rPh sb="11" eb="12">
      <t>ノゾ</t>
    </rPh>
    <phoneticPr fontId="5"/>
  </si>
  <si>
    <t>うち県内
出荷量</t>
    <rPh sb="2" eb="4">
      <t>ケンナイ</t>
    </rPh>
    <rPh sb="5" eb="7">
      <t>シュッカ</t>
    </rPh>
    <rPh sb="7" eb="8">
      <t>リョウ</t>
    </rPh>
    <phoneticPr fontId="5"/>
  </si>
  <si>
    <t>うち県外
出荷量</t>
    <rPh sb="2" eb="4">
      <t>ケンガイ</t>
    </rPh>
    <rPh sb="5" eb="8">
      <t>シュッカリョウ</t>
    </rPh>
    <phoneticPr fontId="5"/>
  </si>
  <si>
    <t>輸出用
肥料</t>
    <rPh sb="4" eb="6">
      <t>ヒリョウ</t>
    </rPh>
    <phoneticPr fontId="5"/>
  </si>
  <si>
    <t>肥料原料
(原料販売)
(自社原料)</t>
    <rPh sb="0" eb="2">
      <t>ヒリョウ</t>
    </rPh>
    <rPh sb="2" eb="4">
      <t>ゲンリョウ</t>
    </rPh>
    <rPh sb="6" eb="8">
      <t>ゲンリョウ</t>
    </rPh>
    <rPh sb="8" eb="10">
      <t>ハンバイ</t>
    </rPh>
    <rPh sb="13" eb="15">
      <t>ジシャ</t>
    </rPh>
    <rPh sb="15" eb="17">
      <t>ゲンリョウ</t>
    </rPh>
    <phoneticPr fontId="5"/>
  </si>
  <si>
    <t>特殊肥料</t>
  </si>
  <si>
    <t>＜堆肥等の記載例＞</t>
    <rPh sb="1" eb="3">
      <t>タイヒ</t>
    </rPh>
    <rPh sb="3" eb="4">
      <t>トウ</t>
    </rPh>
    <rPh sb="5" eb="8">
      <t>キサイレイ</t>
    </rPh>
    <phoneticPr fontId="5"/>
  </si>
  <si>
    <t>千葉肥料株式会社</t>
    <rPh sb="0" eb="2">
      <t>チバ</t>
    </rPh>
    <rPh sb="2" eb="4">
      <t>ヒリョウ</t>
    </rPh>
    <rPh sb="4" eb="8">
      <t>カブ</t>
    </rPh>
    <phoneticPr fontId="5"/>
  </si>
  <si>
    <t>千葉肥料株式会社　堆肥センター</t>
    <phoneticPr fontId="5"/>
  </si>
  <si>
    <r>
      <t>代表取締役　</t>
    </r>
    <r>
      <rPr>
        <b/>
        <strike/>
        <sz val="14"/>
        <rFont val="游ゴシック"/>
        <family val="3"/>
        <charset val="128"/>
        <scheme val="minor"/>
      </rPr>
      <t>千葉　太郎</t>
    </r>
    <r>
      <rPr>
        <b/>
        <sz val="14"/>
        <rFont val="游ゴシック"/>
        <family val="3"/>
        <charset val="128"/>
        <scheme val="minor"/>
      </rPr>
      <t>　</t>
    </r>
    <r>
      <rPr>
        <b/>
        <sz val="14"/>
        <rFont val="HGP創英角ﾎﾟｯﾌﾟ体"/>
        <family val="3"/>
        <charset val="128"/>
      </rPr>
      <t>房総　次郎</t>
    </r>
    <rPh sb="0" eb="5">
      <t>ダイ</t>
    </rPh>
    <rPh sb="6" eb="8">
      <t>チバ</t>
    </rPh>
    <rPh sb="9" eb="11">
      <t>タロウ</t>
    </rPh>
    <rPh sb="12" eb="14">
      <t>ボウソウ</t>
    </rPh>
    <rPh sb="15" eb="17">
      <t>ジロウ</t>
    </rPh>
    <phoneticPr fontId="5"/>
  </si>
  <si>
    <t>千葉市緑区大膳野町808</t>
    <phoneticPr fontId="5"/>
  </si>
  <si>
    <t>千葉市緑区大金沢町941-1</t>
    <phoneticPr fontId="5"/>
  </si>
  <si>
    <t>代表者が千葉太郎から房総次郎に変更。
かずさ堆肥は生産した１００トンのうち、２０トンは自家消費。
ＦＡＸ番号を追記。</t>
    <phoneticPr fontId="5"/>
  </si>
  <si>
    <t>千葉肥料株式会社　堆肥センター</t>
    <rPh sb="0" eb="2">
      <t>チバ</t>
    </rPh>
    <rPh sb="2" eb="4">
      <t>ヒリョウ</t>
    </rPh>
    <rPh sb="4" eb="8">
      <t>カブ</t>
    </rPh>
    <rPh sb="9" eb="11">
      <t>タイヒ</t>
    </rPh>
    <phoneticPr fontId="5"/>
  </si>
  <si>
    <t>肥料担当　鈴木　花子</t>
    <rPh sb="0" eb="2">
      <t>ヒリョウ</t>
    </rPh>
    <rPh sb="2" eb="4">
      <t>タントウ</t>
    </rPh>
    <rPh sb="5" eb="7">
      <t>スズキ</t>
    </rPh>
    <rPh sb="8" eb="10">
      <t>ハナコ</t>
    </rPh>
    <phoneticPr fontId="5"/>
  </si>
  <si>
    <r>
      <t>TEL.</t>
    </r>
    <r>
      <rPr>
        <b/>
        <sz val="10"/>
        <rFont val="游ゴシック"/>
        <family val="3"/>
        <charset val="128"/>
        <scheme val="minor"/>
      </rPr>
      <t>043-291-1875</t>
    </r>
    <r>
      <rPr>
        <sz val="10"/>
        <rFont val="游ゴシック"/>
        <family val="3"/>
        <charset val="128"/>
        <scheme val="minor"/>
      </rPr>
      <t>　　　　　　　FAX.</t>
    </r>
    <r>
      <rPr>
        <sz val="10"/>
        <rFont val="HGP創英角ﾎﾟｯﾌﾟ体"/>
        <family val="3"/>
        <charset val="128"/>
      </rPr>
      <t>０４３－２９１－１８７６</t>
    </r>
    <phoneticPr fontId="5"/>
  </si>
  <si>
    <t>生産
全量
又は
輸入量
(トン/年)＊①</t>
    <rPh sb="0" eb="2">
      <t>セイサン</t>
    </rPh>
    <rPh sb="3" eb="4">
      <t>ゼン</t>
    </rPh>
    <rPh sb="4" eb="5">
      <t>リョウ</t>
    </rPh>
    <rPh sb="6" eb="7">
      <t>マタ</t>
    </rPh>
    <rPh sb="9" eb="11">
      <t>ユニュウ</t>
    </rPh>
    <rPh sb="11" eb="12">
      <t>リョウ</t>
    </rPh>
    <rPh sb="17" eb="18">
      <t>ネン</t>
    </rPh>
    <phoneticPr fontId="5"/>
  </si>
  <si>
    <t>肥料出荷量
（自家消費除く）＊②</t>
    <rPh sb="0" eb="2">
      <t>ヒリョウ</t>
    </rPh>
    <rPh sb="7" eb="9">
      <t>ジカ</t>
    </rPh>
    <rPh sb="9" eb="11">
      <t>ショウヒ</t>
    </rPh>
    <rPh sb="11" eb="12">
      <t>ノゾ</t>
    </rPh>
    <phoneticPr fontId="5"/>
  </si>
  <si>
    <t>うち県外
出荷量＊③</t>
    <rPh sb="2" eb="4">
      <t>ケンガイ</t>
    </rPh>
    <rPh sb="5" eb="8">
      <t>シュッカリョウ</t>
    </rPh>
    <phoneticPr fontId="5"/>
  </si>
  <si>
    <t>千葉県第
OOOO号</t>
    <rPh sb="0" eb="3">
      <t>チバケン</t>
    </rPh>
    <rPh sb="3" eb="4">
      <t>ダイ</t>
    </rPh>
    <rPh sb="9" eb="10">
      <t>ゴウ</t>
    </rPh>
    <phoneticPr fontId="5"/>
  </si>
  <si>
    <t>堆肥〔牛ふん〕</t>
    <rPh sb="0" eb="2">
      <t>タイヒ</t>
    </rPh>
    <rPh sb="3" eb="4">
      <t>ギュウ</t>
    </rPh>
    <phoneticPr fontId="5"/>
  </si>
  <si>
    <t>かずさ堆肥</t>
    <rPh sb="3" eb="5">
      <t>タイヒ</t>
    </rPh>
    <phoneticPr fontId="5"/>
  </si>
  <si>
    <t>100</t>
    <phoneticPr fontId="5"/>
  </si>
  <si>
    <t>堆肥〔その他〕</t>
    <rPh sb="0" eb="2">
      <t>タイヒ</t>
    </rPh>
    <rPh sb="5" eb="6">
      <t>タ</t>
    </rPh>
    <phoneticPr fontId="5"/>
  </si>
  <si>
    <t>もみ殻入りかずさ堆肥</t>
    <rPh sb="2" eb="3">
      <t>ガラ</t>
    </rPh>
    <rPh sb="3" eb="4">
      <t>イ</t>
    </rPh>
    <rPh sb="8" eb="10">
      <t>タイヒ</t>
    </rPh>
    <phoneticPr fontId="5"/>
  </si>
  <si>
    <t>200</t>
    <phoneticPr fontId="5"/>
  </si>
  <si>
    <t>かずさ堆肥ペレット</t>
    <rPh sb="3" eb="5">
      <t>タイヒ</t>
    </rPh>
    <phoneticPr fontId="5"/>
  </si>
  <si>
    <t>昨年と同量</t>
    <rPh sb="0" eb="2">
      <t>サクネン</t>
    </rPh>
    <rPh sb="3" eb="5">
      <t>ドウリョウ</t>
    </rPh>
    <phoneticPr fontId="5"/>
  </si>
  <si>
    <r>
      <rPr>
        <sz val="12"/>
        <rFont val="ＭＳ ゴシック"/>
        <family val="3"/>
        <charset val="128"/>
      </rPr>
      <t xml:space="preserve">① </t>
    </r>
    <r>
      <rPr>
        <b/>
        <sz val="10"/>
        <rFont val="ＭＳ ゴシック"/>
        <family val="3"/>
        <charset val="128"/>
      </rPr>
      <t>生産全量：年間に生産した堆肥等の全量</t>
    </r>
    <r>
      <rPr>
        <sz val="10"/>
        <rFont val="ＭＳ ゴシック"/>
        <family val="3"/>
        <charset val="128"/>
      </rPr>
      <t>（例：かずさ堆肥は１００トン、もみ殻入りかずさ堆肥は２００トン生産した。）</t>
    </r>
    <rPh sb="2" eb="4">
      <t>セイサン</t>
    </rPh>
    <rPh sb="4" eb="6">
      <t>ゼンリョウ</t>
    </rPh>
    <rPh sb="7" eb="9">
      <t>ネンカン</t>
    </rPh>
    <rPh sb="10" eb="12">
      <t>セイサン</t>
    </rPh>
    <rPh sb="14" eb="16">
      <t>タイヒ</t>
    </rPh>
    <rPh sb="16" eb="17">
      <t>トウ</t>
    </rPh>
    <rPh sb="18" eb="20">
      <t>ゼンリョウ</t>
    </rPh>
    <rPh sb="21" eb="22">
      <t>レイ</t>
    </rPh>
    <rPh sb="26" eb="28">
      <t>タイヒ</t>
    </rPh>
    <rPh sb="37" eb="38">
      <t>ガラ</t>
    </rPh>
    <rPh sb="38" eb="39">
      <t>イ</t>
    </rPh>
    <rPh sb="43" eb="45">
      <t>タイヒ</t>
    </rPh>
    <rPh sb="51" eb="53">
      <t>セイサン</t>
    </rPh>
    <phoneticPr fontId="5"/>
  </si>
  <si>
    <r>
      <rPr>
        <sz val="12"/>
        <rFont val="ＭＳ ゴシック"/>
        <family val="3"/>
        <charset val="128"/>
      </rPr>
      <t xml:space="preserve">④ </t>
    </r>
    <r>
      <rPr>
        <b/>
        <sz val="10"/>
        <rFont val="ＭＳ ゴシック"/>
        <family val="3"/>
        <charset val="128"/>
      </rPr>
      <t>生産量～出荷量が昨年から変更がない場合は、「昨年と同量」との記載でも可です。</t>
    </r>
    <rPh sb="2" eb="5">
      <t>セイサンリョウ</t>
    </rPh>
    <rPh sb="6" eb="9">
      <t>シュッカリョウ</t>
    </rPh>
    <rPh sb="10" eb="12">
      <t>サクネン</t>
    </rPh>
    <rPh sb="14" eb="16">
      <t>ヘンコウ</t>
    </rPh>
    <rPh sb="19" eb="21">
      <t>バアイ</t>
    </rPh>
    <rPh sb="24" eb="26">
      <t>サクネン</t>
    </rPh>
    <rPh sb="27" eb="29">
      <t>ドウリョウ</t>
    </rPh>
    <rPh sb="32" eb="34">
      <t>キサイ</t>
    </rPh>
    <rPh sb="36" eb="37">
      <t>カ</t>
    </rPh>
    <phoneticPr fontId="5"/>
  </si>
  <si>
    <t>　 例：代表者を変更したので、「千葉太郎」は取り消し線を引き、現在の代表者氏名（房総次郎）を記入し、連絡欄にもその旨を記入した。</t>
    <rPh sb="2" eb="3">
      <t>レイ</t>
    </rPh>
    <rPh sb="4" eb="7">
      <t>ダイヒョウシャ</t>
    </rPh>
    <rPh sb="8" eb="10">
      <t>ヘンコウ</t>
    </rPh>
    <rPh sb="16" eb="18">
      <t>チバ</t>
    </rPh>
    <rPh sb="18" eb="20">
      <t>タロウ</t>
    </rPh>
    <rPh sb="22" eb="23">
      <t>ト</t>
    </rPh>
    <rPh sb="24" eb="25">
      <t>ケ</t>
    </rPh>
    <rPh sb="26" eb="27">
      <t>セン</t>
    </rPh>
    <rPh sb="28" eb="29">
      <t>ヒ</t>
    </rPh>
    <rPh sb="31" eb="33">
      <t>ゲンザイ</t>
    </rPh>
    <rPh sb="34" eb="37">
      <t>ダイヒョウシャ</t>
    </rPh>
    <rPh sb="37" eb="39">
      <t>シメイ</t>
    </rPh>
    <rPh sb="40" eb="42">
      <t>ボウソウ</t>
    </rPh>
    <rPh sb="42" eb="44">
      <t>ジロウ</t>
    </rPh>
    <rPh sb="46" eb="48">
      <t>キニュウ</t>
    </rPh>
    <rPh sb="50" eb="52">
      <t>レンラク</t>
    </rPh>
    <rPh sb="52" eb="53">
      <t>ラン</t>
    </rPh>
    <rPh sb="57" eb="58">
      <t>ムネ</t>
    </rPh>
    <rPh sb="59" eb="61">
      <t>キニュウ</t>
    </rPh>
    <phoneticPr fontId="5"/>
  </si>
  <si>
    <t>　 　　かずさ堆肥は、生産全量と出荷全量が同量ではないため、その理由（２０トンは自家消費であること）を連絡欄に記入した。</t>
    <rPh sb="7" eb="9">
      <t>タイヒ</t>
    </rPh>
    <rPh sb="11" eb="13">
      <t>セイサン</t>
    </rPh>
    <rPh sb="13" eb="15">
      <t>ゼンリョウ</t>
    </rPh>
    <rPh sb="16" eb="18">
      <t>シュッカ</t>
    </rPh>
    <rPh sb="18" eb="20">
      <t>ゼンリョウ</t>
    </rPh>
    <rPh sb="21" eb="23">
      <t>ドウリョウ</t>
    </rPh>
    <rPh sb="32" eb="34">
      <t>リユウ</t>
    </rPh>
    <rPh sb="40" eb="42">
      <t>ジカ</t>
    </rPh>
    <rPh sb="42" eb="44">
      <t>ショウヒ</t>
    </rPh>
    <rPh sb="51" eb="53">
      <t>レンラク</t>
    </rPh>
    <rPh sb="53" eb="54">
      <t>ラン</t>
    </rPh>
    <rPh sb="55" eb="57">
      <t>キニュウ</t>
    </rPh>
    <phoneticPr fontId="5"/>
  </si>
  <si>
    <r>
      <rPr>
        <sz val="12"/>
        <rFont val="ＭＳ ゴシック"/>
        <family val="3"/>
        <charset val="128"/>
      </rPr>
      <t xml:space="preserve">② </t>
    </r>
    <r>
      <rPr>
        <b/>
        <sz val="10"/>
        <rFont val="ＭＳ ゴシック"/>
        <family val="3"/>
        <charset val="128"/>
      </rPr>
      <t>肥料出荷量：自家消費を除き、出荷（無料・有料を問わず）した全量</t>
    </r>
    <r>
      <rPr>
        <sz val="10"/>
        <rFont val="ＭＳ ゴシック"/>
        <family val="3"/>
        <charset val="128"/>
      </rPr>
      <t>（例：かずさ堆肥は２０トンを自家飼料畑に散布したので８０トン。）</t>
    </r>
    <rPh sb="2" eb="4">
      <t>ヒリョウ</t>
    </rPh>
    <rPh sb="4" eb="7">
      <t>シュッカリョウ</t>
    </rPh>
    <rPh sb="8" eb="10">
      <t>ジカ</t>
    </rPh>
    <rPh sb="10" eb="12">
      <t>ショウヒ</t>
    </rPh>
    <rPh sb="13" eb="14">
      <t>ノゾ</t>
    </rPh>
    <rPh sb="16" eb="18">
      <t>シュッカ</t>
    </rPh>
    <rPh sb="19" eb="21">
      <t>ムリョウ</t>
    </rPh>
    <rPh sb="22" eb="24">
      <t>ユウリョウ</t>
    </rPh>
    <rPh sb="25" eb="26">
      <t>ト</t>
    </rPh>
    <rPh sb="31" eb="33">
      <t>ゼンリョウ</t>
    </rPh>
    <rPh sb="34" eb="35">
      <t>レイ</t>
    </rPh>
    <rPh sb="39" eb="41">
      <t>タイヒ</t>
    </rPh>
    <rPh sb="47" eb="49">
      <t>ジカ</t>
    </rPh>
    <rPh sb="49" eb="51">
      <t>シリョウ</t>
    </rPh>
    <rPh sb="51" eb="52">
      <t>ハタ</t>
    </rPh>
    <rPh sb="53" eb="55">
      <t>サンプ</t>
    </rPh>
    <phoneticPr fontId="5"/>
  </si>
  <si>
    <r>
      <rPr>
        <b/>
        <sz val="9"/>
        <rFont val="ＭＳ ゴシック"/>
        <family val="3"/>
        <charset val="128"/>
      </rPr>
      <t xml:space="preserve">※ 記載されている内容が現状と異なる場合は、変更している事項を訂正し、連絡欄へ記載して下さい
</t>
    </r>
    <r>
      <rPr>
        <sz val="9"/>
        <rFont val="ＭＳ ゴシック"/>
        <family val="3"/>
        <charset val="128"/>
      </rPr>
      <t>（電話番号・ＦＡＸ番号が未記載の場合、記入願います）</t>
    </r>
    <rPh sb="2" eb="4">
      <t>キサイ</t>
    </rPh>
    <rPh sb="9" eb="11">
      <t>ナイヨウ</t>
    </rPh>
    <rPh sb="12" eb="14">
      <t>ゲンジョウ</t>
    </rPh>
    <rPh sb="15" eb="16">
      <t>コト</t>
    </rPh>
    <rPh sb="18" eb="20">
      <t>バアイ</t>
    </rPh>
    <rPh sb="22" eb="24">
      <t>ヘンコウ</t>
    </rPh>
    <rPh sb="28" eb="30">
      <t>ジコウ</t>
    </rPh>
    <rPh sb="31" eb="33">
      <t>テイセイ</t>
    </rPh>
    <rPh sb="35" eb="37">
      <t>レンラク</t>
    </rPh>
    <rPh sb="37" eb="38">
      <t>ラン</t>
    </rPh>
    <rPh sb="39" eb="41">
      <t>キサイ</t>
    </rPh>
    <rPh sb="43" eb="44">
      <t>クダ</t>
    </rPh>
    <rPh sb="48" eb="50">
      <t>デンワ</t>
    </rPh>
    <rPh sb="50" eb="52">
      <t>バンゴウ</t>
    </rPh>
    <rPh sb="56" eb="58">
      <t>バンゴウ</t>
    </rPh>
    <rPh sb="59" eb="62">
      <t>ミキサイ</t>
    </rPh>
    <rPh sb="63" eb="65">
      <t>バアイ</t>
    </rPh>
    <rPh sb="66" eb="69">
      <t>キニュウネガ</t>
    </rPh>
    <phoneticPr fontId="5"/>
  </si>
  <si>
    <r>
      <rPr>
        <sz val="12"/>
        <rFont val="ＭＳ ゴシック"/>
        <family val="3"/>
        <charset val="128"/>
      </rPr>
      <t xml:space="preserve">③ </t>
    </r>
    <r>
      <rPr>
        <b/>
        <sz val="10"/>
        <rFont val="ＭＳ ゴシック"/>
        <family val="3"/>
        <charset val="128"/>
      </rPr>
      <t>県外出荷量：千葉県以外への出荷量</t>
    </r>
    <r>
      <rPr>
        <sz val="10"/>
        <rFont val="ＭＳ ゴシック"/>
        <family val="3"/>
        <charset val="128"/>
      </rPr>
      <t>（例：かずさ堆肥は全量県内出荷なので「０（ゼロ）」
　　　　　　　 もみ殻入りかずさ堆肥は茨城県にも３０トン出荷した。）</t>
    </r>
    <rPh sb="2" eb="4">
      <t>ケンガイ</t>
    </rPh>
    <rPh sb="4" eb="7">
      <t>シュッカリョウ</t>
    </rPh>
    <rPh sb="8" eb="11">
      <t>チバケン</t>
    </rPh>
    <rPh sb="11" eb="13">
      <t>イガイ</t>
    </rPh>
    <rPh sb="15" eb="17">
      <t>シュッカ</t>
    </rPh>
    <rPh sb="17" eb="18">
      <t>リョウ</t>
    </rPh>
    <rPh sb="19" eb="20">
      <t>レイ</t>
    </rPh>
    <rPh sb="24" eb="26">
      <t>タイヒ</t>
    </rPh>
    <rPh sb="27" eb="29">
      <t>ゼンリョウ</t>
    </rPh>
    <rPh sb="29" eb="31">
      <t>ケンナイ</t>
    </rPh>
    <rPh sb="31" eb="33">
      <t>シュッカ</t>
    </rPh>
    <rPh sb="54" eb="56">
      <t>ガライ</t>
    </rPh>
    <rPh sb="60" eb="62">
      <t>タイヒ</t>
    </rPh>
    <rPh sb="72" eb="74">
      <t>シュッカ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</si>
</sst>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肥料生産量報告書（&quot;[$-411]ge\.m&quot;～12月）&quot;"/>
  </numFmts>
  <fonts count="27" x14ac:knownFonts="1"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6"/>
      <name val="游ゴシック"/>
      <family val="2"/>
      <charset val="128"/>
      <scheme val="minor"/>
    </font>
    <font>
      <sz val="16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Arial"/>
      <family val="2"/>
    </font>
    <font>
      <sz val="1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trike/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name val="HGP創英角ﾎﾟｯﾌﾟ体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10"/>
      <name val="HGP創英角ﾎﾟｯﾌﾟ体"/>
      <family val="3"/>
      <charset val="128"/>
    </font>
    <font>
      <sz val="10"/>
      <name val="HG創英角ﾎﾟｯﾌﾟ体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 wrapText="1"/>
    </xf>
    <xf numFmtId="176" fontId="3" fillId="0" borderId="1" xfId="1" applyNumberFormat="1" applyFont="1" applyBorder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right" vertical="center" wrapText="1"/>
    </xf>
    <xf numFmtId="0" fontId="18" fillId="0" borderId="9" xfId="0" applyFont="1" applyBorder="1" applyAlignment="1">
      <alignment vertical="center" wrapText="1"/>
    </xf>
    <xf numFmtId="49" fontId="25" fillId="0" borderId="9" xfId="1" applyNumberFormat="1" applyFont="1" applyBorder="1" applyAlignment="1">
      <alignment horizontal="right" vertical="center"/>
    </xf>
    <xf numFmtId="0" fontId="12" fillId="0" borderId="9" xfId="1" applyFont="1" applyBorder="1" applyAlignment="1">
      <alignment vertical="center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26" fillId="0" borderId="0" xfId="1" applyFont="1" applyAlignment="1">
      <alignment vertical="center" textRotation="255"/>
    </xf>
    <xf numFmtId="0" fontId="7" fillId="0" borderId="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1" fillId="0" borderId="13" xfId="1" applyBorder="1" applyAlignment="1">
      <alignment horizontal="left" vertical="center" shrinkToFit="1"/>
    </xf>
    <xf numFmtId="0" fontId="1" fillId="0" borderId="1" xfId="1" applyBorder="1" applyAlignment="1">
      <alignment horizontal="left" vertical="center" shrinkToFit="1"/>
    </xf>
    <xf numFmtId="0" fontId="1" fillId="0" borderId="14" xfId="1" applyBorder="1" applyAlignment="1">
      <alignment horizontal="left" vertical="center" shrinkToFit="1"/>
    </xf>
    <xf numFmtId="0" fontId="10" fillId="0" borderId="2" xfId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25" fillId="0" borderId="3" xfId="1" applyNumberFormat="1" applyFont="1" applyBorder="1" applyAlignment="1">
      <alignment horizontal="center" vertical="center"/>
    </xf>
    <xf numFmtId="49" fontId="25" fillId="0" borderId="4" xfId="1" applyNumberFormat="1" applyFont="1" applyBorder="1" applyAlignment="1">
      <alignment horizontal="center" vertical="center"/>
    </xf>
    <xf numFmtId="49" fontId="25" fillId="0" borderId="5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22" fillId="0" borderId="6" xfId="1" applyFont="1" applyBorder="1" applyAlignment="1">
      <alignment horizontal="left" vertical="top" wrapText="1"/>
    </xf>
    <xf numFmtId="0" fontId="22" fillId="0" borderId="7" xfId="1" applyFont="1" applyBorder="1" applyAlignment="1">
      <alignment horizontal="left" vertical="top" wrapText="1"/>
    </xf>
    <xf numFmtId="0" fontId="22" fillId="0" borderId="8" xfId="1" applyFont="1" applyBorder="1" applyAlignment="1">
      <alignment horizontal="left" vertical="top" wrapText="1"/>
    </xf>
    <xf numFmtId="0" fontId="22" fillId="0" borderId="10" xfId="1" applyFont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22" fillId="0" borderId="13" xfId="1" applyFont="1" applyBorder="1" applyAlignment="1">
      <alignment horizontal="left" vertical="top" wrapText="1"/>
    </xf>
    <xf numFmtId="0" fontId="22" fillId="0" borderId="1" xfId="1" applyFont="1" applyBorder="1" applyAlignment="1">
      <alignment horizontal="left" vertical="top" wrapText="1"/>
    </xf>
    <xf numFmtId="0" fontId="22" fillId="0" borderId="14" xfId="1" applyFont="1" applyBorder="1" applyAlignment="1">
      <alignment horizontal="left" vertical="top" wrapText="1"/>
    </xf>
    <xf numFmtId="0" fontId="23" fillId="0" borderId="6" xfId="1" applyFont="1" applyBorder="1" applyAlignment="1">
      <alignment horizontal="left" vertical="center" wrapText="1"/>
    </xf>
    <xf numFmtId="0" fontId="23" fillId="0" borderId="7" xfId="1" applyFont="1" applyBorder="1" applyAlignment="1">
      <alignment horizontal="left" vertical="center" wrapText="1"/>
    </xf>
    <xf numFmtId="0" fontId="23" fillId="0" borderId="8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11" xfId="1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176" fontId="3" fillId="0" borderId="4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4" fillId="0" borderId="8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C21E8014-B3BC-408F-A54A-FCFD351C9996}"/>
  </cellStyles>
  <dxfs count="5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solid">
          <fgColor auto="1"/>
          <bgColor theme="1"/>
        </patternFill>
      </fill>
    </dxf>
    <dxf>
      <border>
        <left/>
        <right/>
        <bottom/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solid">
          <fgColor auto="1"/>
          <bgColor theme="1"/>
        </patternFill>
      </fill>
    </dxf>
    <dxf>
      <border>
        <left/>
        <right/>
        <bottom/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solid">
          <fgColor auto="1"/>
          <bgColor theme="1"/>
        </patternFill>
      </fill>
    </dxf>
    <dxf>
      <border>
        <left/>
        <right/>
        <bottom/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solid">
          <fgColor auto="1"/>
          <bgColor theme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96744</xdr:colOff>
      <xdr:row>20</xdr:row>
      <xdr:rowOff>66675</xdr:rowOff>
    </xdr:from>
    <xdr:to>
      <xdr:col>11</xdr:col>
      <xdr:colOff>545353</xdr:colOff>
      <xdr:row>21</xdr:row>
      <xdr:rowOff>257175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D1EEBEE-2416-49D0-A90E-B2E52516F611}"/>
            </a:ext>
          </a:extLst>
        </xdr:cNvPr>
        <xdr:cNvSpPr/>
      </xdr:nvSpPr>
      <xdr:spPr>
        <a:xfrm>
          <a:off x="477744" y="6745381"/>
          <a:ext cx="8606491" cy="49679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896D0-E743-49C7-88B2-B784AB2BDEF2}">
  <dimension ref="A1:M33"/>
  <sheetViews>
    <sheetView tabSelected="1" view="pageBreakPreview" topLeftCell="A10" zoomScale="115" zoomScaleNormal="100" zoomScaleSheetLayoutView="115" workbookViewId="0">
      <selection activeCell="H3" sqref="H3:M3"/>
    </sheetView>
  </sheetViews>
  <sheetFormatPr defaultColWidth="8.25" defaultRowHeight="12.5" x14ac:dyDescent="0.55000000000000004"/>
  <cols>
    <col min="1" max="1" width="3.75" style="1" customWidth="1"/>
    <col min="2" max="2" width="5" style="1" customWidth="1"/>
    <col min="3" max="3" width="10.6640625" style="15" customWidth="1"/>
    <col min="4" max="4" width="7.6640625" style="15" customWidth="1"/>
    <col min="5" max="5" width="18.33203125" style="15" customWidth="1"/>
    <col min="6" max="6" width="21.83203125" style="15" customWidth="1"/>
    <col min="7" max="13" width="8.83203125" style="1" customWidth="1"/>
    <col min="14" max="16384" width="8.25" style="1"/>
  </cols>
  <sheetData>
    <row r="1" spans="1:13" ht="20" x14ac:dyDescent="0.55000000000000004">
      <c r="C1" s="92"/>
      <c r="D1" s="93">
        <v>44927</v>
      </c>
      <c r="E1" s="93"/>
      <c r="F1" s="93"/>
      <c r="G1" s="94"/>
      <c r="H1" s="95"/>
      <c r="I1" s="96"/>
      <c r="J1" s="96"/>
      <c r="K1" s="96"/>
      <c r="L1" s="96"/>
      <c r="M1" s="97" t="s">
        <v>0</v>
      </c>
    </row>
    <row r="2" spans="1:13" ht="37.5" customHeight="1" x14ac:dyDescent="0.55000000000000004">
      <c r="C2" s="43"/>
      <c r="D2" s="43"/>
      <c r="E2" s="43"/>
      <c r="F2" s="43"/>
      <c r="G2" s="5" t="s">
        <v>1</v>
      </c>
      <c r="H2" s="44"/>
      <c r="I2" s="45"/>
      <c r="J2" s="45"/>
      <c r="K2" s="45"/>
      <c r="L2" s="45"/>
      <c r="M2" s="46"/>
    </row>
    <row r="3" spans="1:13" ht="37.5" customHeight="1" x14ac:dyDescent="0.55000000000000004">
      <c r="C3" s="5" t="s">
        <v>2</v>
      </c>
      <c r="D3" s="47"/>
      <c r="E3" s="47"/>
      <c r="F3" s="47"/>
      <c r="G3" s="5" t="s">
        <v>3</v>
      </c>
      <c r="H3" s="44"/>
      <c r="I3" s="45"/>
      <c r="J3" s="45"/>
      <c r="K3" s="45"/>
      <c r="L3" s="45"/>
      <c r="M3" s="46"/>
    </row>
    <row r="4" spans="1:13" ht="37.5" customHeight="1" x14ac:dyDescent="0.55000000000000004">
      <c r="C4" s="5" t="s">
        <v>4</v>
      </c>
      <c r="D4" s="48"/>
      <c r="E4" s="49"/>
      <c r="F4" s="50"/>
      <c r="G4" s="51" t="s">
        <v>5</v>
      </c>
      <c r="H4" s="53"/>
      <c r="I4" s="54"/>
      <c r="J4" s="54"/>
      <c r="K4" s="54"/>
      <c r="L4" s="54"/>
      <c r="M4" s="55"/>
    </row>
    <row r="5" spans="1:13" ht="21" customHeight="1" x14ac:dyDescent="0.55000000000000004">
      <c r="C5" s="27" t="s">
        <v>6</v>
      </c>
      <c r="D5" s="61"/>
      <c r="E5" s="62"/>
      <c r="F5" s="63"/>
      <c r="G5" s="52"/>
      <c r="H5" s="56"/>
      <c r="I5" s="98"/>
      <c r="J5" s="98"/>
      <c r="K5" s="98"/>
      <c r="L5" s="98"/>
      <c r="M5" s="57"/>
    </row>
    <row r="6" spans="1:13" ht="21" customHeight="1" x14ac:dyDescent="0.55000000000000004">
      <c r="C6" s="29"/>
      <c r="D6" s="64"/>
      <c r="E6" s="65"/>
      <c r="F6" s="66"/>
      <c r="G6" s="52"/>
      <c r="H6" s="56"/>
      <c r="I6" s="98"/>
      <c r="J6" s="98"/>
      <c r="K6" s="98"/>
      <c r="L6" s="98"/>
      <c r="M6" s="57"/>
    </row>
    <row r="7" spans="1:13" ht="24" customHeight="1" x14ac:dyDescent="0.55000000000000004">
      <c r="C7" s="5" t="s">
        <v>7</v>
      </c>
      <c r="D7" s="67"/>
      <c r="E7" s="67"/>
      <c r="F7" s="67"/>
      <c r="G7" s="52"/>
      <c r="H7" s="58"/>
      <c r="I7" s="59"/>
      <c r="J7" s="59"/>
      <c r="K7" s="59"/>
      <c r="L7" s="59"/>
      <c r="M7" s="60"/>
    </row>
    <row r="8" spans="1:13" ht="32.25" customHeight="1" x14ac:dyDescent="0.55000000000000004">
      <c r="C8" s="27" t="s">
        <v>8</v>
      </c>
      <c r="D8" s="27" t="s">
        <v>9</v>
      </c>
      <c r="E8" s="27" t="s">
        <v>10</v>
      </c>
      <c r="F8" s="27" t="s">
        <v>11</v>
      </c>
      <c r="G8" s="30" t="s">
        <v>12</v>
      </c>
      <c r="H8" s="31"/>
      <c r="I8" s="31"/>
      <c r="J8" s="31"/>
      <c r="K8" s="31"/>
      <c r="L8" s="31"/>
      <c r="M8" s="32"/>
    </row>
    <row r="9" spans="1:13" ht="16.5" customHeight="1" x14ac:dyDescent="0.55000000000000004">
      <c r="C9" s="28"/>
      <c r="D9" s="28"/>
      <c r="E9" s="28"/>
      <c r="F9" s="28"/>
      <c r="G9" s="33" t="s">
        <v>13</v>
      </c>
      <c r="H9" s="36" t="s">
        <v>14</v>
      </c>
      <c r="I9" s="31"/>
      <c r="J9" s="31"/>
      <c r="K9" s="31"/>
      <c r="L9" s="32"/>
      <c r="M9" s="27" t="s">
        <v>15</v>
      </c>
    </row>
    <row r="10" spans="1:13" ht="27.75" customHeight="1" x14ac:dyDescent="0.55000000000000004">
      <c r="C10" s="28"/>
      <c r="D10" s="28"/>
      <c r="E10" s="28"/>
      <c r="F10" s="28"/>
      <c r="G10" s="99"/>
      <c r="H10" s="28" t="s">
        <v>16</v>
      </c>
      <c r="I10" s="37" t="s">
        <v>17</v>
      </c>
      <c r="J10" s="37" t="s">
        <v>18</v>
      </c>
      <c r="K10" s="40" t="s">
        <v>19</v>
      </c>
      <c r="L10" s="27" t="s">
        <v>20</v>
      </c>
      <c r="M10" s="28"/>
    </row>
    <row r="11" spans="1:13" ht="27.75" customHeight="1" x14ac:dyDescent="0.55000000000000004">
      <c r="C11" s="29"/>
      <c r="D11" s="29"/>
      <c r="E11" s="29"/>
      <c r="F11" s="29"/>
      <c r="G11" s="35"/>
      <c r="H11" s="29"/>
      <c r="I11" s="38"/>
      <c r="J11" s="39"/>
      <c r="K11" s="41"/>
      <c r="L11" s="29"/>
      <c r="M11" s="29"/>
    </row>
    <row r="12" spans="1:13" ht="25.5" customHeight="1" x14ac:dyDescent="0.55000000000000004">
      <c r="A12"/>
      <c r="B12"/>
      <c r="C12" s="6"/>
      <c r="D12" s="7"/>
      <c r="E12" s="8"/>
      <c r="F12" s="8"/>
      <c r="G12" s="9"/>
      <c r="H12" s="9"/>
      <c r="I12" s="10"/>
      <c r="J12" s="10"/>
      <c r="K12" s="9"/>
      <c r="L12" s="9"/>
      <c r="M12" s="9"/>
    </row>
    <row r="13" spans="1:13" ht="25.5" customHeight="1" x14ac:dyDescent="0.55000000000000004">
      <c r="A13"/>
      <c r="B13"/>
      <c r="C13" s="6"/>
      <c r="D13" s="7"/>
      <c r="E13" s="8"/>
      <c r="F13" s="8"/>
      <c r="G13" s="9"/>
      <c r="H13" s="9"/>
      <c r="I13" s="10"/>
      <c r="J13" s="10"/>
      <c r="K13" s="9"/>
      <c r="L13" s="9"/>
      <c r="M13" s="9"/>
    </row>
    <row r="14" spans="1:13" ht="25.5" customHeight="1" x14ac:dyDescent="0.55000000000000004">
      <c r="A14"/>
      <c r="B14"/>
      <c r="C14" s="6"/>
      <c r="D14" s="7"/>
      <c r="E14" s="8"/>
      <c r="F14" s="8"/>
      <c r="G14" s="9"/>
      <c r="H14" s="9"/>
      <c r="I14" s="10"/>
      <c r="J14" s="10"/>
      <c r="K14" s="9"/>
      <c r="L14" s="9"/>
      <c r="M14" s="9"/>
    </row>
    <row r="15" spans="1:13" ht="25.5" customHeight="1" x14ac:dyDescent="0.55000000000000004">
      <c r="A15"/>
      <c r="B15"/>
      <c r="C15" s="6"/>
      <c r="D15" s="7"/>
      <c r="E15" s="8"/>
      <c r="F15" s="8"/>
      <c r="G15" s="9"/>
      <c r="H15" s="9"/>
      <c r="I15" s="10"/>
      <c r="J15" s="10"/>
      <c r="K15" s="9"/>
      <c r="L15" s="9"/>
      <c r="M15" s="9"/>
    </row>
    <row r="16" spans="1:13" ht="25.5" customHeight="1" x14ac:dyDescent="0.55000000000000004">
      <c r="A16"/>
      <c r="B16"/>
      <c r="C16" s="6"/>
      <c r="D16" s="7"/>
      <c r="E16" s="8"/>
      <c r="F16" s="8"/>
      <c r="G16" s="9"/>
      <c r="H16" s="9"/>
      <c r="I16" s="10"/>
      <c r="J16" s="10"/>
      <c r="K16" s="9"/>
      <c r="L16" s="9"/>
      <c r="M16" s="9"/>
    </row>
    <row r="17" ht="25.5" customHeight="1" x14ac:dyDescent="0.55000000000000004"/>
    <row r="18" ht="25.5" customHeight="1" x14ac:dyDescent="0.55000000000000004"/>
    <row r="19" ht="25.5" customHeight="1" x14ac:dyDescent="0.55000000000000004"/>
    <row r="20" ht="25.5" customHeight="1" x14ac:dyDescent="0.55000000000000004"/>
    <row r="21" ht="25.5" customHeight="1" x14ac:dyDescent="0.55000000000000004"/>
    <row r="22" ht="25.5" customHeight="1" x14ac:dyDescent="0.55000000000000004"/>
    <row r="23" ht="25.5" customHeight="1" x14ac:dyDescent="0.55000000000000004"/>
    <row r="24" ht="24.75" customHeight="1" x14ac:dyDescent="0.55000000000000004"/>
    <row r="25" ht="24.75" customHeight="1" x14ac:dyDescent="0.55000000000000004"/>
    <row r="26" ht="24.75" customHeight="1" x14ac:dyDescent="0.55000000000000004"/>
    <row r="27" ht="24.75" customHeight="1" x14ac:dyDescent="0.55000000000000004"/>
    <row r="28" ht="24.75" customHeight="1" x14ac:dyDescent="0.55000000000000004"/>
    <row r="29" ht="24.75" customHeight="1" x14ac:dyDescent="0.55000000000000004"/>
    <row r="30" ht="24.75" customHeight="1" x14ac:dyDescent="0.55000000000000004"/>
    <row r="31" ht="24.75" customHeight="1" x14ac:dyDescent="0.55000000000000004"/>
    <row r="32" ht="24.75" customHeight="1" x14ac:dyDescent="0.55000000000000004"/>
    <row r="33" ht="24.75" customHeight="1" x14ac:dyDescent="0.55000000000000004"/>
  </sheetData>
  <mergeCells count="25">
    <mergeCell ref="D4:F4"/>
    <mergeCell ref="G4:G7"/>
    <mergeCell ref="H4:M7"/>
    <mergeCell ref="C5:C6"/>
    <mergeCell ref="D5:F5"/>
    <mergeCell ref="D6:F6"/>
    <mergeCell ref="D7:F7"/>
    <mergeCell ref="D1:F1"/>
    <mergeCell ref="C2:F2"/>
    <mergeCell ref="H2:M2"/>
    <mergeCell ref="D3:F3"/>
    <mergeCell ref="H3:M3"/>
    <mergeCell ref="C8:C11"/>
    <mergeCell ref="D8:D11"/>
    <mergeCell ref="E8:E11"/>
    <mergeCell ref="F8:F11"/>
    <mergeCell ref="G8:M8"/>
    <mergeCell ref="G9:G11"/>
    <mergeCell ref="H9:L9"/>
    <mergeCell ref="M9:M11"/>
    <mergeCell ref="H10:H11"/>
    <mergeCell ref="I10:I11"/>
    <mergeCell ref="J10:J11"/>
    <mergeCell ref="K10:K11"/>
    <mergeCell ref="L10:L11"/>
  </mergeCells>
  <phoneticPr fontId="2"/>
  <conditionalFormatting sqref="D12:F16">
    <cfRule type="expression" dxfId="54" priority="1" stopIfTrue="1">
      <formula>$B12&lt;&gt;""</formula>
    </cfRule>
  </conditionalFormatting>
  <conditionalFormatting sqref="I12:J16">
    <cfRule type="expression" dxfId="53" priority="5" stopIfTrue="1">
      <formula>$C12=""</formula>
    </cfRule>
    <cfRule type="expression" dxfId="52" priority="6">
      <formula>$C12&lt;&gt;"特殊肥料"</formula>
    </cfRule>
    <cfRule type="expression" dxfId="51" priority="7" stopIfTrue="1">
      <formula>$B12&lt;&gt;""</formula>
    </cfRule>
  </conditionalFormatting>
  <conditionalFormatting sqref="K12:M16">
    <cfRule type="expression" dxfId="50" priority="3" stopIfTrue="1">
      <formula>$C12="特殊肥料"</formula>
    </cfRule>
    <cfRule type="expression" dxfId="49" priority="4" stopIfTrue="1">
      <formula>$B12&lt;&gt;""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FEF5-6372-4D0C-91DC-4F2D9BCA95D5}">
  <sheetPr>
    <pageSetUpPr fitToPage="1"/>
  </sheetPr>
  <dimension ref="A1:M54"/>
  <sheetViews>
    <sheetView view="pageBreakPreview" topLeftCell="A13" zoomScale="85" zoomScaleNormal="100" zoomScaleSheetLayoutView="85" workbookViewId="0">
      <selection activeCell="B17" sqref="B17"/>
    </sheetView>
  </sheetViews>
  <sheetFormatPr defaultColWidth="8.25" defaultRowHeight="12.5" x14ac:dyDescent="0.55000000000000004"/>
  <cols>
    <col min="1" max="1" width="5" style="1" customWidth="1"/>
    <col min="2" max="2" width="10.6640625" style="15" customWidth="1"/>
    <col min="3" max="3" width="7.6640625" style="15" customWidth="1"/>
    <col min="4" max="4" width="18.33203125" style="15" customWidth="1"/>
    <col min="5" max="5" width="20.9140625" style="15" customWidth="1"/>
    <col min="6" max="6" width="9.25" style="1" customWidth="1"/>
    <col min="7" max="7" width="9.08203125" style="1" customWidth="1"/>
    <col min="8" max="10" width="7.33203125" style="1" customWidth="1"/>
    <col min="11" max="11" width="9.08203125" style="1" customWidth="1"/>
    <col min="12" max="12" width="7.33203125" style="1" customWidth="1"/>
    <col min="13" max="13" width="4.4140625" style="1" customWidth="1"/>
    <col min="14" max="16384" width="8.25" style="1"/>
  </cols>
  <sheetData>
    <row r="1" spans="1:13" ht="23.5" x14ac:dyDescent="0.55000000000000004">
      <c r="A1"/>
      <c r="B1" s="16" t="s">
        <v>22</v>
      </c>
    </row>
    <row r="2" spans="1:13" ht="20" x14ac:dyDescent="0.55000000000000004">
      <c r="B2" s="2"/>
      <c r="C2" s="42">
        <v>44927</v>
      </c>
      <c r="D2" s="42"/>
      <c r="E2" s="42"/>
      <c r="F2" s="3"/>
      <c r="G2" s="4"/>
      <c r="L2" s="17" t="s">
        <v>0</v>
      </c>
    </row>
    <row r="3" spans="1:13" ht="37.5" customHeight="1" x14ac:dyDescent="0.55000000000000004">
      <c r="B3" s="73" t="s">
        <v>23</v>
      </c>
      <c r="C3" s="73"/>
      <c r="D3" s="73"/>
      <c r="E3" s="73"/>
      <c r="F3" s="5" t="s">
        <v>1</v>
      </c>
      <c r="G3" s="44" t="s">
        <v>24</v>
      </c>
      <c r="H3" s="45"/>
      <c r="I3" s="45"/>
      <c r="J3" s="45"/>
      <c r="K3" s="45"/>
      <c r="L3" s="46"/>
    </row>
    <row r="4" spans="1:13" ht="37.5" customHeight="1" x14ac:dyDescent="0.55000000000000004">
      <c r="B4" s="5" t="s">
        <v>2</v>
      </c>
      <c r="C4" s="74" t="s">
        <v>25</v>
      </c>
      <c r="D4" s="74"/>
      <c r="E4" s="74"/>
      <c r="F4" s="5" t="s">
        <v>3</v>
      </c>
      <c r="G4" s="44" t="s">
        <v>26</v>
      </c>
      <c r="H4" s="45"/>
      <c r="I4" s="45"/>
      <c r="J4" s="45"/>
      <c r="K4" s="45"/>
      <c r="L4" s="46"/>
    </row>
    <row r="5" spans="1:13" ht="37.5" customHeight="1" x14ac:dyDescent="0.55000000000000004">
      <c r="B5" s="5" t="s">
        <v>4</v>
      </c>
      <c r="C5" s="75" t="s">
        <v>27</v>
      </c>
      <c r="D5" s="75"/>
      <c r="E5" s="76"/>
      <c r="F5" s="51" t="s">
        <v>5</v>
      </c>
      <c r="G5" s="77" t="s">
        <v>28</v>
      </c>
      <c r="H5" s="78"/>
      <c r="I5" s="78"/>
      <c r="J5" s="78"/>
      <c r="K5" s="78"/>
      <c r="L5" s="79"/>
    </row>
    <row r="6" spans="1:13" ht="21" customHeight="1" x14ac:dyDescent="0.55000000000000004">
      <c r="B6" s="27" t="s">
        <v>6</v>
      </c>
      <c r="C6" s="86" t="s">
        <v>29</v>
      </c>
      <c r="D6" s="87"/>
      <c r="E6" s="88"/>
      <c r="F6" s="52"/>
      <c r="G6" s="80"/>
      <c r="H6" s="81"/>
      <c r="I6" s="81"/>
      <c r="J6" s="81"/>
      <c r="K6" s="81"/>
      <c r="L6" s="82"/>
    </row>
    <row r="7" spans="1:13" ht="21" customHeight="1" x14ac:dyDescent="0.55000000000000004">
      <c r="B7" s="29"/>
      <c r="C7" s="89" t="s">
        <v>30</v>
      </c>
      <c r="D7" s="90"/>
      <c r="E7" s="91"/>
      <c r="F7" s="52"/>
      <c r="G7" s="80"/>
      <c r="H7" s="81"/>
      <c r="I7" s="81"/>
      <c r="J7" s="81"/>
      <c r="K7" s="81"/>
      <c r="L7" s="82"/>
    </row>
    <row r="8" spans="1:13" ht="24" customHeight="1" x14ac:dyDescent="0.55000000000000004">
      <c r="B8" s="5" t="s">
        <v>7</v>
      </c>
      <c r="C8" s="67" t="s">
        <v>31</v>
      </c>
      <c r="D8" s="67"/>
      <c r="E8" s="67"/>
      <c r="F8" s="52"/>
      <c r="G8" s="83"/>
      <c r="H8" s="84"/>
      <c r="I8" s="84"/>
      <c r="J8" s="84"/>
      <c r="K8" s="84"/>
      <c r="L8" s="85"/>
    </row>
    <row r="9" spans="1:13" ht="32.25" customHeight="1" x14ac:dyDescent="0.55000000000000004">
      <c r="B9" s="27" t="s">
        <v>8</v>
      </c>
      <c r="C9" s="27" t="s">
        <v>9</v>
      </c>
      <c r="D9" s="27" t="s">
        <v>10</v>
      </c>
      <c r="E9" s="27" t="s">
        <v>11</v>
      </c>
      <c r="F9" s="30" t="s">
        <v>12</v>
      </c>
      <c r="G9" s="31"/>
      <c r="H9" s="31"/>
      <c r="I9" s="31"/>
      <c r="J9" s="31"/>
      <c r="K9" s="31"/>
      <c r="L9" s="32"/>
    </row>
    <row r="10" spans="1:13" ht="16.5" customHeight="1" x14ac:dyDescent="0.55000000000000004">
      <c r="B10" s="28"/>
      <c r="C10" s="28"/>
      <c r="D10" s="28"/>
      <c r="E10" s="28"/>
      <c r="F10" s="33" t="s">
        <v>32</v>
      </c>
      <c r="G10" s="36" t="s">
        <v>14</v>
      </c>
      <c r="H10" s="31"/>
      <c r="I10" s="31"/>
      <c r="J10" s="31"/>
      <c r="K10" s="32"/>
      <c r="L10" s="27" t="s">
        <v>15</v>
      </c>
    </row>
    <row r="11" spans="1:13" ht="27.75" customHeight="1" x14ac:dyDescent="0.55000000000000004">
      <c r="B11" s="28"/>
      <c r="C11" s="28"/>
      <c r="D11" s="28"/>
      <c r="E11" s="28"/>
      <c r="F11" s="34"/>
      <c r="G11" s="28" t="s">
        <v>33</v>
      </c>
      <c r="H11" s="37" t="s">
        <v>17</v>
      </c>
      <c r="I11" s="37" t="s">
        <v>34</v>
      </c>
      <c r="J11" s="40" t="s">
        <v>19</v>
      </c>
      <c r="K11" s="27" t="s">
        <v>20</v>
      </c>
      <c r="L11" s="28"/>
    </row>
    <row r="12" spans="1:13" ht="27.75" customHeight="1" x14ac:dyDescent="0.55000000000000004">
      <c r="B12" s="29"/>
      <c r="C12" s="29"/>
      <c r="D12" s="29"/>
      <c r="E12" s="29"/>
      <c r="F12" s="35"/>
      <c r="G12" s="29"/>
      <c r="H12" s="38"/>
      <c r="I12" s="39"/>
      <c r="J12" s="41"/>
      <c r="K12" s="29"/>
      <c r="L12" s="29"/>
    </row>
    <row r="13" spans="1:13" ht="25.5" customHeight="1" x14ac:dyDescent="0.55000000000000004">
      <c r="A13"/>
      <c r="B13" s="18" t="s">
        <v>21</v>
      </c>
      <c r="C13" s="19" t="s">
        <v>35</v>
      </c>
      <c r="D13" s="20" t="s">
        <v>36</v>
      </c>
      <c r="E13" s="20" t="s">
        <v>37</v>
      </c>
      <c r="F13" s="21" t="s">
        <v>38</v>
      </c>
      <c r="G13" s="21">
        <v>80</v>
      </c>
      <c r="H13" s="21">
        <v>80</v>
      </c>
      <c r="I13" s="21">
        <v>0</v>
      </c>
      <c r="J13" s="22"/>
      <c r="K13" s="22"/>
      <c r="L13" s="22"/>
    </row>
    <row r="14" spans="1:13" ht="25.5" customHeight="1" x14ac:dyDescent="0.55000000000000004">
      <c r="A14"/>
      <c r="B14" s="6" t="s">
        <v>21</v>
      </c>
      <c r="C14" s="23" t="s">
        <v>35</v>
      </c>
      <c r="D14" s="24" t="s">
        <v>39</v>
      </c>
      <c r="E14" s="24" t="s">
        <v>40</v>
      </c>
      <c r="F14" s="21" t="s">
        <v>41</v>
      </c>
      <c r="G14" s="21">
        <v>200</v>
      </c>
      <c r="H14" s="21">
        <v>170</v>
      </c>
      <c r="I14" s="21">
        <v>30</v>
      </c>
      <c r="J14" s="22"/>
      <c r="K14" s="22"/>
      <c r="L14" s="22"/>
    </row>
    <row r="15" spans="1:13" ht="25.5" customHeight="1" x14ac:dyDescent="0.55000000000000004">
      <c r="A15"/>
      <c r="B15" s="6" t="s">
        <v>21</v>
      </c>
      <c r="C15" s="23" t="s">
        <v>35</v>
      </c>
      <c r="D15" s="24" t="s">
        <v>39</v>
      </c>
      <c r="E15" s="24" t="s">
        <v>42</v>
      </c>
      <c r="F15" s="70" t="s">
        <v>43</v>
      </c>
      <c r="G15" s="71"/>
      <c r="H15" s="71"/>
      <c r="I15" s="72"/>
      <c r="J15" s="22"/>
      <c r="K15" s="22"/>
      <c r="L15" s="22"/>
    </row>
    <row r="16" spans="1:13" ht="18.75" customHeight="1" x14ac:dyDescent="0.55000000000000004">
      <c r="A16"/>
      <c r="B16" s="25" t="s">
        <v>44</v>
      </c>
      <c r="C16" s="12"/>
      <c r="D16" s="13"/>
      <c r="E16" s="13"/>
      <c r="F16" s="26"/>
      <c r="G16" s="26"/>
      <c r="M16" s="14"/>
    </row>
    <row r="17" spans="1:13" ht="24" customHeight="1" x14ac:dyDescent="0.55000000000000004">
      <c r="A17"/>
      <c r="B17" s="25" t="s">
        <v>48</v>
      </c>
      <c r="C17" s="12"/>
      <c r="D17" s="13"/>
      <c r="E17" s="13"/>
      <c r="F17" s="14"/>
      <c r="G17" s="14"/>
      <c r="H17" s="14"/>
      <c r="I17" s="14"/>
      <c r="J17" s="14"/>
      <c r="K17" s="14"/>
      <c r="L17" s="14"/>
      <c r="M17" s="14"/>
    </row>
    <row r="18" spans="1:13" ht="28" customHeight="1" x14ac:dyDescent="0.55000000000000004">
      <c r="A18"/>
      <c r="B18" s="69" t="s">
        <v>50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4"/>
    </row>
    <row r="19" spans="1:13" ht="18" x14ac:dyDescent="0.55000000000000004">
      <c r="A19"/>
      <c r="B19" s="25" t="s">
        <v>45</v>
      </c>
      <c r="C19" s="12"/>
      <c r="D19" s="13"/>
      <c r="E19" s="13"/>
      <c r="F19" s="14"/>
      <c r="G19" s="14"/>
      <c r="H19" s="14"/>
      <c r="I19" s="14"/>
      <c r="J19" s="14"/>
      <c r="K19" s="14"/>
      <c r="L19" s="14"/>
      <c r="M19" s="14"/>
    </row>
    <row r="20" spans="1:13" ht="24" customHeight="1" x14ac:dyDescent="0.55000000000000004">
      <c r="A20"/>
      <c r="B20" s="68" t="s">
        <v>49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4"/>
    </row>
    <row r="21" spans="1:13" ht="24" customHeight="1" x14ac:dyDescent="0.55000000000000004">
      <c r="A21"/>
      <c r="B21" s="25" t="s">
        <v>46</v>
      </c>
      <c r="C21" s="12"/>
      <c r="D21" s="13"/>
      <c r="E21" s="13"/>
      <c r="F21" s="14"/>
      <c r="G21" s="14"/>
      <c r="H21" s="14"/>
      <c r="I21" s="14"/>
      <c r="J21" s="14"/>
      <c r="K21" s="14"/>
      <c r="L21" s="14"/>
      <c r="M21" s="14"/>
    </row>
    <row r="22" spans="1:13" ht="24" customHeight="1" x14ac:dyDescent="0.55000000000000004">
      <c r="A22"/>
      <c r="B22" s="25" t="s">
        <v>47</v>
      </c>
      <c r="C22" s="12"/>
      <c r="D22" s="13"/>
      <c r="E22" s="13"/>
      <c r="F22" s="14"/>
      <c r="G22" s="14"/>
      <c r="H22" s="14"/>
      <c r="I22" s="14"/>
      <c r="J22" s="14"/>
      <c r="K22" s="14"/>
      <c r="L22" s="14"/>
      <c r="M22" s="14"/>
    </row>
    <row r="23" spans="1:13" ht="18" x14ac:dyDescent="0.55000000000000004">
      <c r="A23"/>
      <c r="B23" s="11"/>
      <c r="C23" s="12"/>
      <c r="D23" s="13"/>
      <c r="E23" s="13"/>
      <c r="F23" s="14"/>
      <c r="G23" s="14"/>
      <c r="H23" s="14"/>
      <c r="I23" s="14"/>
      <c r="J23" s="14"/>
      <c r="K23" s="14"/>
      <c r="L23" s="14"/>
      <c r="M23" s="14"/>
    </row>
    <row r="24" spans="1:13" ht="18" x14ac:dyDescent="0.55000000000000004">
      <c r="A24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4"/>
      <c r="M24" s="14"/>
    </row>
    <row r="25" spans="1:13" ht="18" x14ac:dyDescent="0.55000000000000004">
      <c r="A25"/>
      <c r="B25" s="11" t="str">
        <f>IF(ISERROR(VLOOKUP(#REF!,#REF!,2,FALSE)),"",VLOOKUP(#REF!,#REF!,2,FALSE))</f>
        <v/>
      </c>
      <c r="C25" s="12" t="str">
        <f>IF(ISERROR(VLOOKUP(#REF!,#REF!,4,FALSE)),"","千葉県第"&amp;VLOOKUP(#REF!,#REF!,4,FALSE)&amp;"号")</f>
        <v/>
      </c>
      <c r="D25" s="13" t="str">
        <f>IF(ISERROR(VLOOKUP(#REF!,#REF!,13,FALSE)),"",IF(VLOOKUP(#REF!,#REF!,2,FALSE)="指定配合肥料","　　　-",VLOOKUP(#REF!,#REF!,13,FALSE)&amp;" "&amp;IF(VLOOKUP(#REF!,#REF!,14,FALSE)="","","("&amp;VLOOKUP(#REF!,#REF!,14,FALSE)&amp;")")))</f>
        <v/>
      </c>
      <c r="E25" s="13" t="str">
        <f>IF(ISERROR(VLOOKUP(#REF!,#REF!,15,FALSE)),"",VLOOKUP(#REF!,#REF!,15,FALSE))</f>
        <v/>
      </c>
      <c r="F25" s="14"/>
      <c r="G25" s="14"/>
      <c r="H25" s="14"/>
      <c r="I25" s="14"/>
      <c r="J25" s="14"/>
      <c r="K25" s="14"/>
      <c r="L25" s="14"/>
      <c r="M25" s="14"/>
    </row>
    <row r="26" spans="1:13" ht="18" x14ac:dyDescent="0.55000000000000004">
      <c r="A26"/>
      <c r="B26" s="11" t="str">
        <f>IF(ISERROR(VLOOKUP(#REF!,#REF!,2,FALSE)),"",VLOOKUP(#REF!,#REF!,2,FALSE))</f>
        <v/>
      </c>
      <c r="C26" s="12" t="str">
        <f>IF(ISERROR(VLOOKUP(#REF!,#REF!,4,FALSE)),"","千葉県第"&amp;VLOOKUP(#REF!,#REF!,4,FALSE)&amp;"号")</f>
        <v/>
      </c>
      <c r="D26" s="13" t="str">
        <f>IF(ISERROR(VLOOKUP(#REF!,#REF!,13,FALSE)),"",IF(VLOOKUP(#REF!,#REF!,2,FALSE)="指定配合肥料","　　　-",VLOOKUP(#REF!,#REF!,13,FALSE)&amp;" "&amp;IF(VLOOKUP(#REF!,#REF!,14,FALSE)="","","("&amp;VLOOKUP(#REF!,#REF!,14,FALSE)&amp;")")))</f>
        <v/>
      </c>
      <c r="E26" s="13" t="str">
        <f>IF(ISERROR(VLOOKUP(#REF!,#REF!,15,FALSE)),"",VLOOKUP(#REF!,#REF!,15,FALSE))</f>
        <v/>
      </c>
      <c r="F26" s="14"/>
      <c r="G26" s="14"/>
      <c r="H26" s="14"/>
      <c r="I26" s="14"/>
      <c r="J26" s="14"/>
      <c r="K26" s="14"/>
      <c r="L26" s="14"/>
      <c r="M26" s="14"/>
    </row>
    <row r="27" spans="1:13" ht="18" x14ac:dyDescent="0.55000000000000004">
      <c r="A27"/>
      <c r="B27" s="11" t="str">
        <f>IF(ISERROR(VLOOKUP(#REF!,#REF!,2,FALSE)),"",VLOOKUP(#REF!,#REF!,2,FALSE))</f>
        <v/>
      </c>
      <c r="C27" s="12" t="str">
        <f>IF(ISERROR(VLOOKUP(#REF!,#REF!,4,FALSE)),"","千葉県第"&amp;VLOOKUP(#REF!,#REF!,4,FALSE)&amp;"号")</f>
        <v/>
      </c>
      <c r="D27" s="13" t="str">
        <f>IF(ISERROR(VLOOKUP(#REF!,#REF!,13,FALSE)),"",IF(VLOOKUP(#REF!,#REF!,2,FALSE)="指定配合肥料","　　　-",VLOOKUP(#REF!,#REF!,13,FALSE)&amp;" "&amp;IF(VLOOKUP(#REF!,#REF!,14,FALSE)="","","("&amp;VLOOKUP(#REF!,#REF!,14,FALSE)&amp;")")))</f>
        <v/>
      </c>
      <c r="E27" s="13" t="str">
        <f>IF(ISERROR(VLOOKUP(#REF!,#REF!,15,FALSE)),"",VLOOKUP(#REF!,#REF!,15,FALSE))</f>
        <v/>
      </c>
      <c r="F27" s="14"/>
      <c r="G27" s="14"/>
      <c r="H27" s="14"/>
      <c r="I27" s="14"/>
      <c r="J27" s="14"/>
      <c r="K27" s="14"/>
      <c r="L27" s="14"/>
      <c r="M27" s="14"/>
    </row>
    <row r="28" spans="1:13" ht="18" x14ac:dyDescent="0.55000000000000004">
      <c r="A28"/>
      <c r="B28" s="11" t="str">
        <f>IF(ISERROR(VLOOKUP($A19,#REF!,2,FALSE)),"",VLOOKUP($A19,#REF!,2,FALSE))</f>
        <v/>
      </c>
      <c r="C28" s="12" t="str">
        <f>IF(ISERROR(VLOOKUP($A19,#REF!,4,FALSE)),"","千葉県第"&amp;VLOOKUP($A19,#REF!,4,FALSE)&amp;"号")</f>
        <v/>
      </c>
      <c r="D28" s="13" t="str">
        <f>IF(ISERROR(VLOOKUP($A19,#REF!,13,FALSE)),"",IF(VLOOKUP($A19,#REF!,2,FALSE)="指定配合肥料","　　　-",VLOOKUP($A19,#REF!,13,FALSE)&amp;" "&amp;IF(VLOOKUP($A19,#REF!,14,FALSE)="","","("&amp;VLOOKUP($A19,#REF!,14,FALSE)&amp;")")))</f>
        <v/>
      </c>
      <c r="E28" s="13" t="str">
        <f>IF(ISERROR(VLOOKUP($A19,#REF!,15,FALSE)),"",VLOOKUP($A19,#REF!,15,FALSE))</f>
        <v/>
      </c>
      <c r="F28" s="14"/>
      <c r="G28" s="14"/>
      <c r="H28" s="14"/>
      <c r="I28" s="14"/>
      <c r="J28" s="14"/>
      <c r="K28" s="14"/>
      <c r="L28" s="14"/>
      <c r="M28" s="14"/>
    </row>
    <row r="29" spans="1:13" ht="18" x14ac:dyDescent="0.55000000000000004">
      <c r="A29"/>
      <c r="B29" s="11" t="str">
        <f>IF(ISERROR(VLOOKUP($A20,#REF!,2,FALSE)),"",VLOOKUP($A20,#REF!,2,FALSE))</f>
        <v/>
      </c>
      <c r="C29" s="12" t="str">
        <f>IF(ISERROR(VLOOKUP($A20,#REF!,4,FALSE)),"","千葉県第"&amp;VLOOKUP($A20,#REF!,4,FALSE)&amp;"号")</f>
        <v/>
      </c>
      <c r="D29" s="13" t="str">
        <f>IF(ISERROR(VLOOKUP($A20,#REF!,13,FALSE)),"",IF(VLOOKUP($A20,#REF!,2,FALSE)="指定配合肥料","　　　-",VLOOKUP($A20,#REF!,13,FALSE)&amp;" "&amp;IF(VLOOKUP($A20,#REF!,14,FALSE)="","","("&amp;VLOOKUP($A20,#REF!,14,FALSE)&amp;")")))</f>
        <v/>
      </c>
      <c r="E29" s="13" t="str">
        <f>IF(ISERROR(VLOOKUP($A20,#REF!,15,FALSE)),"",VLOOKUP($A20,#REF!,15,FALSE))</f>
        <v/>
      </c>
      <c r="F29" s="14"/>
      <c r="G29" s="14"/>
      <c r="H29" s="14"/>
      <c r="I29" s="14"/>
      <c r="J29" s="14"/>
      <c r="K29" s="14"/>
      <c r="L29" s="14"/>
      <c r="M29" s="14"/>
    </row>
    <row r="30" spans="1:13" ht="18" x14ac:dyDescent="0.55000000000000004">
      <c r="A30"/>
      <c r="B30" s="11" t="str">
        <f>IF(ISERROR(VLOOKUP($A21,#REF!,2,FALSE)),"",VLOOKUP($A21,#REF!,2,FALSE))</f>
        <v/>
      </c>
      <c r="C30" s="12" t="str">
        <f>IF(ISERROR(VLOOKUP($A21,#REF!,4,FALSE)),"","千葉県第"&amp;VLOOKUP($A21,#REF!,4,FALSE)&amp;"号")</f>
        <v/>
      </c>
      <c r="D30" s="13" t="str">
        <f>IF(ISERROR(VLOOKUP($A21,#REF!,13,FALSE)),"",IF(VLOOKUP($A21,#REF!,2,FALSE)="指定配合肥料","　　　-",VLOOKUP($A21,#REF!,13,FALSE)&amp;" "&amp;IF(VLOOKUP($A21,#REF!,14,FALSE)="","","("&amp;VLOOKUP($A21,#REF!,14,FALSE)&amp;")")))</f>
        <v/>
      </c>
      <c r="E30" s="13" t="str">
        <f>IF(ISERROR(VLOOKUP($A21,#REF!,15,FALSE)),"",VLOOKUP($A21,#REF!,15,FALSE))</f>
        <v/>
      </c>
      <c r="F30" s="14"/>
      <c r="G30" s="14"/>
      <c r="H30" s="14"/>
      <c r="I30" s="14"/>
      <c r="J30" s="14"/>
      <c r="K30" s="14"/>
      <c r="L30" s="14"/>
      <c r="M30" s="14"/>
    </row>
    <row r="31" spans="1:13" ht="18" x14ac:dyDescent="0.55000000000000004">
      <c r="A31"/>
      <c r="B31" s="11" t="str">
        <f>IF(ISERROR(VLOOKUP($A22,#REF!,2,FALSE)),"",VLOOKUP($A22,#REF!,2,FALSE))</f>
        <v/>
      </c>
      <c r="C31" s="12" t="str">
        <f>IF(ISERROR(VLOOKUP($A22,#REF!,4,FALSE)),"","千葉県第"&amp;VLOOKUP($A22,#REF!,4,FALSE)&amp;"号")</f>
        <v/>
      </c>
      <c r="D31" s="13" t="str">
        <f>IF(ISERROR(VLOOKUP($A22,#REF!,13,FALSE)),"",IF(VLOOKUP($A22,#REF!,2,FALSE)="指定配合肥料","　　　-",VLOOKUP($A22,#REF!,13,FALSE)&amp;" "&amp;IF(VLOOKUP($A22,#REF!,14,FALSE)="","","("&amp;VLOOKUP($A22,#REF!,14,FALSE)&amp;")")))</f>
        <v/>
      </c>
      <c r="E31" s="13" t="str">
        <f>IF(ISERROR(VLOOKUP($A22,#REF!,15,FALSE)),"",VLOOKUP($A22,#REF!,15,FALSE))</f>
        <v/>
      </c>
      <c r="F31" s="14"/>
      <c r="G31" s="14"/>
      <c r="H31" s="14"/>
      <c r="I31" s="14"/>
      <c r="J31" s="14"/>
      <c r="K31" s="14"/>
      <c r="L31" s="14"/>
      <c r="M31" s="14"/>
    </row>
    <row r="32" spans="1:13" ht="18" x14ac:dyDescent="0.55000000000000004">
      <c r="A32"/>
      <c r="B32" s="11" t="str">
        <f>IF(ISERROR(VLOOKUP($A23,#REF!,2,FALSE)),"",VLOOKUP($A23,#REF!,2,FALSE))</f>
        <v/>
      </c>
      <c r="C32" s="12" t="str">
        <f>IF(ISERROR(VLOOKUP($A23,#REF!,4,FALSE)),"","千葉県第"&amp;VLOOKUP($A23,#REF!,4,FALSE)&amp;"号")</f>
        <v/>
      </c>
      <c r="D32" s="13" t="str">
        <f>IF(ISERROR(VLOOKUP($A23,#REF!,13,FALSE)),"",IF(VLOOKUP($A23,#REF!,2,FALSE)="指定配合肥料","　　　-",VLOOKUP($A23,#REF!,13,FALSE)&amp;" "&amp;IF(VLOOKUP($A23,#REF!,14,FALSE)="","","("&amp;VLOOKUP($A23,#REF!,14,FALSE)&amp;")")))</f>
        <v/>
      </c>
      <c r="E32" s="13" t="str">
        <f>IF(ISERROR(VLOOKUP($A23,#REF!,15,FALSE)),"",VLOOKUP($A23,#REF!,15,FALSE))</f>
        <v/>
      </c>
      <c r="F32" s="14"/>
      <c r="G32" s="14"/>
      <c r="H32" s="14"/>
      <c r="I32" s="14"/>
      <c r="J32" s="14"/>
      <c r="K32" s="14"/>
      <c r="L32" s="14"/>
      <c r="M32" s="14"/>
    </row>
    <row r="33" spans="1:13" ht="18" x14ac:dyDescent="0.55000000000000004">
      <c r="A33"/>
      <c r="B33" s="11" t="str">
        <f>IF(ISERROR(VLOOKUP($A24,#REF!,2,FALSE)),"",VLOOKUP($A24,#REF!,2,FALSE))</f>
        <v/>
      </c>
      <c r="C33" s="12" t="str">
        <f>IF(ISERROR(VLOOKUP($A24,#REF!,4,FALSE)),"","千葉県第"&amp;VLOOKUP($A24,#REF!,4,FALSE)&amp;"号")</f>
        <v/>
      </c>
      <c r="D33" s="13" t="str">
        <f>IF(ISERROR(VLOOKUP($A24,#REF!,13,FALSE)),"",IF(VLOOKUP($A24,#REF!,2,FALSE)="指定配合肥料","　　　-",VLOOKUP($A24,#REF!,13,FALSE)&amp;" "&amp;IF(VLOOKUP($A24,#REF!,14,FALSE)="","","("&amp;VLOOKUP($A24,#REF!,14,FALSE)&amp;")")))</f>
        <v/>
      </c>
      <c r="E33" s="13" t="str">
        <f>IF(ISERROR(VLOOKUP($A24,#REF!,15,FALSE)),"",VLOOKUP($A24,#REF!,15,FALSE))</f>
        <v/>
      </c>
      <c r="F33" s="14"/>
      <c r="G33" s="14"/>
      <c r="H33" s="14"/>
      <c r="I33" s="14"/>
      <c r="J33" s="14"/>
      <c r="K33" s="14"/>
      <c r="L33" s="14"/>
      <c r="M33" s="14"/>
    </row>
    <row r="34" spans="1:13" ht="18" x14ac:dyDescent="0.55000000000000004">
      <c r="A34"/>
      <c r="B34" s="11" t="str">
        <f>IF(ISERROR(VLOOKUP($A25,#REF!,2,FALSE)),"",VLOOKUP($A25,#REF!,2,FALSE))</f>
        <v/>
      </c>
      <c r="C34" s="12" t="str">
        <f>IF(ISERROR(VLOOKUP($A25,#REF!,4,FALSE)),"","千葉県第"&amp;VLOOKUP($A25,#REF!,4,FALSE)&amp;"号")</f>
        <v/>
      </c>
      <c r="D34" s="13" t="str">
        <f>IF(ISERROR(VLOOKUP($A25,#REF!,13,FALSE)),"",IF(VLOOKUP($A25,#REF!,2,FALSE)="指定配合肥料","　　　-",VLOOKUP($A25,#REF!,13,FALSE)&amp;" "&amp;IF(VLOOKUP($A25,#REF!,14,FALSE)="","","("&amp;VLOOKUP($A25,#REF!,14,FALSE)&amp;")")))</f>
        <v/>
      </c>
      <c r="E34" s="13" t="str">
        <f>IF(ISERROR(VLOOKUP($A25,#REF!,15,FALSE)),"",VLOOKUP($A25,#REF!,15,FALSE))</f>
        <v/>
      </c>
      <c r="F34" s="14"/>
      <c r="G34" s="14"/>
      <c r="H34" s="14"/>
      <c r="I34" s="14"/>
      <c r="J34" s="14"/>
      <c r="K34" s="14"/>
      <c r="L34" s="14"/>
      <c r="M34" s="14"/>
    </row>
    <row r="35" spans="1:13" ht="18" x14ac:dyDescent="0.55000000000000004">
      <c r="A35"/>
      <c r="B35" s="11" t="str">
        <f>IF(ISERROR(VLOOKUP($A26,#REF!,2,FALSE)),"",VLOOKUP($A26,#REF!,2,FALSE))</f>
        <v/>
      </c>
      <c r="C35" s="12" t="str">
        <f>IF(ISERROR(VLOOKUP($A26,#REF!,4,FALSE)),"","千葉県第"&amp;VLOOKUP($A26,#REF!,4,FALSE)&amp;"号")</f>
        <v/>
      </c>
      <c r="D35" s="13" t="str">
        <f>IF(ISERROR(VLOOKUP($A26,#REF!,13,FALSE)),"",IF(VLOOKUP($A26,#REF!,2,FALSE)="指定配合肥料","　　　-",VLOOKUP($A26,#REF!,13,FALSE)&amp;" "&amp;IF(VLOOKUP($A26,#REF!,14,FALSE)="","","("&amp;VLOOKUP($A26,#REF!,14,FALSE)&amp;")")))</f>
        <v/>
      </c>
      <c r="E35" s="13" t="str">
        <f>IF(ISERROR(VLOOKUP($A26,#REF!,15,FALSE)),"",VLOOKUP($A26,#REF!,15,FALSE))</f>
        <v/>
      </c>
      <c r="F35" s="14"/>
      <c r="G35" s="14"/>
      <c r="H35" s="14"/>
      <c r="I35" s="14"/>
      <c r="J35" s="14"/>
      <c r="K35" s="14"/>
      <c r="L35" s="14"/>
      <c r="M35" s="14"/>
    </row>
    <row r="36" spans="1:13" ht="18" x14ac:dyDescent="0.55000000000000004">
      <c r="A36"/>
      <c r="B36" s="11" t="str">
        <f>IF(ISERROR(VLOOKUP($A27,#REF!,2,FALSE)),"",VLOOKUP($A27,#REF!,2,FALSE))</f>
        <v/>
      </c>
      <c r="C36" s="12" t="str">
        <f>IF(ISERROR(VLOOKUP($A27,#REF!,4,FALSE)),"","千葉県第"&amp;VLOOKUP($A27,#REF!,4,FALSE)&amp;"号")</f>
        <v/>
      </c>
      <c r="D36" s="13" t="str">
        <f>IF(ISERROR(VLOOKUP($A27,#REF!,13,FALSE)),"",IF(VLOOKUP($A27,#REF!,2,FALSE)="指定配合肥料","　　　-",VLOOKUP($A27,#REF!,13,FALSE)&amp;" "&amp;IF(VLOOKUP($A27,#REF!,14,FALSE)="","","("&amp;VLOOKUP($A27,#REF!,14,FALSE)&amp;")")))</f>
        <v/>
      </c>
      <c r="E36" s="13" t="str">
        <f>IF(ISERROR(VLOOKUP($A27,#REF!,15,FALSE)),"",VLOOKUP($A27,#REF!,15,FALSE))</f>
        <v/>
      </c>
      <c r="F36" s="14"/>
      <c r="G36" s="14"/>
      <c r="H36" s="14"/>
      <c r="I36" s="14"/>
      <c r="J36" s="14"/>
      <c r="K36" s="14"/>
      <c r="L36" s="14"/>
      <c r="M36" s="14"/>
    </row>
    <row r="37" spans="1:13" ht="18" x14ac:dyDescent="0.55000000000000004">
      <c r="A37"/>
      <c r="B37" s="11" t="str">
        <f>IF(ISERROR(VLOOKUP($A28,#REF!,2,FALSE)),"",VLOOKUP($A28,#REF!,2,FALSE))</f>
        <v/>
      </c>
      <c r="C37" s="12" t="str">
        <f>IF(ISERROR(VLOOKUP($A28,#REF!,4,FALSE)),"","千葉県第"&amp;VLOOKUP($A28,#REF!,4,FALSE)&amp;"号")</f>
        <v/>
      </c>
      <c r="D37" s="13" t="str">
        <f>IF(ISERROR(VLOOKUP($A28,#REF!,13,FALSE)),"",IF(VLOOKUP($A28,#REF!,2,FALSE)="指定配合肥料","　　　-",VLOOKUP($A28,#REF!,13,FALSE)&amp;" "&amp;IF(VLOOKUP($A28,#REF!,14,FALSE)="","","("&amp;VLOOKUP($A28,#REF!,14,FALSE)&amp;")")))</f>
        <v/>
      </c>
      <c r="E37" s="13" t="str">
        <f>IF(ISERROR(VLOOKUP($A28,#REF!,15,FALSE)),"",VLOOKUP($A28,#REF!,15,FALSE))</f>
        <v/>
      </c>
      <c r="F37" s="14"/>
      <c r="G37" s="14"/>
      <c r="H37" s="14"/>
      <c r="I37" s="14"/>
      <c r="J37" s="14"/>
      <c r="K37" s="14"/>
      <c r="L37" s="14"/>
      <c r="M37" s="14"/>
    </row>
    <row r="38" spans="1:13" ht="18" x14ac:dyDescent="0.55000000000000004">
      <c r="A38"/>
      <c r="B38" s="11" t="str">
        <f>IF(ISERROR(VLOOKUP($A29,#REF!,2,FALSE)),"",VLOOKUP($A29,#REF!,2,FALSE))</f>
        <v/>
      </c>
      <c r="C38" s="12" t="str">
        <f>IF(ISERROR(VLOOKUP($A29,#REF!,4,FALSE)),"","千葉県第"&amp;VLOOKUP($A29,#REF!,4,FALSE)&amp;"号")</f>
        <v/>
      </c>
      <c r="D38" s="13" t="str">
        <f>IF(ISERROR(VLOOKUP($A29,#REF!,13,FALSE)),"",IF(VLOOKUP($A29,#REF!,2,FALSE)="指定配合肥料","　　　-",VLOOKUP($A29,#REF!,13,FALSE)&amp;" "&amp;IF(VLOOKUP($A29,#REF!,14,FALSE)="","","("&amp;VLOOKUP($A29,#REF!,14,FALSE)&amp;")")))</f>
        <v/>
      </c>
      <c r="E38" s="13" t="str">
        <f>IF(ISERROR(VLOOKUP($A29,#REF!,15,FALSE)),"",VLOOKUP($A29,#REF!,15,FALSE))</f>
        <v/>
      </c>
      <c r="F38" s="14"/>
      <c r="G38" s="14"/>
      <c r="H38" s="14"/>
      <c r="I38" s="14"/>
      <c r="J38" s="14"/>
      <c r="K38" s="14"/>
      <c r="L38" s="14"/>
      <c r="M38" s="14"/>
    </row>
    <row r="39" spans="1:13" ht="18" x14ac:dyDescent="0.55000000000000004">
      <c r="A39"/>
      <c r="B39" s="11" t="str">
        <f>IF(ISERROR(VLOOKUP($A30,#REF!,2,FALSE)),"",VLOOKUP($A30,#REF!,2,FALSE))</f>
        <v/>
      </c>
      <c r="C39" s="12" t="str">
        <f>IF(ISERROR(VLOOKUP($A30,#REF!,4,FALSE)),"","千葉県第"&amp;VLOOKUP($A30,#REF!,4,FALSE)&amp;"号")</f>
        <v/>
      </c>
      <c r="D39" s="13" t="str">
        <f>IF(ISERROR(VLOOKUP($A30,#REF!,13,FALSE)),"",IF(VLOOKUP($A30,#REF!,2,FALSE)="指定配合肥料","　　　-",VLOOKUP($A30,#REF!,13,FALSE)&amp;" "&amp;IF(VLOOKUP($A30,#REF!,14,FALSE)="","","("&amp;VLOOKUP($A30,#REF!,14,FALSE)&amp;")")))</f>
        <v/>
      </c>
      <c r="E39" s="13" t="str">
        <f>IF(ISERROR(VLOOKUP($A30,#REF!,15,FALSE)),"",VLOOKUP($A30,#REF!,15,FALSE))</f>
        <v/>
      </c>
      <c r="F39" s="14"/>
      <c r="G39" s="14"/>
      <c r="H39" s="14"/>
      <c r="I39" s="14"/>
      <c r="J39" s="14"/>
      <c r="K39" s="14"/>
      <c r="L39" s="14"/>
      <c r="M39" s="14"/>
    </row>
    <row r="40" spans="1:13" ht="18" x14ac:dyDescent="0.55000000000000004">
      <c r="A40"/>
      <c r="B40" s="11" t="str">
        <f>IF(ISERROR(VLOOKUP($A31,#REF!,2,FALSE)),"",VLOOKUP($A31,#REF!,2,FALSE))</f>
        <v/>
      </c>
      <c r="C40" s="12" t="str">
        <f>IF(ISERROR(VLOOKUP($A31,#REF!,4,FALSE)),"","千葉県第"&amp;VLOOKUP($A31,#REF!,4,FALSE)&amp;"号")</f>
        <v/>
      </c>
      <c r="D40" s="13" t="str">
        <f>IF(ISERROR(VLOOKUP($A31,#REF!,13,FALSE)),"",IF(VLOOKUP($A31,#REF!,2,FALSE)="指定配合肥料","　　　-",VLOOKUP($A31,#REF!,13,FALSE)&amp;" "&amp;IF(VLOOKUP($A31,#REF!,14,FALSE)="","","("&amp;VLOOKUP($A31,#REF!,14,FALSE)&amp;")")))</f>
        <v/>
      </c>
      <c r="E40" s="13" t="str">
        <f>IF(ISERROR(VLOOKUP($A31,#REF!,15,FALSE)),"",VLOOKUP($A31,#REF!,15,FALSE))</f>
        <v/>
      </c>
      <c r="F40" s="14"/>
      <c r="G40" s="14"/>
      <c r="H40" s="14"/>
      <c r="I40" s="14"/>
      <c r="J40" s="14"/>
      <c r="K40" s="14"/>
      <c r="L40" s="14"/>
      <c r="M40" s="14"/>
    </row>
    <row r="41" spans="1:13" ht="18" x14ac:dyDescent="0.55000000000000004">
      <c r="A41"/>
      <c r="B41" s="11" t="str">
        <f>IF(ISERROR(VLOOKUP($A32,#REF!,2,FALSE)),"",VLOOKUP($A32,#REF!,2,FALSE))</f>
        <v/>
      </c>
      <c r="C41" s="12" t="str">
        <f>IF(ISERROR(VLOOKUP($A32,#REF!,4,FALSE)),"","千葉県第"&amp;VLOOKUP($A32,#REF!,4,FALSE)&amp;"号")</f>
        <v/>
      </c>
      <c r="D41" s="13" t="str">
        <f>IF(ISERROR(VLOOKUP($A32,#REF!,13,FALSE)),"",IF(VLOOKUP($A32,#REF!,2,FALSE)="指定配合肥料","　　　-",VLOOKUP($A32,#REF!,13,FALSE)&amp;" "&amp;IF(VLOOKUP($A32,#REF!,14,FALSE)="","","("&amp;VLOOKUP($A32,#REF!,14,FALSE)&amp;")")))</f>
        <v/>
      </c>
      <c r="E41" s="13" t="str">
        <f>IF(ISERROR(VLOOKUP($A32,#REF!,15,FALSE)),"",VLOOKUP($A32,#REF!,15,FALSE))</f>
        <v/>
      </c>
      <c r="F41" s="14"/>
      <c r="G41" s="14"/>
      <c r="H41" s="14"/>
      <c r="I41" s="14"/>
      <c r="J41" s="14"/>
      <c r="K41" s="14"/>
      <c r="L41" s="14"/>
      <c r="M41" s="14"/>
    </row>
    <row r="42" spans="1:13" ht="18" x14ac:dyDescent="0.55000000000000004">
      <c r="A42"/>
      <c r="B42" s="11" t="str">
        <f>IF(ISERROR(VLOOKUP($A33,#REF!,2,FALSE)),"",VLOOKUP($A33,#REF!,2,FALSE))</f>
        <v/>
      </c>
      <c r="C42" s="12" t="str">
        <f>IF(ISERROR(VLOOKUP($A33,#REF!,4,FALSE)),"","千葉県第"&amp;VLOOKUP($A33,#REF!,4,FALSE)&amp;"号")</f>
        <v/>
      </c>
      <c r="D42" s="13" t="str">
        <f>IF(ISERROR(VLOOKUP($A33,#REF!,13,FALSE)),"",IF(VLOOKUP($A33,#REF!,2,FALSE)="指定配合肥料","　　　-",VLOOKUP($A33,#REF!,13,FALSE)&amp;" "&amp;IF(VLOOKUP($A33,#REF!,14,FALSE)="","","("&amp;VLOOKUP($A33,#REF!,14,FALSE)&amp;")")))</f>
        <v/>
      </c>
      <c r="E42" s="13" t="str">
        <f>IF(ISERROR(VLOOKUP($A33,#REF!,15,FALSE)),"",VLOOKUP($A33,#REF!,15,FALSE))</f>
        <v/>
      </c>
      <c r="F42" s="14"/>
      <c r="G42" s="14"/>
      <c r="H42" s="14"/>
      <c r="I42" s="14"/>
      <c r="J42" s="14"/>
      <c r="K42" s="14"/>
      <c r="L42" s="14"/>
      <c r="M42" s="14"/>
    </row>
    <row r="43" spans="1:13" ht="18" x14ac:dyDescent="0.55000000000000004">
      <c r="A43"/>
      <c r="B43" s="11" t="str">
        <f>IF(ISERROR(VLOOKUP($A34,#REF!,2,FALSE)),"",VLOOKUP($A34,#REF!,2,FALSE))</f>
        <v/>
      </c>
      <c r="C43" s="12" t="str">
        <f>IF(ISERROR(VLOOKUP($A34,#REF!,4,FALSE)),"","千葉県第"&amp;VLOOKUP($A34,#REF!,4,FALSE)&amp;"号")</f>
        <v/>
      </c>
      <c r="D43" s="13" t="str">
        <f>IF(ISERROR(VLOOKUP($A34,#REF!,13,FALSE)),"",IF(VLOOKUP($A34,#REF!,2,FALSE)="指定配合肥料","　　　-",VLOOKUP($A34,#REF!,13,FALSE)&amp;" "&amp;IF(VLOOKUP($A34,#REF!,14,FALSE)="","","("&amp;VLOOKUP($A34,#REF!,14,FALSE)&amp;")")))</f>
        <v/>
      </c>
      <c r="E43" s="13" t="str">
        <f>IF(ISERROR(VLOOKUP($A34,#REF!,15,FALSE)),"",VLOOKUP($A34,#REF!,15,FALSE))</f>
        <v/>
      </c>
      <c r="F43" s="14"/>
      <c r="G43" s="14"/>
      <c r="H43" s="14"/>
      <c r="I43" s="14"/>
      <c r="J43" s="14"/>
      <c r="K43" s="14"/>
      <c r="L43" s="14"/>
      <c r="M43" s="14"/>
    </row>
    <row r="44" spans="1:13" ht="18" x14ac:dyDescent="0.55000000000000004">
      <c r="A44"/>
      <c r="B44" s="11" t="str">
        <f>IF(ISERROR(VLOOKUP($A35,#REF!,2,FALSE)),"",VLOOKUP($A35,#REF!,2,FALSE))</f>
        <v/>
      </c>
      <c r="C44" s="12" t="str">
        <f>IF(ISERROR(VLOOKUP($A35,#REF!,4,FALSE)),"","千葉県第"&amp;VLOOKUP($A35,#REF!,4,FALSE)&amp;"号")</f>
        <v/>
      </c>
      <c r="D44" s="13" t="str">
        <f>IF(ISERROR(VLOOKUP($A35,#REF!,13,FALSE)),"",IF(VLOOKUP($A35,#REF!,2,FALSE)="指定配合肥料","　　　-",VLOOKUP($A35,#REF!,13,FALSE)&amp;" "&amp;IF(VLOOKUP($A35,#REF!,14,FALSE)="","","("&amp;VLOOKUP($A35,#REF!,14,FALSE)&amp;")")))</f>
        <v/>
      </c>
      <c r="E44" s="13" t="str">
        <f>IF(ISERROR(VLOOKUP($A35,#REF!,15,FALSE)),"",VLOOKUP($A35,#REF!,15,FALSE))</f>
        <v/>
      </c>
      <c r="F44" s="14"/>
      <c r="G44" s="14"/>
      <c r="H44" s="14"/>
      <c r="I44" s="14"/>
      <c r="J44" s="14"/>
      <c r="K44" s="14"/>
      <c r="L44" s="14"/>
      <c r="M44" s="14"/>
    </row>
    <row r="45" spans="1:13" ht="18" x14ac:dyDescent="0.55000000000000004">
      <c r="A45"/>
      <c r="B45" s="11" t="str">
        <f>IF(ISERROR(VLOOKUP($A36,#REF!,2,FALSE)),"",VLOOKUP($A36,#REF!,2,FALSE))</f>
        <v/>
      </c>
      <c r="C45" s="12" t="str">
        <f>IF(ISERROR(VLOOKUP($A36,#REF!,4,FALSE)),"","千葉県第"&amp;VLOOKUP($A36,#REF!,4,FALSE)&amp;"号")</f>
        <v/>
      </c>
      <c r="D45" s="13" t="str">
        <f>IF(ISERROR(VLOOKUP($A36,#REF!,13,FALSE)),"",IF(VLOOKUP($A36,#REF!,2,FALSE)="指定配合肥料","　　　-",VLOOKUP($A36,#REF!,13,FALSE)&amp;" "&amp;IF(VLOOKUP($A36,#REF!,14,FALSE)="","","("&amp;VLOOKUP($A36,#REF!,14,FALSE)&amp;")")))</f>
        <v/>
      </c>
      <c r="E45" s="13" t="str">
        <f>IF(ISERROR(VLOOKUP($A36,#REF!,15,FALSE)),"",VLOOKUP($A36,#REF!,15,FALSE))</f>
        <v/>
      </c>
      <c r="F45" s="14"/>
      <c r="G45" s="14"/>
      <c r="H45" s="14"/>
      <c r="I45" s="14"/>
      <c r="J45" s="14"/>
      <c r="K45" s="14"/>
      <c r="L45" s="14"/>
      <c r="M45" s="14"/>
    </row>
    <row r="46" spans="1:13" x14ac:dyDescent="0.55000000000000004">
      <c r="B46" s="11" t="str">
        <f>IF(ISERROR(VLOOKUP($A37,#REF!,2,FALSE)),"",VLOOKUP($A37,#REF!,2,FALSE))</f>
        <v/>
      </c>
      <c r="C46" s="12" t="str">
        <f>IF(ISERROR(VLOOKUP($A37,#REF!,4,FALSE)),"","千葉県第"&amp;VLOOKUP($A37,#REF!,4,FALSE)&amp;"号")</f>
        <v/>
      </c>
      <c r="D46" s="13" t="str">
        <f>IF(ISERROR(VLOOKUP($A37,#REF!,13,FALSE)),"",IF(VLOOKUP($A37,#REF!,2,FALSE)="指定配合肥料","　　　-",VLOOKUP($A37,#REF!,13,FALSE)&amp;" "&amp;IF(VLOOKUP($A37,#REF!,14,FALSE)="","","("&amp;VLOOKUP($A37,#REF!,14,FALSE)&amp;")")))</f>
        <v/>
      </c>
      <c r="E46" s="13" t="str">
        <f>IF(ISERROR(VLOOKUP($A37,#REF!,15,FALSE)),"",VLOOKUP($A37,#REF!,15,FALSE))</f>
        <v/>
      </c>
      <c r="F46" s="14"/>
      <c r="G46" s="14"/>
      <c r="H46" s="14"/>
      <c r="I46" s="14"/>
      <c r="J46" s="14"/>
      <c r="K46" s="14"/>
      <c r="L46" s="14"/>
      <c r="M46" s="14"/>
    </row>
    <row r="47" spans="1:13" x14ac:dyDescent="0.55000000000000004">
      <c r="B47" s="11" t="str">
        <f>IF(ISERROR(VLOOKUP($A38,#REF!,2,FALSE)),"",VLOOKUP($A38,#REF!,2,FALSE))</f>
        <v/>
      </c>
      <c r="C47" s="12" t="str">
        <f>IF(ISERROR(VLOOKUP($A38,#REF!,4,FALSE)),"","千葉県第"&amp;VLOOKUP($A38,#REF!,4,FALSE)&amp;"号")</f>
        <v/>
      </c>
      <c r="D47" s="13" t="str">
        <f>IF(ISERROR(VLOOKUP($A38,#REF!,13,FALSE)),"",IF(VLOOKUP($A38,#REF!,2,FALSE)="指定配合肥料","　　　-",VLOOKUP($A38,#REF!,13,FALSE)&amp;" "&amp;IF(VLOOKUP($A38,#REF!,14,FALSE)="","","("&amp;VLOOKUP($A38,#REF!,14,FALSE)&amp;")")))</f>
        <v/>
      </c>
      <c r="E47" s="13" t="str">
        <f>IF(ISERROR(VLOOKUP($A38,#REF!,15,FALSE)),"",VLOOKUP($A38,#REF!,15,FALSE))</f>
        <v/>
      </c>
      <c r="F47" s="14"/>
      <c r="G47" s="14"/>
      <c r="H47" s="14"/>
      <c r="I47" s="14"/>
      <c r="J47" s="14"/>
      <c r="K47" s="14"/>
      <c r="L47" s="14"/>
      <c r="M47" s="14"/>
    </row>
    <row r="48" spans="1:13" x14ac:dyDescent="0.55000000000000004">
      <c r="B48" s="11" t="str">
        <f>IF(ISERROR(VLOOKUP($A39,#REF!,2,FALSE)),"",VLOOKUP($A39,#REF!,2,FALSE))</f>
        <v/>
      </c>
      <c r="C48" s="12" t="str">
        <f>IF(ISERROR(VLOOKUP($A39,#REF!,4,FALSE)),"","千葉県第"&amp;VLOOKUP($A39,#REF!,4,FALSE)&amp;"号")</f>
        <v/>
      </c>
      <c r="D48" s="13" t="str">
        <f>IF(ISERROR(VLOOKUP($A39,#REF!,13,FALSE)),"",IF(VLOOKUP($A39,#REF!,2,FALSE)="指定配合肥料","　　　-",VLOOKUP($A39,#REF!,13,FALSE)&amp;" "&amp;IF(VLOOKUP($A39,#REF!,14,FALSE)="","","("&amp;VLOOKUP($A39,#REF!,14,FALSE)&amp;")")))</f>
        <v/>
      </c>
      <c r="E48" s="13" t="str">
        <f>IF(ISERROR(VLOOKUP($A39,#REF!,15,FALSE)),"",VLOOKUP($A39,#REF!,15,FALSE))</f>
        <v/>
      </c>
      <c r="F48" s="14"/>
      <c r="G48" s="14"/>
      <c r="H48" s="14"/>
      <c r="I48" s="14"/>
      <c r="J48" s="14"/>
      <c r="K48" s="14"/>
      <c r="L48" s="14"/>
      <c r="M48" s="14"/>
    </row>
    <row r="49" spans="2:13" x14ac:dyDescent="0.55000000000000004">
      <c r="B49" s="11" t="str">
        <f>IF(ISERROR(VLOOKUP($A40,#REF!,2,FALSE)),"",VLOOKUP($A40,#REF!,2,FALSE))</f>
        <v/>
      </c>
      <c r="C49" s="12" t="str">
        <f>IF(ISERROR(VLOOKUP($A40,#REF!,4,FALSE)),"","千葉県第"&amp;VLOOKUP($A40,#REF!,4,FALSE)&amp;"号")</f>
        <v/>
      </c>
      <c r="D49" s="13" t="str">
        <f>IF(ISERROR(VLOOKUP($A40,#REF!,13,FALSE)),"",IF(VLOOKUP($A40,#REF!,2,FALSE)="指定配合肥料","　　　-",VLOOKUP($A40,#REF!,13,FALSE)&amp;" "&amp;IF(VLOOKUP($A40,#REF!,14,FALSE)="","","("&amp;VLOOKUP($A40,#REF!,14,FALSE)&amp;")")))</f>
        <v/>
      </c>
      <c r="E49" s="13" t="str">
        <f>IF(ISERROR(VLOOKUP($A40,#REF!,15,FALSE)),"",VLOOKUP($A40,#REF!,15,FALSE))</f>
        <v/>
      </c>
      <c r="F49" s="14"/>
      <c r="G49" s="14"/>
      <c r="H49" s="14"/>
      <c r="I49" s="14"/>
      <c r="J49" s="14"/>
      <c r="K49" s="14"/>
      <c r="L49" s="14"/>
      <c r="M49" s="14"/>
    </row>
    <row r="50" spans="2:13" x14ac:dyDescent="0.55000000000000004">
      <c r="B50" s="11" t="str">
        <f>IF(ISERROR(VLOOKUP($A41,#REF!,2,FALSE)),"",VLOOKUP($A41,#REF!,2,FALSE))</f>
        <v/>
      </c>
      <c r="C50" s="12" t="str">
        <f>IF(ISERROR(VLOOKUP($A41,#REF!,4,FALSE)),"","千葉県第"&amp;VLOOKUP($A41,#REF!,4,FALSE)&amp;"号")</f>
        <v/>
      </c>
      <c r="D50" s="13" t="str">
        <f>IF(ISERROR(VLOOKUP($A41,#REF!,13,FALSE)),"",IF(VLOOKUP($A41,#REF!,2,FALSE)="指定配合肥料","　　　-",VLOOKUP($A41,#REF!,13,FALSE)&amp;" "&amp;IF(VLOOKUP($A41,#REF!,14,FALSE)="","","("&amp;VLOOKUP($A41,#REF!,14,FALSE)&amp;")")))</f>
        <v/>
      </c>
      <c r="E50" s="13" t="str">
        <f>IF(ISERROR(VLOOKUP($A41,#REF!,15,FALSE)),"",VLOOKUP($A41,#REF!,15,FALSE))</f>
        <v/>
      </c>
      <c r="F50" s="14"/>
      <c r="G50" s="14"/>
      <c r="H50" s="14"/>
      <c r="I50" s="14"/>
      <c r="J50" s="14"/>
      <c r="K50" s="14"/>
      <c r="L50" s="14"/>
      <c r="M50" s="14"/>
    </row>
    <row r="51" spans="2:13" x14ac:dyDescent="0.55000000000000004">
      <c r="B51" s="11" t="str">
        <f>IF(ISERROR(VLOOKUP($A42,#REF!,2,FALSE)),"",VLOOKUP($A42,#REF!,2,FALSE))</f>
        <v/>
      </c>
      <c r="C51" s="12" t="str">
        <f>IF(ISERROR(VLOOKUP($A42,#REF!,4,FALSE)),"","千葉県第"&amp;VLOOKUP($A42,#REF!,4,FALSE)&amp;"号")</f>
        <v/>
      </c>
      <c r="D51" s="13" t="str">
        <f>IF(ISERROR(VLOOKUP($A42,#REF!,13,FALSE)),"",IF(VLOOKUP($A42,#REF!,2,FALSE)="指定配合肥料","　　　-",VLOOKUP($A42,#REF!,13,FALSE)&amp;" "&amp;IF(VLOOKUP($A42,#REF!,14,FALSE)="","","("&amp;VLOOKUP($A42,#REF!,14,FALSE)&amp;")")))</f>
        <v/>
      </c>
      <c r="E51" s="13" t="str">
        <f>IF(ISERROR(VLOOKUP($A42,#REF!,15,FALSE)),"",VLOOKUP($A42,#REF!,15,FALSE))</f>
        <v/>
      </c>
      <c r="F51" s="14"/>
      <c r="G51" s="14"/>
      <c r="H51" s="14"/>
      <c r="I51" s="14"/>
      <c r="J51" s="14"/>
      <c r="K51" s="14"/>
      <c r="L51" s="14"/>
      <c r="M51" s="14"/>
    </row>
    <row r="52" spans="2:13" x14ac:dyDescent="0.55000000000000004">
      <c r="B52" s="11" t="str">
        <f>IF(ISERROR(VLOOKUP($A43,#REF!,2,FALSE)),"",VLOOKUP($A43,#REF!,2,FALSE))</f>
        <v/>
      </c>
      <c r="C52" s="12" t="str">
        <f>IF(ISERROR(VLOOKUP($A43,#REF!,4,FALSE)),"","千葉県第"&amp;VLOOKUP($A43,#REF!,4,FALSE)&amp;"号")</f>
        <v/>
      </c>
      <c r="D52" s="13" t="str">
        <f>IF(ISERROR(VLOOKUP($A43,#REF!,13,FALSE)),"",IF(VLOOKUP($A43,#REF!,2,FALSE)="指定配合肥料","　　　-",VLOOKUP($A43,#REF!,13,FALSE)&amp;" "&amp;IF(VLOOKUP($A43,#REF!,14,FALSE)="","","("&amp;VLOOKUP($A43,#REF!,14,FALSE)&amp;")")))</f>
        <v/>
      </c>
      <c r="E52" s="13" t="str">
        <f>IF(ISERROR(VLOOKUP($A43,#REF!,15,FALSE)),"",VLOOKUP($A43,#REF!,15,FALSE))</f>
        <v/>
      </c>
      <c r="F52" s="14"/>
      <c r="G52" s="14"/>
      <c r="H52" s="14"/>
      <c r="I52" s="14"/>
      <c r="J52" s="14"/>
      <c r="K52" s="14"/>
      <c r="L52" s="14"/>
      <c r="M52" s="14"/>
    </row>
    <row r="53" spans="2:13" x14ac:dyDescent="0.55000000000000004">
      <c r="B53" s="11" t="str">
        <f>IF(ISERROR(VLOOKUP($A44,#REF!,2,FALSE)),"",VLOOKUP($A44,#REF!,2,FALSE))</f>
        <v/>
      </c>
      <c r="C53" s="12" t="str">
        <f>IF(ISERROR(VLOOKUP($A44,#REF!,4,FALSE)),"","千葉県第"&amp;VLOOKUP($A44,#REF!,4,FALSE)&amp;"号")</f>
        <v/>
      </c>
      <c r="D53" s="13" t="str">
        <f>IF(ISERROR(VLOOKUP($A44,#REF!,13,FALSE)),"",IF(VLOOKUP($A44,#REF!,2,FALSE)="指定配合肥料","　　　-",VLOOKUP($A44,#REF!,13,FALSE)&amp;" "&amp;IF(VLOOKUP($A44,#REF!,14,FALSE)="","","("&amp;VLOOKUP($A44,#REF!,14,FALSE)&amp;")")))</f>
        <v/>
      </c>
      <c r="E53" s="13" t="str">
        <f>IF(ISERROR(VLOOKUP($A44,#REF!,15,FALSE)),"",VLOOKUP($A44,#REF!,15,FALSE))</f>
        <v/>
      </c>
      <c r="F53" s="14"/>
      <c r="G53" s="14"/>
      <c r="H53" s="14"/>
      <c r="I53" s="14"/>
      <c r="J53" s="14"/>
      <c r="K53" s="14"/>
      <c r="L53" s="14"/>
      <c r="M53" s="14"/>
    </row>
    <row r="54" spans="2:13" x14ac:dyDescent="0.55000000000000004">
      <c r="B54" s="11" t="str">
        <f>IF(ISERROR(VLOOKUP($A45,#REF!,2,FALSE)),"",VLOOKUP($A45,#REF!,2,FALSE))</f>
        <v/>
      </c>
      <c r="C54" s="12" t="str">
        <f>IF(ISERROR(VLOOKUP($A45,#REF!,4,FALSE)),"","千葉県第"&amp;VLOOKUP($A45,#REF!,4,FALSE)&amp;"号")</f>
        <v/>
      </c>
      <c r="D54" s="13" t="str">
        <f>IF(ISERROR(VLOOKUP($A45,#REF!,13,FALSE)),"",IF(VLOOKUP($A45,#REF!,2,FALSE)="指定配合肥料","　　　-",VLOOKUP($A45,#REF!,13,FALSE)&amp;" "&amp;IF(VLOOKUP($A45,#REF!,14,FALSE)="","","("&amp;VLOOKUP($A45,#REF!,14,FALSE)&amp;")")))</f>
        <v/>
      </c>
      <c r="E54" s="13" t="str">
        <f>IF(ISERROR(VLOOKUP($A45,#REF!,15,FALSE)),"",VLOOKUP($A45,#REF!,15,FALSE))</f>
        <v/>
      </c>
      <c r="F54" s="14"/>
      <c r="G54" s="14"/>
      <c r="H54" s="14"/>
      <c r="I54" s="14"/>
      <c r="J54" s="14"/>
      <c r="K54" s="14"/>
      <c r="L54" s="14"/>
      <c r="M54" s="14"/>
    </row>
  </sheetData>
  <mergeCells count="28">
    <mergeCell ref="C5:E5"/>
    <mergeCell ref="F5:F8"/>
    <mergeCell ref="G5:L8"/>
    <mergeCell ref="B6:B7"/>
    <mergeCell ref="C6:E6"/>
    <mergeCell ref="C7:E7"/>
    <mergeCell ref="C8:E8"/>
    <mergeCell ref="C2:E2"/>
    <mergeCell ref="B3:E3"/>
    <mergeCell ref="G3:L3"/>
    <mergeCell ref="C4:E4"/>
    <mergeCell ref="G4:L4"/>
    <mergeCell ref="B20:L20"/>
    <mergeCell ref="B18:L18"/>
    <mergeCell ref="B9:B12"/>
    <mergeCell ref="C9:C12"/>
    <mergeCell ref="D9:D12"/>
    <mergeCell ref="E9:E12"/>
    <mergeCell ref="F15:I15"/>
    <mergeCell ref="F9:L9"/>
    <mergeCell ref="F10:F12"/>
    <mergeCell ref="G10:K10"/>
    <mergeCell ref="L10:L12"/>
    <mergeCell ref="G11:G12"/>
    <mergeCell ref="H11:H12"/>
    <mergeCell ref="I11:I12"/>
    <mergeCell ref="J11:J12"/>
    <mergeCell ref="K11:K12"/>
  </mergeCells>
  <phoneticPr fontId="2"/>
  <conditionalFormatting sqref="C16:G16">
    <cfRule type="expression" dxfId="48" priority="19" stopIfTrue="1">
      <formula>#REF!&lt;&gt;""</formula>
    </cfRule>
  </conditionalFormatting>
  <conditionalFormatting sqref="C30:H54">
    <cfRule type="expression" dxfId="47" priority="18" stopIfTrue="1">
      <formula>$A21&lt;&gt;""</formula>
    </cfRule>
  </conditionalFormatting>
  <conditionalFormatting sqref="I28:L54">
    <cfRule type="expression" dxfId="46" priority="15" stopIfTrue="1">
      <formula>$B28=""</formula>
    </cfRule>
    <cfRule type="expression" dxfId="45" priority="16" stopIfTrue="1">
      <formula>$B28&lt;&gt;"特殊肥料"</formula>
    </cfRule>
    <cfRule type="expression" dxfId="44" priority="17" stopIfTrue="1">
      <formula>$A19&lt;&gt;""</formula>
    </cfRule>
  </conditionalFormatting>
  <conditionalFormatting sqref="M28:M54">
    <cfRule type="expression" dxfId="43" priority="13" stopIfTrue="1">
      <formula>$B28="特殊肥料"</formula>
    </cfRule>
    <cfRule type="expression" dxfId="42" priority="14" stopIfTrue="1">
      <formula>$A19&lt;&gt;""</formula>
    </cfRule>
  </conditionalFormatting>
  <conditionalFormatting sqref="C25:H26 C22:H22">
    <cfRule type="expression" dxfId="41" priority="20" stopIfTrue="1">
      <formula>#REF!&lt;&gt;""</formula>
    </cfRule>
  </conditionalFormatting>
  <conditionalFormatting sqref="M22 M16">
    <cfRule type="expression" dxfId="40" priority="24" stopIfTrue="1">
      <formula>$B16="特殊肥料"</formula>
    </cfRule>
    <cfRule type="expression" dxfId="39" priority="25" stopIfTrue="1">
      <formula>#REF!&lt;&gt;""</formula>
    </cfRule>
  </conditionalFormatting>
  <conditionalFormatting sqref="M25:M26">
    <cfRule type="expression" dxfId="38" priority="26" stopIfTrue="1">
      <formula>$B25="特殊肥料"</formula>
    </cfRule>
    <cfRule type="expression" dxfId="37" priority="27" stopIfTrue="1">
      <formula>#REF!&lt;&gt;""</formula>
    </cfRule>
  </conditionalFormatting>
  <conditionalFormatting sqref="C23:H24">
    <cfRule type="expression" dxfId="36" priority="28" stopIfTrue="1">
      <formula>#REF!&lt;&gt;""</formula>
    </cfRule>
  </conditionalFormatting>
  <conditionalFormatting sqref="I25:L26">
    <cfRule type="expression" dxfId="35" priority="29" stopIfTrue="1">
      <formula>$B25=""</formula>
    </cfRule>
    <cfRule type="expression" dxfId="34" priority="30" stopIfTrue="1">
      <formula>$B25&lt;&gt;"特殊肥料"</formula>
    </cfRule>
    <cfRule type="expression" dxfId="33" priority="31" stopIfTrue="1">
      <formula>#REF!&lt;&gt;""</formula>
    </cfRule>
  </conditionalFormatting>
  <conditionalFormatting sqref="C16:G16">
    <cfRule type="expression" dxfId="32" priority="12" stopIfTrue="1">
      <formula>#REF!&lt;&gt;""</formula>
    </cfRule>
  </conditionalFormatting>
  <conditionalFormatting sqref="M16">
    <cfRule type="expression" dxfId="31" priority="10" stopIfTrue="1">
      <formula>$B16="特殊肥料"</formula>
    </cfRule>
    <cfRule type="expression" dxfId="30" priority="11" stopIfTrue="1">
      <formula>#REF!&lt;&gt;""</formula>
    </cfRule>
  </conditionalFormatting>
  <conditionalFormatting sqref="C13:I14">
    <cfRule type="expression" dxfId="29" priority="9" stopIfTrue="1">
      <formula>#REF!&lt;&gt;""</formula>
    </cfRule>
  </conditionalFormatting>
  <conditionalFormatting sqref="J13:L14">
    <cfRule type="expression" dxfId="28" priority="7" stopIfTrue="1">
      <formula>$B13="特殊肥料"</formula>
    </cfRule>
    <cfRule type="expression" dxfId="27" priority="8" stopIfTrue="1">
      <formula>#REF!&lt;&gt;""</formula>
    </cfRule>
  </conditionalFormatting>
  <conditionalFormatting sqref="B25:B26">
    <cfRule type="expression" dxfId="26" priority="32" stopIfTrue="1">
      <formula>AND(#REF!=#REF!,$B25=$B24)</formula>
    </cfRule>
    <cfRule type="expression" dxfId="25" priority="33">
      <formula>#REF!=#REF!</formula>
    </cfRule>
    <cfRule type="expression" dxfId="24" priority="34" stopIfTrue="1">
      <formula>$B25=""</formula>
    </cfRule>
    <cfRule type="expression" dxfId="23" priority="35" stopIfTrue="1">
      <formula>$B25=$B24</formula>
    </cfRule>
    <cfRule type="expression" dxfId="22" priority="36">
      <formula>#REF!&lt;&gt;""</formula>
    </cfRule>
  </conditionalFormatting>
  <conditionalFormatting sqref="M23:M24">
    <cfRule type="expression" dxfId="21" priority="37" stopIfTrue="1">
      <formula>$B23="特殊肥料"</formula>
    </cfRule>
    <cfRule type="expression" dxfId="20" priority="38" stopIfTrue="1">
      <formula>#REF!&lt;&gt;""</formula>
    </cfRule>
  </conditionalFormatting>
  <conditionalFormatting sqref="B28:B54">
    <cfRule type="expression" dxfId="19" priority="39" stopIfTrue="1">
      <formula>AND(#REF!=#REF!,$B28=$B27)</formula>
    </cfRule>
    <cfRule type="expression" dxfId="18" priority="40">
      <formula>#REF!=#REF!</formula>
    </cfRule>
    <cfRule type="expression" dxfId="17" priority="41" stopIfTrue="1">
      <formula>$B28=""</formula>
    </cfRule>
    <cfRule type="expression" dxfId="16" priority="42" stopIfTrue="1">
      <formula>$B28=$B27</formula>
    </cfRule>
    <cfRule type="expression" dxfId="15" priority="43">
      <formula>$A19&lt;&gt;""</formula>
    </cfRule>
  </conditionalFormatting>
  <conditionalFormatting sqref="C27:H27">
    <cfRule type="expression" dxfId="14" priority="44" stopIfTrue="1">
      <formula>#REF!&lt;&gt;""</formula>
    </cfRule>
  </conditionalFormatting>
  <conditionalFormatting sqref="I27:L27">
    <cfRule type="expression" dxfId="13" priority="45" stopIfTrue="1">
      <formula>$B27=""</formula>
    </cfRule>
    <cfRule type="expression" dxfId="12" priority="46" stopIfTrue="1">
      <formula>$B27&lt;&gt;"特殊肥料"</formula>
    </cfRule>
    <cfRule type="expression" dxfId="11" priority="47" stopIfTrue="1">
      <formula>#REF!&lt;&gt;""</formula>
    </cfRule>
  </conditionalFormatting>
  <conditionalFormatting sqref="M27">
    <cfRule type="expression" dxfId="10" priority="48" stopIfTrue="1">
      <formula>$B27="特殊肥料"</formula>
    </cfRule>
    <cfRule type="expression" dxfId="9" priority="49" stopIfTrue="1">
      <formula>#REF!&lt;&gt;""</formula>
    </cfRule>
  </conditionalFormatting>
  <conditionalFormatting sqref="B27">
    <cfRule type="expression" dxfId="8" priority="50" stopIfTrue="1">
      <formula>AND(#REF!=#REF!,$B27=$B26)</formula>
    </cfRule>
    <cfRule type="expression" dxfId="7" priority="51">
      <formula>#REF!=#REF!</formula>
    </cfRule>
    <cfRule type="expression" dxfId="6" priority="52" stopIfTrue="1">
      <formula>$B27=""</formula>
    </cfRule>
    <cfRule type="expression" dxfId="5" priority="53" stopIfTrue="1">
      <formula>$B27=$B26</formula>
    </cfRule>
    <cfRule type="expression" dxfId="4" priority="54">
      <formula>#REF!&lt;&gt;""</formula>
    </cfRule>
  </conditionalFormatting>
  <conditionalFormatting sqref="C15:F15">
    <cfRule type="expression" dxfId="3" priority="3" stopIfTrue="1">
      <formula>#REF!&lt;&gt;""</formula>
    </cfRule>
  </conditionalFormatting>
  <conditionalFormatting sqref="J15:L15">
    <cfRule type="expression" dxfId="2" priority="1" stopIfTrue="1">
      <formula>$B15="特殊肥料"</formula>
    </cfRule>
    <cfRule type="expression" dxfId="1" priority="2" stopIfTrue="1">
      <formula>#REF!&lt;&gt;""</formula>
    </cfRule>
  </conditionalFormatting>
  <conditionalFormatting sqref="C28:H29">
    <cfRule type="expression" dxfId="0" priority="55" stopIfTrue="1">
      <formula>$A19&lt;&gt;""</formula>
    </cfRule>
  </conditionalFormatting>
  <pageMargins left="0.70866141732283472" right="0.70866141732283472" top="0.74803149606299213" bottom="0.15748031496062992" header="0.31496062992125984" footer="0.31496062992125984"/>
  <pageSetup paperSize="9" scale="9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調査票（白紙）</vt:lpstr>
      <vt:lpstr>記載例</vt:lpstr>
      <vt:lpstr>記載例!Print_Area</vt:lpstr>
      <vt:lpstr>'調査票（白紙）'!Print_Area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下江 憲</dc:creator>
  <cp:lastModifiedBy>下江 憲</cp:lastModifiedBy>
  <cp:lastPrinted>2023-12-19T00:56:23Z</cp:lastPrinted>
  <dcterms:created xsi:type="dcterms:W3CDTF">2023-12-14T05:17:36Z</dcterms:created>
  <dcterms:modified xsi:type="dcterms:W3CDTF">2023-12-19T00:56:59Z</dcterms:modified>
</cp:coreProperties>
</file>