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47" activeTab="0"/>
  </bookViews>
  <sheets>
    <sheet name="32-33" sheetId="1" r:id="rId1"/>
    <sheet name="34-35" sheetId="2" r:id="rId2"/>
  </sheets>
  <definedNames>
    <definedName name="_xlnm.Print_Area" localSheetId="0">'32-33'!$A$1:$Q$34</definedName>
    <definedName name="_xlnm.Print_Area" localSheetId="1">'34-35'!$A$1:$AA$28</definedName>
  </definedNames>
  <calcPr fullCalcOnLoad="1" refMode="R1C1"/>
</workbook>
</file>

<file path=xl/sharedStrings.xml><?xml version="1.0" encoding="utf-8"?>
<sst xmlns="http://schemas.openxmlformats.org/spreadsheetml/2006/main" count="126" uniqueCount="99">
  <si>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</si>
  <si>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</si>
  <si>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</si>
  <si>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</si>
  <si>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</si>
  <si>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</si>
  <si>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</si>
  <si>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</si>
  <si>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</si>
  <si>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</si>
  <si>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</si>
  <si>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</si>
  <si>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</si>
  <si>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</si>
  <si>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</si>
  <si>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</si>
  <si>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</si>
  <si>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</si>
  <si>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</si>
  <si>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</si>
  <si>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</si>
  <si>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</si>
  <si>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</si>
  <si>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</si>
  <si>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</si>
  <si>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</si>
  <si>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</si>
  <si>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</si>
  <si>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</si>
  <si>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</si>
  <si>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</si>
  <si>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</si>
  <si>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</si>
  <si>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</si>
  <si>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</si>
  <si>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</si>
  <si>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</si>
  <si>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</si>
  <si>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</si>
  <si>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</si>
  <si>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</si>
  <si>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</si>
  <si>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</si>
  <si>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</si>
  <si>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</si>
  <si>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</si>
  <si>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</si>
  <si>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</si>
  <si>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</si>
  <si>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</si>
  <si>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</si>
  <si>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</si>
  <si>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</si>
  <si>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</si>
  <si>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</si>
  <si>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</si>
  <si>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</si>
  <si>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</si>
  <si>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</si>
  <si>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</si>
  <si>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</si>
  <si>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</si>
  <si>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</si>
  <si>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</si>
  <si>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</si>
  <si>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</si>
  <si>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</si>
  <si>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</si>
  <si>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</si>
  <si>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</si>
  <si>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</si>
  <si>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</si>
  <si>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</si>
  <si>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</si>
  <si>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</si>
  <si>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</si>
  <si>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</si>
  <si>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</si>
  <si>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</si>
  <si>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</si>
  <si>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</si>
  <si>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</si>
  <si>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</si>
  <si>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</si>
  <si>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</si>
  <si>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</si>
  <si>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</si>
  <si>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</si>
  <si>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（Ｆ）</t>
  </si>
  <si>
    <t>(Ｆ)</t>
  </si>
  <si>
    <t>就職率（E+F／T*100)</t>
  </si>
  <si>
    <t>（E+F/T*100）</t>
  </si>
  <si>
    <t>(Ｈ29.5.1 現在　教育政策課調)</t>
  </si>
  <si>
    <t>29年3月卒業者</t>
  </si>
  <si>
    <t>平成8年3月</t>
  </si>
  <si>
    <t>13.3</t>
  </si>
  <si>
    <t xml:space="preserve">※公立は「専修学校（一般課程）等入学者」に「進学希望者（予備校）」を含まない。　　　　　　
</t>
  </si>
  <si>
    <t>※私立は「専修学校（一般課程）等入学者」に「進学希望者[学校法人（準学校法人）格を有する予備校]」を含む。また、「その他計」に「進学希望者（その他の予備校）」を含む。</t>
  </si>
  <si>
    <t>(Ｈ29.5.1現在　教育政策課調)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</si>
</sst>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84" fontId="5" fillId="0" borderId="0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8" xfId="0" applyNumberFormat="1" applyFont="1" applyFill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84" fontId="5" fillId="0" borderId="30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3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225" fontId="5" fillId="0" borderId="11" xfId="0" applyNumberFormat="1" applyFont="1" applyFill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34" xfId="0" applyNumberFormat="1" applyFont="1" applyFill="1" applyBorder="1" applyAlignment="1">
      <alignment vertical="center"/>
    </xf>
    <xf numFmtId="182" fontId="5" fillId="0" borderId="3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10" fillId="33" borderId="11" xfId="61" applyNumberFormat="1" applyFont="1" applyFill="1" applyBorder="1">
      <alignment vertical="center"/>
      <protection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225" fontId="10" fillId="0" borderId="36" xfId="0" applyNumberFormat="1" applyFont="1" applyFill="1" applyBorder="1" applyAlignment="1">
      <alignment vertical="center"/>
    </xf>
    <xf numFmtId="225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5" fontId="10" fillId="0" borderId="1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1" xfId="61" applyNumberFormat="1" applyFont="1" applyFill="1" applyBorder="1">
      <alignment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/>
    </xf>
    <xf numFmtId="182" fontId="10" fillId="0" borderId="34" xfId="0" applyNumberFormat="1" applyFont="1" applyFill="1" applyBorder="1" applyAlignment="1">
      <alignment vertical="center"/>
    </xf>
    <xf numFmtId="182" fontId="10" fillId="0" borderId="35" xfId="0" applyNumberFormat="1" applyFont="1" applyFill="1" applyBorder="1" applyAlignment="1">
      <alignment vertical="center"/>
    </xf>
    <xf numFmtId="182" fontId="10" fillId="0" borderId="18" xfId="0" applyNumberFormat="1" applyFont="1" applyFill="1" applyBorder="1" applyAlignment="1">
      <alignment vertical="center"/>
    </xf>
    <xf numFmtId="225" fontId="10" fillId="0" borderId="3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7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225" fontId="5" fillId="0" borderId="12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/>
    </xf>
    <xf numFmtId="225" fontId="10" fillId="0" borderId="11" xfId="61" applyNumberFormat="1" applyFont="1" applyFill="1" applyBorder="1">
      <alignment vertical="center"/>
      <protection/>
    </xf>
    <xf numFmtId="180" fontId="5" fillId="0" borderId="24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10" fillId="33" borderId="11" xfId="61" applyNumberFormat="1" applyFont="1" applyFill="1" applyBorder="1">
      <alignment vertical="center"/>
      <protection/>
    </xf>
    <xf numFmtId="225" fontId="10" fillId="0" borderId="12" xfId="61" applyNumberFormat="1" applyFont="1" applyFill="1" applyBorder="1">
      <alignment vertical="center"/>
      <protection/>
    </xf>
    <xf numFmtId="225" fontId="10" fillId="0" borderId="13" xfId="61" applyNumberFormat="1" applyFont="1" applyFill="1" applyBorder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vertical="center"/>
    </xf>
    <xf numFmtId="225" fontId="10" fillId="0" borderId="13" xfId="61" applyNumberFormat="1" applyFont="1" applyFill="1" applyBorder="1">
      <alignment vertical="center"/>
      <protection/>
    </xf>
    <xf numFmtId="225" fontId="10" fillId="0" borderId="12" xfId="61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5" fillId="0" borderId="38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2" fontId="5" fillId="0" borderId="34" xfId="0" applyNumberFormat="1" applyFont="1" applyFill="1" applyBorder="1" applyAlignment="1">
      <alignment horizontal="center" vertical="center"/>
    </xf>
    <xf numFmtId="182" fontId="5" fillId="0" borderId="35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180" fontId="5" fillId="0" borderId="47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5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34"/>
  <sheetViews>
    <sheetView tabSelected="1" zoomScale="145" zoomScaleNormal="145" workbookViewId="0" topLeftCell="A1">
      <selection activeCell="A1" sqref="A1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67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27" t="s">
        <v>92</v>
      </c>
    </row>
    <row r="3" spans="1:17" ht="12" customHeight="1">
      <c r="A3" s="169" t="s">
        <v>18</v>
      </c>
      <c r="B3" s="165"/>
      <c r="C3" s="165"/>
      <c r="D3" s="165"/>
      <c r="E3" s="165"/>
      <c r="F3" s="165"/>
      <c r="G3" s="165" t="s">
        <v>93</v>
      </c>
      <c r="H3" s="166"/>
      <c r="I3" s="17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39"/>
      <c r="B4" s="140"/>
      <c r="C4" s="140"/>
      <c r="D4" s="140"/>
      <c r="E4" s="140"/>
      <c r="F4" s="140"/>
      <c r="G4" s="6" t="s">
        <v>1</v>
      </c>
      <c r="H4" s="7" t="s">
        <v>2</v>
      </c>
      <c r="I4" s="16" t="s">
        <v>8</v>
      </c>
      <c r="J4" s="6" t="s">
        <v>16</v>
      </c>
      <c r="K4" s="6" t="s">
        <v>17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28" t="s">
        <v>19</v>
      </c>
      <c r="B5" s="129"/>
      <c r="C5" s="130"/>
      <c r="D5" s="130"/>
      <c r="E5" s="131"/>
      <c r="F5" s="10" t="s">
        <v>3</v>
      </c>
      <c r="G5" s="67">
        <f>I5+L5+O5</f>
        <v>49330</v>
      </c>
      <c r="H5" s="68">
        <f>G5/$G$5*100</f>
        <v>100</v>
      </c>
      <c r="I5" s="69">
        <f>J5+K5</f>
        <v>32968</v>
      </c>
      <c r="J5" s="67">
        <f>J6+J11+J12+J13+J14+J15+J23</f>
        <v>16294</v>
      </c>
      <c r="K5" s="67">
        <f>K6+K11+K12+K13+K14+K15+K23</f>
        <v>16674</v>
      </c>
      <c r="L5" s="67">
        <v>646</v>
      </c>
      <c r="M5" s="67">
        <f>M6+M11+M12+M13+M14+M15+M23</f>
        <v>384</v>
      </c>
      <c r="N5" s="67">
        <f>N6+N11+N12+N13+N14+N15+N23</f>
        <v>262</v>
      </c>
      <c r="O5" s="67">
        <f>P5+Q5</f>
        <v>15716</v>
      </c>
      <c r="P5" s="67">
        <f>P6+P11+P12+P13+P14+P15+P23</f>
        <v>8280</v>
      </c>
      <c r="Q5" s="70">
        <f>Q6+Q11+Q12+Q13+Q14+Q15+Q23</f>
        <v>7436</v>
      </c>
    </row>
    <row r="6" spans="1:17" ht="12.75" customHeight="1">
      <c r="A6" s="138" t="s">
        <v>72</v>
      </c>
      <c r="B6" s="139" t="s">
        <v>12</v>
      </c>
      <c r="C6" s="140"/>
      <c r="D6" s="140"/>
      <c r="E6" s="141"/>
      <c r="F6" s="10" t="s">
        <v>4</v>
      </c>
      <c r="G6" s="67">
        <f aca="true" t="shared" si="0" ref="G6:G15">I6+L6+O6</f>
        <v>27466</v>
      </c>
      <c r="H6" s="68">
        <f>G6/$G$5*100</f>
        <v>55.678086357186295</v>
      </c>
      <c r="I6" s="69">
        <f aca="true" t="shared" si="1" ref="I6:I19">J6+K6</f>
        <v>16494</v>
      </c>
      <c r="J6" s="67">
        <f>SUM(J7:J10)</f>
        <v>7957</v>
      </c>
      <c r="K6" s="67">
        <f>SUM(K7:K10)</f>
        <v>8537</v>
      </c>
      <c r="L6" s="67">
        <f aca="true" t="shared" si="2" ref="L6:L23">M6+N6</f>
        <v>72</v>
      </c>
      <c r="M6" s="67">
        <v>47</v>
      </c>
      <c r="N6" s="67">
        <v>25</v>
      </c>
      <c r="O6" s="67">
        <f>P6+Q6</f>
        <v>10900</v>
      </c>
      <c r="P6" s="67">
        <f>SUM(P7:P10)</f>
        <v>5645</v>
      </c>
      <c r="Q6" s="70">
        <f>SUM(Q7:Q10)</f>
        <v>5255</v>
      </c>
    </row>
    <row r="7" spans="1:17" ht="12.75" customHeight="1">
      <c r="A7" s="139"/>
      <c r="B7" s="142" t="s">
        <v>20</v>
      </c>
      <c r="C7" s="142"/>
      <c r="D7" s="142"/>
      <c r="E7" s="143"/>
      <c r="F7" s="13"/>
      <c r="G7" s="116">
        <f t="shared" si="0"/>
        <v>25594</v>
      </c>
      <c r="H7" s="71">
        <f aca="true" t="shared" si="3" ref="H7:H24">G7/$G$5*100</f>
        <v>51.88323535374012</v>
      </c>
      <c r="I7" s="69">
        <f t="shared" si="1"/>
        <v>15193</v>
      </c>
      <c r="J7" s="67">
        <v>7871</v>
      </c>
      <c r="K7" s="67">
        <v>7322</v>
      </c>
      <c r="L7" s="67">
        <f t="shared" si="2"/>
        <v>61</v>
      </c>
      <c r="M7" s="72">
        <v>44</v>
      </c>
      <c r="N7" s="72">
        <v>17</v>
      </c>
      <c r="O7" s="67">
        <f aca="true" t="shared" si="4" ref="O7:O15">P7+Q7</f>
        <v>10340</v>
      </c>
      <c r="P7" s="73">
        <v>5592</v>
      </c>
      <c r="Q7" s="74">
        <v>4748</v>
      </c>
    </row>
    <row r="8" spans="1:17" ht="12.75" customHeight="1">
      <c r="A8" s="139"/>
      <c r="B8" s="144" t="s">
        <v>21</v>
      </c>
      <c r="C8" s="144"/>
      <c r="D8" s="144"/>
      <c r="E8" s="145"/>
      <c r="F8" s="11"/>
      <c r="G8" s="117">
        <f t="shared" si="0"/>
        <v>1800</v>
      </c>
      <c r="H8" s="75">
        <f>G8/$G$5*100</f>
        <v>3.648895195621326</v>
      </c>
      <c r="I8" s="69">
        <f t="shared" si="1"/>
        <v>1242</v>
      </c>
      <c r="J8" s="67">
        <v>74</v>
      </c>
      <c r="K8" s="67">
        <v>1168</v>
      </c>
      <c r="L8" s="67">
        <f t="shared" si="2"/>
        <v>9</v>
      </c>
      <c r="M8" s="72">
        <v>3</v>
      </c>
      <c r="N8" s="72">
        <v>6</v>
      </c>
      <c r="O8" s="67">
        <f t="shared" si="4"/>
        <v>549</v>
      </c>
      <c r="P8" s="72">
        <v>47</v>
      </c>
      <c r="Q8" s="76">
        <v>502</v>
      </c>
    </row>
    <row r="9" spans="1:17" ht="12.75" customHeight="1">
      <c r="A9" s="139"/>
      <c r="B9" s="144" t="s">
        <v>22</v>
      </c>
      <c r="C9" s="144"/>
      <c r="D9" s="144"/>
      <c r="E9" s="145"/>
      <c r="F9" s="11"/>
      <c r="G9" s="117">
        <f t="shared" si="0"/>
        <v>16</v>
      </c>
      <c r="H9" s="75">
        <f t="shared" si="3"/>
        <v>0.03243462396107845</v>
      </c>
      <c r="I9" s="69">
        <f t="shared" si="1"/>
        <v>13</v>
      </c>
      <c r="J9" s="67">
        <v>6</v>
      </c>
      <c r="K9" s="67">
        <v>7</v>
      </c>
      <c r="L9" s="67">
        <f t="shared" si="2"/>
        <v>2</v>
      </c>
      <c r="M9" s="77">
        <v>0</v>
      </c>
      <c r="N9" s="72">
        <v>2</v>
      </c>
      <c r="O9" s="67">
        <f t="shared" si="4"/>
        <v>1</v>
      </c>
      <c r="P9" s="110">
        <v>1</v>
      </c>
      <c r="Q9" s="113">
        <v>0</v>
      </c>
    </row>
    <row r="10" spans="1:17" ht="12.75" customHeight="1">
      <c r="A10" s="139"/>
      <c r="B10" s="146" t="s">
        <v>71</v>
      </c>
      <c r="C10" s="147"/>
      <c r="D10" s="147"/>
      <c r="E10" s="147"/>
      <c r="F10" s="14"/>
      <c r="G10" s="118">
        <f t="shared" si="0"/>
        <v>56</v>
      </c>
      <c r="H10" s="78">
        <f t="shared" si="3"/>
        <v>0.11352118386377458</v>
      </c>
      <c r="I10" s="69">
        <f t="shared" si="1"/>
        <v>46</v>
      </c>
      <c r="J10" s="67">
        <v>6</v>
      </c>
      <c r="K10" s="67">
        <v>40</v>
      </c>
      <c r="L10" s="77">
        <f t="shared" si="2"/>
        <v>0</v>
      </c>
      <c r="M10" s="77">
        <v>0</v>
      </c>
      <c r="N10" s="77">
        <v>0</v>
      </c>
      <c r="O10" s="67">
        <f t="shared" si="4"/>
        <v>10</v>
      </c>
      <c r="P10" s="72">
        <v>5</v>
      </c>
      <c r="Q10" s="76">
        <v>5</v>
      </c>
    </row>
    <row r="11" spans="1:17" ht="12.75" customHeight="1">
      <c r="A11" s="128" t="s">
        <v>23</v>
      </c>
      <c r="B11" s="129"/>
      <c r="C11" s="130"/>
      <c r="D11" s="130"/>
      <c r="E11" s="131"/>
      <c r="F11" s="10" t="s">
        <v>5</v>
      </c>
      <c r="G11" s="67">
        <f t="shared" si="0"/>
        <v>8766</v>
      </c>
      <c r="H11" s="68">
        <f t="shared" si="3"/>
        <v>17.77011960267586</v>
      </c>
      <c r="I11" s="69">
        <f t="shared" si="1"/>
        <v>6946</v>
      </c>
      <c r="J11" s="67">
        <v>2677</v>
      </c>
      <c r="K11" s="67">
        <v>4269</v>
      </c>
      <c r="L11" s="67">
        <f t="shared" si="2"/>
        <v>100</v>
      </c>
      <c r="M11" s="72">
        <v>56</v>
      </c>
      <c r="N11" s="72">
        <v>44</v>
      </c>
      <c r="O11" s="67">
        <f t="shared" si="4"/>
        <v>1720</v>
      </c>
      <c r="P11" s="67">
        <v>650</v>
      </c>
      <c r="Q11" s="70">
        <v>1070</v>
      </c>
    </row>
    <row r="12" spans="1:17" ht="12.75" customHeight="1">
      <c r="A12" s="128" t="s">
        <v>24</v>
      </c>
      <c r="B12" s="129"/>
      <c r="C12" s="130"/>
      <c r="D12" s="130"/>
      <c r="E12" s="131"/>
      <c r="F12" s="10" t="s">
        <v>6</v>
      </c>
      <c r="G12" s="67">
        <f t="shared" si="0"/>
        <v>1487</v>
      </c>
      <c r="H12" s="68">
        <f t="shared" si="3"/>
        <v>3.014392864382729</v>
      </c>
      <c r="I12" s="69">
        <f t="shared" si="1"/>
        <v>163</v>
      </c>
      <c r="J12" s="67">
        <v>80</v>
      </c>
      <c r="K12" s="67">
        <v>83</v>
      </c>
      <c r="L12" s="67">
        <f t="shared" si="2"/>
        <v>2</v>
      </c>
      <c r="M12" s="77">
        <v>0</v>
      </c>
      <c r="N12" s="72">
        <v>2</v>
      </c>
      <c r="O12" s="67">
        <f t="shared" si="4"/>
        <v>1322</v>
      </c>
      <c r="P12" s="67">
        <v>941</v>
      </c>
      <c r="Q12" s="70">
        <v>381</v>
      </c>
    </row>
    <row r="13" spans="1:17" ht="12.75" customHeight="1">
      <c r="A13" s="128" t="s">
        <v>25</v>
      </c>
      <c r="B13" s="129"/>
      <c r="C13" s="130"/>
      <c r="D13" s="130"/>
      <c r="E13" s="131"/>
      <c r="F13" s="10" t="s">
        <v>66</v>
      </c>
      <c r="G13" s="67">
        <f t="shared" si="0"/>
        <v>121</v>
      </c>
      <c r="H13" s="68">
        <f>G13/$G$5*100</f>
        <v>0.2452868437056558</v>
      </c>
      <c r="I13" s="69">
        <f t="shared" si="1"/>
        <v>106</v>
      </c>
      <c r="J13" s="67">
        <v>94</v>
      </c>
      <c r="K13" s="67">
        <v>12</v>
      </c>
      <c r="L13" s="67">
        <f t="shared" si="2"/>
        <v>10</v>
      </c>
      <c r="M13" s="72">
        <v>8</v>
      </c>
      <c r="N13" s="110">
        <v>2</v>
      </c>
      <c r="O13" s="67">
        <f t="shared" si="4"/>
        <v>5</v>
      </c>
      <c r="P13" s="67">
        <v>5</v>
      </c>
      <c r="Q13" s="113">
        <v>0</v>
      </c>
    </row>
    <row r="14" spans="1:17" ht="12.75" customHeight="1">
      <c r="A14" s="128" t="s">
        <v>26</v>
      </c>
      <c r="B14" s="129"/>
      <c r="C14" s="130"/>
      <c r="D14" s="130"/>
      <c r="E14" s="131"/>
      <c r="F14" s="10" t="s">
        <v>27</v>
      </c>
      <c r="G14" s="67">
        <f t="shared" si="0"/>
        <v>6808</v>
      </c>
      <c r="H14" s="68">
        <f t="shared" si="3"/>
        <v>13.80093249543888</v>
      </c>
      <c r="I14" s="69">
        <f>J14+K14</f>
        <v>5624</v>
      </c>
      <c r="J14" s="67">
        <v>3215</v>
      </c>
      <c r="K14" s="67">
        <v>2409</v>
      </c>
      <c r="L14" s="67">
        <f t="shared" si="2"/>
        <v>256</v>
      </c>
      <c r="M14" s="72">
        <v>166</v>
      </c>
      <c r="N14" s="72">
        <v>90</v>
      </c>
      <c r="O14" s="67">
        <f t="shared" si="4"/>
        <v>928</v>
      </c>
      <c r="P14" s="67">
        <v>523</v>
      </c>
      <c r="Q14" s="70">
        <v>405</v>
      </c>
    </row>
    <row r="15" spans="1:17" ht="12.75" customHeight="1">
      <c r="A15" s="138" t="s">
        <v>28</v>
      </c>
      <c r="B15" s="139" t="s">
        <v>12</v>
      </c>
      <c r="C15" s="140"/>
      <c r="D15" s="140"/>
      <c r="E15" s="141"/>
      <c r="F15" s="10"/>
      <c r="G15" s="67">
        <f t="shared" si="0"/>
        <v>4680</v>
      </c>
      <c r="H15" s="68">
        <f t="shared" si="3"/>
        <v>9.487127508615446</v>
      </c>
      <c r="I15" s="69">
        <f>J15+K15</f>
        <v>3633</v>
      </c>
      <c r="J15" s="67">
        <v>2270</v>
      </c>
      <c r="K15" s="67">
        <v>1363</v>
      </c>
      <c r="L15" s="67">
        <v>206</v>
      </c>
      <c r="M15" s="67">
        <v>107</v>
      </c>
      <c r="N15" s="67">
        <v>99</v>
      </c>
      <c r="O15" s="67">
        <f t="shared" si="4"/>
        <v>841</v>
      </c>
      <c r="P15" s="67">
        <v>516</v>
      </c>
      <c r="Q15" s="70">
        <v>325</v>
      </c>
    </row>
    <row r="16" spans="1:17" ht="12.75" customHeight="1">
      <c r="A16" s="139"/>
      <c r="B16" s="142" t="s">
        <v>13</v>
      </c>
      <c r="C16" s="142"/>
      <c r="D16" s="142"/>
      <c r="E16" s="143"/>
      <c r="F16" s="13"/>
      <c r="G16" s="172"/>
      <c r="H16" s="173"/>
      <c r="I16" s="69">
        <f t="shared" si="1"/>
        <v>79</v>
      </c>
      <c r="J16" s="67">
        <v>13</v>
      </c>
      <c r="K16" s="67">
        <v>66</v>
      </c>
      <c r="L16" s="67">
        <f t="shared" si="2"/>
        <v>12</v>
      </c>
      <c r="M16" s="67">
        <v>5</v>
      </c>
      <c r="N16" s="67">
        <v>7</v>
      </c>
      <c r="O16" s="178"/>
      <c r="P16" s="178"/>
      <c r="Q16" s="179"/>
    </row>
    <row r="17" spans="1:17" ht="12.75" customHeight="1">
      <c r="A17" s="139"/>
      <c r="B17" s="144" t="s">
        <v>29</v>
      </c>
      <c r="C17" s="144"/>
      <c r="D17" s="144"/>
      <c r="E17" s="145"/>
      <c r="F17" s="11"/>
      <c r="G17" s="174"/>
      <c r="H17" s="175"/>
      <c r="I17" s="69">
        <f t="shared" si="1"/>
        <v>2154</v>
      </c>
      <c r="J17" s="67">
        <v>1539</v>
      </c>
      <c r="K17" s="67">
        <v>615</v>
      </c>
      <c r="L17" s="77">
        <f t="shared" si="2"/>
        <v>0</v>
      </c>
      <c r="M17" s="77">
        <v>0</v>
      </c>
      <c r="N17" s="77">
        <v>0</v>
      </c>
      <c r="O17" s="178"/>
      <c r="P17" s="178"/>
      <c r="Q17" s="179"/>
    </row>
    <row r="18" spans="1:17" ht="12.75" customHeight="1">
      <c r="A18" s="139"/>
      <c r="B18" s="144" t="s">
        <v>30</v>
      </c>
      <c r="C18" s="144"/>
      <c r="D18" s="144"/>
      <c r="E18" s="145"/>
      <c r="F18" s="11"/>
      <c r="G18" s="174"/>
      <c r="H18" s="175"/>
      <c r="I18" s="69">
        <f t="shared" si="1"/>
        <v>559</v>
      </c>
      <c r="J18" s="67">
        <v>374</v>
      </c>
      <c r="K18" s="67">
        <v>185</v>
      </c>
      <c r="L18" s="67">
        <f t="shared" si="2"/>
        <v>28</v>
      </c>
      <c r="M18" s="67">
        <v>18</v>
      </c>
      <c r="N18" s="67">
        <v>10</v>
      </c>
      <c r="O18" s="178"/>
      <c r="P18" s="178"/>
      <c r="Q18" s="179"/>
    </row>
    <row r="19" spans="1:17" ht="12.75" customHeight="1">
      <c r="A19" s="139"/>
      <c r="B19" s="144" t="s">
        <v>14</v>
      </c>
      <c r="C19" s="144"/>
      <c r="D19" s="144"/>
      <c r="E19" s="145"/>
      <c r="F19" s="11"/>
      <c r="G19" s="174"/>
      <c r="H19" s="175"/>
      <c r="I19" s="69">
        <f t="shared" si="1"/>
        <v>424</v>
      </c>
      <c r="J19" s="67">
        <v>146</v>
      </c>
      <c r="K19" s="67">
        <v>278</v>
      </c>
      <c r="L19" s="67">
        <f t="shared" si="2"/>
        <v>127</v>
      </c>
      <c r="M19" s="67">
        <v>62</v>
      </c>
      <c r="N19" s="67">
        <v>65</v>
      </c>
      <c r="O19" s="178"/>
      <c r="P19" s="178"/>
      <c r="Q19" s="179"/>
    </row>
    <row r="20" spans="1:17" ht="12.75" customHeight="1">
      <c r="A20" s="139"/>
      <c r="B20" s="144" t="s">
        <v>15</v>
      </c>
      <c r="C20" s="144"/>
      <c r="D20" s="144"/>
      <c r="E20" s="145"/>
      <c r="F20" s="11"/>
      <c r="G20" s="174"/>
      <c r="H20" s="175"/>
      <c r="I20" s="69">
        <f>J20+K20</f>
        <v>46</v>
      </c>
      <c r="J20" s="110">
        <v>18</v>
      </c>
      <c r="K20" s="110">
        <v>28</v>
      </c>
      <c r="L20" s="77">
        <f t="shared" si="2"/>
        <v>0</v>
      </c>
      <c r="M20" s="77">
        <v>0</v>
      </c>
      <c r="N20" s="77">
        <v>0</v>
      </c>
      <c r="O20" s="178"/>
      <c r="P20" s="178"/>
      <c r="Q20" s="179"/>
    </row>
    <row r="21" spans="1:17" ht="12.75" customHeight="1">
      <c r="A21" s="139"/>
      <c r="B21" s="144" t="s">
        <v>31</v>
      </c>
      <c r="C21" s="144"/>
      <c r="D21" s="144"/>
      <c r="E21" s="145"/>
      <c r="F21" s="11"/>
      <c r="G21" s="174"/>
      <c r="H21" s="175"/>
      <c r="I21" s="79">
        <f>J21+K21</f>
        <v>0</v>
      </c>
      <c r="J21" s="77">
        <v>0</v>
      </c>
      <c r="K21" s="77">
        <v>0</v>
      </c>
      <c r="L21" s="72">
        <f t="shared" si="2"/>
        <v>1</v>
      </c>
      <c r="M21" s="72">
        <v>1</v>
      </c>
      <c r="N21" s="77">
        <v>0</v>
      </c>
      <c r="O21" s="178"/>
      <c r="P21" s="178"/>
      <c r="Q21" s="179"/>
    </row>
    <row r="22" spans="1:17" ht="12.75" customHeight="1">
      <c r="A22" s="139"/>
      <c r="B22" s="148" t="s">
        <v>0</v>
      </c>
      <c r="C22" s="149"/>
      <c r="D22" s="149"/>
      <c r="E22" s="149"/>
      <c r="F22" s="14"/>
      <c r="G22" s="176"/>
      <c r="H22" s="177"/>
      <c r="I22" s="69">
        <f>J22+K22</f>
        <v>371</v>
      </c>
      <c r="J22" s="67">
        <v>180</v>
      </c>
      <c r="K22" s="67">
        <v>191</v>
      </c>
      <c r="L22" s="67">
        <f t="shared" si="2"/>
        <v>38</v>
      </c>
      <c r="M22" s="67">
        <v>21</v>
      </c>
      <c r="N22" s="67">
        <v>17</v>
      </c>
      <c r="O22" s="178"/>
      <c r="P22" s="178"/>
      <c r="Q22" s="179"/>
    </row>
    <row r="23" spans="1:17" ht="12.75" customHeight="1">
      <c r="A23" s="128" t="s">
        <v>69</v>
      </c>
      <c r="B23" s="129"/>
      <c r="C23" s="130"/>
      <c r="D23" s="130"/>
      <c r="E23" s="131"/>
      <c r="F23" s="10"/>
      <c r="G23" s="67">
        <f>I23+L23+O23</f>
        <v>2</v>
      </c>
      <c r="H23" s="68">
        <f t="shared" si="3"/>
        <v>0.004054327995134806</v>
      </c>
      <c r="I23" s="120">
        <f>J23+K23</f>
        <v>2</v>
      </c>
      <c r="J23" s="72">
        <v>1</v>
      </c>
      <c r="K23" s="72">
        <v>1</v>
      </c>
      <c r="L23" s="77">
        <f t="shared" si="2"/>
        <v>0</v>
      </c>
      <c r="M23" s="77">
        <v>0</v>
      </c>
      <c r="N23" s="77">
        <v>0</v>
      </c>
      <c r="O23" s="77">
        <v>0</v>
      </c>
      <c r="P23" s="77">
        <v>0</v>
      </c>
      <c r="Q23" s="113">
        <v>0</v>
      </c>
    </row>
    <row r="24" spans="1:17" ht="12.75" customHeight="1">
      <c r="A24" s="64" t="s">
        <v>78</v>
      </c>
      <c r="B24" s="156" t="s">
        <v>77</v>
      </c>
      <c r="C24" s="157"/>
      <c r="D24" s="157"/>
      <c r="E24" s="157"/>
      <c r="F24" s="13" t="s">
        <v>88</v>
      </c>
      <c r="G24" s="67">
        <f>I24+L24+O24</f>
        <v>2</v>
      </c>
      <c r="H24" s="71">
        <f t="shared" si="3"/>
        <v>0.004054327995134806</v>
      </c>
      <c r="I24" s="120">
        <f>J24+K24</f>
        <v>1</v>
      </c>
      <c r="J24" s="77">
        <v>0</v>
      </c>
      <c r="K24" s="72">
        <v>1</v>
      </c>
      <c r="L24" s="77">
        <v>0</v>
      </c>
      <c r="M24" s="77">
        <v>0</v>
      </c>
      <c r="N24" s="77">
        <v>0</v>
      </c>
      <c r="O24" s="110">
        <v>1</v>
      </c>
      <c r="P24" s="110">
        <v>1</v>
      </c>
      <c r="Q24" s="113">
        <v>0</v>
      </c>
    </row>
    <row r="25" spans="1:17" ht="12.75" customHeight="1">
      <c r="A25" s="160" t="s">
        <v>75</v>
      </c>
      <c r="B25" s="161"/>
      <c r="C25" s="161"/>
      <c r="D25" s="161"/>
      <c r="E25" s="109"/>
      <c r="F25" s="13" t="s">
        <v>87</v>
      </c>
      <c r="G25" s="167">
        <f>G6/G5*100</f>
        <v>55.678086357186295</v>
      </c>
      <c r="H25" s="168"/>
      <c r="I25" s="80">
        <f aca="true" t="shared" si="5" ref="I25:Q25">I6/I5*100</f>
        <v>50.030332443581656</v>
      </c>
      <c r="J25" s="81">
        <f t="shared" si="5"/>
        <v>48.83392659874801</v>
      </c>
      <c r="K25" s="81">
        <f t="shared" si="5"/>
        <v>51.19947223221782</v>
      </c>
      <c r="L25" s="81">
        <f t="shared" si="5"/>
        <v>11.145510835913312</v>
      </c>
      <c r="M25" s="81">
        <f t="shared" si="5"/>
        <v>12.239583333333332</v>
      </c>
      <c r="N25" s="81">
        <f t="shared" si="5"/>
        <v>9.541984732824428</v>
      </c>
      <c r="O25" s="81">
        <f t="shared" si="5"/>
        <v>69.35607024688217</v>
      </c>
      <c r="P25" s="81">
        <f t="shared" si="5"/>
        <v>68.17632850241546</v>
      </c>
      <c r="Q25" s="68">
        <f t="shared" si="5"/>
        <v>70.66971490048412</v>
      </c>
    </row>
    <row r="26" spans="1:17" ht="12.75" customHeight="1">
      <c r="A26" s="158" t="s">
        <v>7</v>
      </c>
      <c r="B26" s="159"/>
      <c r="C26" s="159"/>
      <c r="D26" s="159"/>
      <c r="E26" s="114"/>
      <c r="F26" s="15" t="s">
        <v>91</v>
      </c>
      <c r="G26" s="170">
        <f>(G14+G24)/G5*100</f>
        <v>13.804986823434016</v>
      </c>
      <c r="H26" s="171"/>
      <c r="I26" s="82">
        <f>(I14+I24)/I5*100</f>
        <v>17.061999514680902</v>
      </c>
      <c r="J26" s="83">
        <f>(J14+J24)/J5*100</f>
        <v>19.73118939486928</v>
      </c>
      <c r="K26" s="83">
        <f aca="true" t="shared" si="6" ref="K26:Q26">(K14+K24)/K5*100</f>
        <v>14.453640398224781</v>
      </c>
      <c r="L26" s="83">
        <f t="shared" si="6"/>
        <v>39.628482972136226</v>
      </c>
      <c r="M26" s="83">
        <f t="shared" si="6"/>
        <v>43.22916666666667</v>
      </c>
      <c r="N26" s="83">
        <f t="shared" si="6"/>
        <v>34.35114503816794</v>
      </c>
      <c r="O26" s="83">
        <f t="shared" si="6"/>
        <v>5.911173326546195</v>
      </c>
      <c r="P26" s="83">
        <f t="shared" si="6"/>
        <v>6.328502415458938</v>
      </c>
      <c r="Q26" s="84">
        <f t="shared" si="6"/>
        <v>5.446476600322754</v>
      </c>
    </row>
    <row r="27" spans="1:17" ht="12.75" customHeight="1">
      <c r="A27" s="162" t="s">
        <v>96</v>
      </c>
      <c r="B27" s="162"/>
      <c r="C27" s="162"/>
      <c r="D27" s="162"/>
      <c r="E27" s="162"/>
      <c r="F27" s="162"/>
      <c r="G27" s="162"/>
      <c r="H27" s="162"/>
      <c r="I27" s="162" t="s">
        <v>97</v>
      </c>
      <c r="J27" s="163"/>
      <c r="K27" s="163"/>
      <c r="L27" s="163"/>
      <c r="M27" s="163"/>
      <c r="N27" s="163"/>
      <c r="O27" s="163"/>
      <c r="P27" s="163"/>
      <c r="Q27" s="163"/>
    </row>
    <row r="28" spans="1:17" ht="11.25" customHeight="1">
      <c r="A28" s="25"/>
      <c r="B28" s="25"/>
      <c r="C28" s="25"/>
      <c r="D28" s="25"/>
      <c r="E28" s="25"/>
      <c r="F28" s="25"/>
      <c r="G28" s="25"/>
      <c r="H28" s="25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6" ht="12.75" customHeight="1">
      <c r="A29" s="4" t="s">
        <v>74</v>
      </c>
      <c r="P29" s="60"/>
    </row>
    <row r="30" spans="1:17" ht="12.75" customHeight="1">
      <c r="A30" s="150" t="s">
        <v>18</v>
      </c>
      <c r="B30" s="151"/>
      <c r="C30" s="136" t="s">
        <v>94</v>
      </c>
      <c r="D30" s="137"/>
      <c r="E30" s="31" t="s">
        <v>95</v>
      </c>
      <c r="F30" s="30">
        <v>18.3</v>
      </c>
      <c r="G30" s="32">
        <v>19.3</v>
      </c>
      <c r="H30" s="33">
        <v>20.3</v>
      </c>
      <c r="I30" s="29">
        <v>21.3</v>
      </c>
      <c r="J30" s="30">
        <v>22.3</v>
      </c>
      <c r="K30" s="30">
        <v>23.3</v>
      </c>
      <c r="L30" s="30">
        <v>24.3</v>
      </c>
      <c r="M30" s="33">
        <v>25.3</v>
      </c>
      <c r="N30" s="127">
        <v>26.3</v>
      </c>
      <c r="O30" s="61">
        <v>27.3</v>
      </c>
      <c r="P30" s="33">
        <v>28.3</v>
      </c>
      <c r="Q30" s="33">
        <v>29.3</v>
      </c>
    </row>
    <row r="31" spans="1:19" ht="12.75" customHeight="1">
      <c r="A31" s="152" t="s">
        <v>33</v>
      </c>
      <c r="B31" s="153"/>
      <c r="C31" s="34"/>
      <c r="D31" s="35">
        <v>0.335</v>
      </c>
      <c r="E31" s="36">
        <v>0.424</v>
      </c>
      <c r="F31" s="38">
        <v>0.48200000000000004</v>
      </c>
      <c r="G31" s="38">
        <v>0.512</v>
      </c>
      <c r="H31" s="38">
        <v>0.534</v>
      </c>
      <c r="I31" s="39">
        <v>0.554</v>
      </c>
      <c r="J31" s="37">
        <v>0.552</v>
      </c>
      <c r="K31" s="37">
        <v>0.548</v>
      </c>
      <c r="L31" s="40">
        <v>0.545</v>
      </c>
      <c r="M31" s="36">
        <v>0.538</v>
      </c>
      <c r="N31" s="28">
        <v>0.54</v>
      </c>
      <c r="O31" s="40">
        <v>0.555</v>
      </c>
      <c r="P31" s="40">
        <v>0.561</v>
      </c>
      <c r="Q31" s="40">
        <v>0.557</v>
      </c>
      <c r="R31" s="85"/>
      <c r="S31" s="85"/>
    </row>
    <row r="32" spans="1:19" ht="12.75" customHeight="1">
      <c r="A32" s="154" t="s">
        <v>35</v>
      </c>
      <c r="B32" s="155"/>
      <c r="C32" s="41"/>
      <c r="D32" s="42">
        <v>0.39</v>
      </c>
      <c r="E32" s="119">
        <v>0.451</v>
      </c>
      <c r="F32" s="44">
        <v>0.493</v>
      </c>
      <c r="G32" s="44">
        <v>0.512</v>
      </c>
      <c r="H32" s="44">
        <v>0.528</v>
      </c>
      <c r="I32" s="45">
        <v>0.539</v>
      </c>
      <c r="J32" s="43">
        <v>0.543</v>
      </c>
      <c r="K32" s="43">
        <v>0.544</v>
      </c>
      <c r="L32" s="46">
        <v>0.535</v>
      </c>
      <c r="M32" s="49">
        <v>0.532</v>
      </c>
      <c r="N32" s="62">
        <v>0.538</v>
      </c>
      <c r="O32" s="62">
        <v>0.545</v>
      </c>
      <c r="P32" s="62">
        <v>0.547</v>
      </c>
      <c r="Q32" s="62">
        <v>0.547</v>
      </c>
      <c r="R32" s="85"/>
      <c r="S32" s="85"/>
    </row>
    <row r="33" spans="1:19" ht="12.75" customHeight="1">
      <c r="A33" s="132" t="s">
        <v>34</v>
      </c>
      <c r="B33" s="133"/>
      <c r="C33" s="47"/>
      <c r="D33" s="48">
        <v>0.17</v>
      </c>
      <c r="E33" s="49">
        <v>0.126</v>
      </c>
      <c r="F33" s="51">
        <v>0.136</v>
      </c>
      <c r="G33" s="51">
        <v>0.141</v>
      </c>
      <c r="H33" s="51">
        <v>0.143</v>
      </c>
      <c r="I33" s="52">
        <v>0.14</v>
      </c>
      <c r="J33" s="50">
        <v>0.113</v>
      </c>
      <c r="K33" s="50">
        <v>0.115</v>
      </c>
      <c r="L33" s="40">
        <v>0.124</v>
      </c>
      <c r="M33" s="36">
        <v>0.125</v>
      </c>
      <c r="N33" s="28">
        <v>0.132</v>
      </c>
      <c r="O33" s="46">
        <v>0.135</v>
      </c>
      <c r="P33" s="46">
        <v>0.138</v>
      </c>
      <c r="Q33" s="46">
        <v>0.138</v>
      </c>
      <c r="R33" s="85"/>
      <c r="S33" s="85"/>
    </row>
    <row r="34" spans="1:19" ht="12.75" customHeight="1">
      <c r="A34" s="134" t="s">
        <v>35</v>
      </c>
      <c r="B34" s="135"/>
      <c r="C34" s="53"/>
      <c r="D34" s="54">
        <v>0.243</v>
      </c>
      <c r="E34" s="55">
        <v>0.184</v>
      </c>
      <c r="F34" s="57">
        <v>0.18</v>
      </c>
      <c r="G34" s="57">
        <v>0.185</v>
      </c>
      <c r="H34" s="57">
        <v>0.19</v>
      </c>
      <c r="I34" s="58">
        <v>0.182</v>
      </c>
      <c r="J34" s="56">
        <v>0.158</v>
      </c>
      <c r="K34" s="56">
        <v>0.159</v>
      </c>
      <c r="L34" s="59">
        <v>0.168</v>
      </c>
      <c r="M34" s="55">
        <v>0.17</v>
      </c>
      <c r="N34" s="63">
        <v>0.175</v>
      </c>
      <c r="O34" s="59">
        <v>0.178</v>
      </c>
      <c r="P34" s="59">
        <v>0.179</v>
      </c>
      <c r="Q34" s="59">
        <v>0.178</v>
      </c>
      <c r="R34" s="85"/>
      <c r="S34" s="85"/>
    </row>
  </sheetData>
  <sheetProtection/>
  <mergeCells count="38">
    <mergeCell ref="B19:E19"/>
    <mergeCell ref="A11:E11"/>
    <mergeCell ref="G26:H26"/>
    <mergeCell ref="G16:H22"/>
    <mergeCell ref="A12:E12"/>
    <mergeCell ref="O16:Q22"/>
    <mergeCell ref="A13:E13"/>
    <mergeCell ref="B20:E20"/>
    <mergeCell ref="B16:E16"/>
    <mergeCell ref="B17:E17"/>
    <mergeCell ref="B18:E18"/>
    <mergeCell ref="I27:Q28"/>
    <mergeCell ref="G3:H3"/>
    <mergeCell ref="G25:H25"/>
    <mergeCell ref="A14:E14"/>
    <mergeCell ref="A23:E23"/>
    <mergeCell ref="A15:A22"/>
    <mergeCell ref="B15:E15"/>
    <mergeCell ref="A3:F4"/>
    <mergeCell ref="B21:E21"/>
    <mergeCell ref="B22:E22"/>
    <mergeCell ref="A30:B30"/>
    <mergeCell ref="A31:B31"/>
    <mergeCell ref="A32:B32"/>
    <mergeCell ref="B24:E24"/>
    <mergeCell ref="A26:D26"/>
    <mergeCell ref="A25:D25"/>
    <mergeCell ref="A27:H27"/>
    <mergeCell ref="A5:E5"/>
    <mergeCell ref="A33:B33"/>
    <mergeCell ref="A34:B34"/>
    <mergeCell ref="C30:D30"/>
    <mergeCell ref="A6:A10"/>
    <mergeCell ref="B6:E6"/>
    <mergeCell ref="B7:E7"/>
    <mergeCell ref="B8:E8"/>
    <mergeCell ref="B9:E9"/>
    <mergeCell ref="B10:E10"/>
  </mergeCells>
  <printOptions horizontalCentered="1"/>
  <pageMargins left="0.2755905511811024" right="0.2755905511811024" top="0.3937007874015748" bottom="0.5118110236220472" header="0.31496062992125984" footer="0.2362204724409449"/>
  <pageSetup firstPageNumber="32" useFirstPageNumber="1" fitToWidth="2" horizontalDpi="600" verticalDpi="600" orientation="portrait" paperSize="9" scale="170" r:id="rId1"/>
  <headerFooter alignWithMargins="0">
    <oddFooter>&amp;C&amp;"ＭＳ 明朝,標準"- &amp;P -</oddFooter>
  </headerFooter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29"/>
  <sheetViews>
    <sheetView zoomScale="145" zoomScaleNormal="145" zoomScaleSheetLayoutView="100" workbookViewId="0" topLeftCell="A1">
      <pane ySplit="3" topLeftCell="A4" activePane="bottomLeft" state="frozen"/>
      <selection pane="topLeft" activeCell="M4" sqref="M4"/>
      <selection pane="bottomLeft" activeCell="M4" sqref="M4"/>
    </sheetView>
  </sheetViews>
  <sheetFormatPr defaultColWidth="9.00390625" defaultRowHeight="13.5"/>
  <cols>
    <col min="1" max="1" width="3.25390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75390625" style="66" customWidth="1"/>
    <col min="7" max="8" width="4.75390625" style="2" customWidth="1"/>
    <col min="9" max="9" width="3.625" style="2" customWidth="1"/>
    <col min="10" max="11" width="3.75390625" style="2" customWidth="1"/>
    <col min="12" max="13" width="3.125" style="2" customWidth="1"/>
    <col min="14" max="14" width="3.75390625" style="2" customWidth="1"/>
    <col min="15" max="26" width="3.125" style="2" customWidth="1"/>
    <col min="27" max="27" width="4.375" style="2" customWidth="1"/>
    <col min="28" max="16384" width="9.00390625" style="2" customWidth="1"/>
  </cols>
  <sheetData>
    <row r="1" spans="1:27" s="18" customFormat="1" ht="12.75" customHeight="1">
      <c r="A1" s="18" t="s">
        <v>36</v>
      </c>
      <c r="F1" s="65"/>
      <c r="J1" s="19"/>
      <c r="K1" s="19"/>
      <c r="L1" s="19"/>
      <c r="M1" s="19"/>
      <c r="N1" s="19"/>
      <c r="O1" s="19"/>
      <c r="P1" s="19"/>
      <c r="Q1" s="19"/>
      <c r="R1" s="19"/>
      <c r="AA1" s="27" t="s">
        <v>98</v>
      </c>
    </row>
    <row r="2" spans="1:27" s="8" customFormat="1" ht="12.75" customHeight="1">
      <c r="A2" s="169" t="s">
        <v>37</v>
      </c>
      <c r="B2" s="169"/>
      <c r="C2" s="165"/>
      <c r="D2" s="165"/>
      <c r="E2" s="165"/>
      <c r="F2" s="192" t="s">
        <v>38</v>
      </c>
      <c r="G2" s="194" t="s">
        <v>39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5" t="s">
        <v>40</v>
      </c>
      <c r="X2" s="195"/>
      <c r="Y2" s="195"/>
      <c r="Z2" s="195"/>
      <c r="AA2" s="190" t="s">
        <v>68</v>
      </c>
    </row>
    <row r="3" spans="1:27" ht="26.25" customHeight="1">
      <c r="A3" s="139"/>
      <c r="B3" s="139"/>
      <c r="C3" s="140"/>
      <c r="D3" s="140"/>
      <c r="E3" s="140"/>
      <c r="F3" s="193"/>
      <c r="G3" s="20" t="s">
        <v>12</v>
      </c>
      <c r="H3" s="20" t="s">
        <v>41</v>
      </c>
      <c r="I3" s="20" t="s">
        <v>42</v>
      </c>
      <c r="J3" s="21" t="s">
        <v>43</v>
      </c>
      <c r="K3" s="21" t="s">
        <v>44</v>
      </c>
      <c r="L3" s="26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2" t="s">
        <v>50</v>
      </c>
      <c r="R3" s="22" t="s">
        <v>51</v>
      </c>
      <c r="S3" s="22" t="s">
        <v>52</v>
      </c>
      <c r="T3" s="20" t="s">
        <v>53</v>
      </c>
      <c r="U3" s="20" t="s">
        <v>65</v>
      </c>
      <c r="V3" s="22" t="s">
        <v>54</v>
      </c>
      <c r="W3" s="22" t="s">
        <v>12</v>
      </c>
      <c r="X3" s="20" t="s">
        <v>41</v>
      </c>
      <c r="Y3" s="22" t="s">
        <v>43</v>
      </c>
      <c r="Z3" s="20" t="s">
        <v>44</v>
      </c>
      <c r="AA3" s="191"/>
    </row>
    <row r="4" spans="1:27" ht="12.75" customHeight="1">
      <c r="A4" s="128" t="s">
        <v>19</v>
      </c>
      <c r="B4" s="128"/>
      <c r="C4" s="129"/>
      <c r="D4" s="186"/>
      <c r="E4" s="23" t="s">
        <v>80</v>
      </c>
      <c r="F4" s="86">
        <f>G4+W4</f>
        <v>33614</v>
      </c>
      <c r="G4" s="87">
        <f>SUM(H4:V4)</f>
        <v>32968</v>
      </c>
      <c r="H4" s="87">
        <f>H6+H13+H14+H15+H16+H17+H25</f>
        <v>27394</v>
      </c>
      <c r="I4" s="87">
        <f aca="true" t="shared" si="0" ref="I4:V4">I6+I13+I14+I15+I16+I17+I25</f>
        <v>966</v>
      </c>
      <c r="J4" s="87">
        <f t="shared" si="0"/>
        <v>1165</v>
      </c>
      <c r="K4" s="88">
        <f t="shared" si="0"/>
        <v>1475</v>
      </c>
      <c r="L4" s="89">
        <f t="shared" si="0"/>
        <v>121</v>
      </c>
      <c r="M4" s="87">
        <f t="shared" si="0"/>
        <v>222</v>
      </c>
      <c r="N4" s="87">
        <f t="shared" si="0"/>
        <v>40</v>
      </c>
      <c r="O4" s="87">
        <f t="shared" si="0"/>
        <v>355</v>
      </c>
      <c r="P4" s="87">
        <f t="shared" si="0"/>
        <v>160</v>
      </c>
      <c r="Q4" s="87">
        <f t="shared" si="0"/>
        <v>38</v>
      </c>
      <c r="R4" s="87">
        <f t="shared" si="0"/>
        <v>404</v>
      </c>
      <c r="S4" s="87">
        <f>S6+S13+S14+S15+S16+S17+S25</f>
        <v>35</v>
      </c>
      <c r="T4" s="87">
        <f t="shared" si="0"/>
        <v>479</v>
      </c>
      <c r="U4" s="87">
        <f t="shared" si="0"/>
        <v>78</v>
      </c>
      <c r="V4" s="87">
        <f t="shared" si="0"/>
        <v>36</v>
      </c>
      <c r="W4" s="87">
        <f>SUM(X4:Z4)</f>
        <v>646</v>
      </c>
      <c r="X4" s="87">
        <f>X6+X13+X14+X15+X16+X17+X25</f>
        <v>533</v>
      </c>
      <c r="Y4" s="87">
        <f>Y6+Y13+Y14+Y15+Y16+Y17+Y25</f>
        <v>63</v>
      </c>
      <c r="Z4" s="87">
        <f>Z6+Z13+Z14+Z15+Z16+Z17+Z25</f>
        <v>50</v>
      </c>
      <c r="AA4" s="90">
        <v>33112</v>
      </c>
    </row>
    <row r="5" spans="1:27" ht="12.75" customHeight="1">
      <c r="A5" s="187" t="s">
        <v>73</v>
      </c>
      <c r="B5" s="186" t="s">
        <v>55</v>
      </c>
      <c r="C5" s="196"/>
      <c r="D5" s="196"/>
      <c r="E5" s="197"/>
      <c r="F5" s="86">
        <f>G5+W5</f>
        <v>19945</v>
      </c>
      <c r="G5" s="87">
        <f>SUM(H5:V5)</f>
        <v>19787</v>
      </c>
      <c r="H5" s="87">
        <v>18031</v>
      </c>
      <c r="I5" s="87">
        <v>65</v>
      </c>
      <c r="J5" s="87">
        <v>107</v>
      </c>
      <c r="K5" s="88">
        <v>502</v>
      </c>
      <c r="L5" s="89">
        <v>13</v>
      </c>
      <c r="M5" s="87">
        <v>66</v>
      </c>
      <c r="N5" s="87">
        <v>40</v>
      </c>
      <c r="O5" s="87">
        <v>346</v>
      </c>
      <c r="P5" s="87">
        <v>119</v>
      </c>
      <c r="Q5" s="87">
        <v>34</v>
      </c>
      <c r="R5" s="87">
        <v>331</v>
      </c>
      <c r="S5" s="87">
        <v>4</v>
      </c>
      <c r="T5" s="87">
        <v>47</v>
      </c>
      <c r="U5" s="87">
        <v>47</v>
      </c>
      <c r="V5" s="87">
        <v>35</v>
      </c>
      <c r="W5" s="87">
        <f>SUM(X5:Z5)</f>
        <v>158</v>
      </c>
      <c r="X5" s="87">
        <v>157</v>
      </c>
      <c r="Y5" s="115">
        <v>0</v>
      </c>
      <c r="Z5" s="87">
        <v>1</v>
      </c>
      <c r="AA5" s="90">
        <v>19412</v>
      </c>
    </row>
    <row r="6" spans="1:27" ht="12.75" customHeight="1">
      <c r="A6" s="139"/>
      <c r="B6" s="188" t="s">
        <v>76</v>
      </c>
      <c r="C6" s="196"/>
      <c r="D6" s="196"/>
      <c r="E6" s="24" t="s">
        <v>81</v>
      </c>
      <c r="F6" s="86">
        <f aca="true" t="shared" si="1" ref="F6:F26">G6+W6</f>
        <v>16566</v>
      </c>
      <c r="G6" s="87">
        <f aca="true" t="shared" si="2" ref="G6:G11">SUM(H6:V6)</f>
        <v>16494</v>
      </c>
      <c r="H6" s="87">
        <f>SUM(H7:H12)</f>
        <v>14944</v>
      </c>
      <c r="I6" s="87">
        <f>SUM(I7:I12)</f>
        <v>62</v>
      </c>
      <c r="J6" s="87">
        <f aca="true" t="shared" si="3" ref="J6:V6">SUM(J7:J12)</f>
        <v>100</v>
      </c>
      <c r="K6" s="88">
        <f t="shared" si="3"/>
        <v>485</v>
      </c>
      <c r="L6" s="89">
        <f t="shared" si="3"/>
        <v>13</v>
      </c>
      <c r="M6" s="87">
        <f t="shared" si="3"/>
        <v>61</v>
      </c>
      <c r="N6" s="87">
        <f t="shared" si="3"/>
        <v>40</v>
      </c>
      <c r="O6" s="87">
        <f t="shared" si="3"/>
        <v>248</v>
      </c>
      <c r="P6" s="87">
        <f t="shared" si="3"/>
        <v>118</v>
      </c>
      <c r="Q6" s="87">
        <f t="shared" si="3"/>
        <v>32</v>
      </c>
      <c r="R6" s="87">
        <f t="shared" si="3"/>
        <v>292</v>
      </c>
      <c r="S6" s="87">
        <f t="shared" si="3"/>
        <v>4</v>
      </c>
      <c r="T6" s="87">
        <f t="shared" si="3"/>
        <v>47</v>
      </c>
      <c r="U6" s="87">
        <f t="shared" si="3"/>
        <v>35</v>
      </c>
      <c r="V6" s="87">
        <f t="shared" si="3"/>
        <v>13</v>
      </c>
      <c r="W6" s="87">
        <f aca="true" t="shared" si="4" ref="W6:W25">SUM(X6:Z6)</f>
        <v>72</v>
      </c>
      <c r="X6" s="87">
        <f>SUM(X7:X12)</f>
        <v>71</v>
      </c>
      <c r="Y6" s="115">
        <f>SUM(Y7:Y12)</f>
        <v>0</v>
      </c>
      <c r="Z6" s="87">
        <f>SUM(Z7:Z12)</f>
        <v>1</v>
      </c>
      <c r="AA6" s="90">
        <v>16605</v>
      </c>
    </row>
    <row r="7" spans="1:27" ht="12.75" customHeight="1">
      <c r="A7" s="139"/>
      <c r="B7" s="198"/>
      <c r="C7" s="182" t="s">
        <v>56</v>
      </c>
      <c r="D7" s="140" t="s">
        <v>57</v>
      </c>
      <c r="E7" s="140"/>
      <c r="F7" s="86">
        <f t="shared" si="1"/>
        <v>1171</v>
      </c>
      <c r="G7" s="87">
        <f>SUM(H7:V7)</f>
        <v>1171</v>
      </c>
      <c r="H7" s="87">
        <v>1070</v>
      </c>
      <c r="I7" s="92">
        <v>0</v>
      </c>
      <c r="J7" s="91">
        <v>1</v>
      </c>
      <c r="K7" s="96">
        <v>0</v>
      </c>
      <c r="L7" s="94">
        <v>0</v>
      </c>
      <c r="M7" s="91">
        <v>1</v>
      </c>
      <c r="N7" s="92">
        <v>0</v>
      </c>
      <c r="O7" s="87">
        <v>87</v>
      </c>
      <c r="P7" s="87">
        <v>1</v>
      </c>
      <c r="Q7" s="87">
        <v>3</v>
      </c>
      <c r="R7" s="87">
        <v>8</v>
      </c>
      <c r="S7" s="92">
        <v>0</v>
      </c>
      <c r="T7" s="92">
        <v>0</v>
      </c>
      <c r="U7" s="122">
        <v>0</v>
      </c>
      <c r="V7" s="92">
        <v>0</v>
      </c>
      <c r="W7" s="92">
        <v>0</v>
      </c>
      <c r="X7" s="93">
        <v>0</v>
      </c>
      <c r="Y7" s="92">
        <v>0</v>
      </c>
      <c r="Z7" s="92">
        <v>0</v>
      </c>
      <c r="AA7" s="90">
        <v>1214</v>
      </c>
    </row>
    <row r="8" spans="1:27" ht="12.75" customHeight="1">
      <c r="A8" s="139"/>
      <c r="B8" s="140"/>
      <c r="C8" s="129"/>
      <c r="D8" s="140" t="s">
        <v>58</v>
      </c>
      <c r="E8" s="140"/>
      <c r="F8" s="86">
        <f t="shared" si="1"/>
        <v>14083</v>
      </c>
      <c r="G8" s="87">
        <f t="shared" si="2"/>
        <v>14022</v>
      </c>
      <c r="H8" s="87">
        <v>12735</v>
      </c>
      <c r="I8" s="87">
        <v>54</v>
      </c>
      <c r="J8" s="87">
        <v>97</v>
      </c>
      <c r="K8" s="88">
        <v>435</v>
      </c>
      <c r="L8" s="95">
        <v>7</v>
      </c>
      <c r="M8" s="87">
        <v>39</v>
      </c>
      <c r="N8" s="92">
        <v>0</v>
      </c>
      <c r="O8" s="87">
        <v>160</v>
      </c>
      <c r="P8" s="87">
        <v>111</v>
      </c>
      <c r="Q8" s="87">
        <v>28</v>
      </c>
      <c r="R8" s="87">
        <v>272</v>
      </c>
      <c r="S8" s="87">
        <v>3</v>
      </c>
      <c r="T8" s="87">
        <v>35</v>
      </c>
      <c r="U8" s="87">
        <v>34</v>
      </c>
      <c r="V8" s="87">
        <v>12</v>
      </c>
      <c r="W8" s="87">
        <f t="shared" si="4"/>
        <v>61</v>
      </c>
      <c r="X8" s="87">
        <v>60</v>
      </c>
      <c r="Y8" s="92">
        <v>0</v>
      </c>
      <c r="Z8" s="87">
        <v>1</v>
      </c>
      <c r="AA8" s="90">
        <v>13940</v>
      </c>
    </row>
    <row r="9" spans="1:27" ht="12.75" customHeight="1">
      <c r="A9" s="139"/>
      <c r="B9" s="140"/>
      <c r="C9" s="182" t="s">
        <v>59</v>
      </c>
      <c r="D9" s="140" t="s">
        <v>57</v>
      </c>
      <c r="E9" s="140"/>
      <c r="F9" s="86">
        <f t="shared" si="1"/>
        <v>3</v>
      </c>
      <c r="G9" s="87">
        <f t="shared" si="2"/>
        <v>3</v>
      </c>
      <c r="H9" s="87">
        <v>3</v>
      </c>
      <c r="I9" s="92">
        <v>0</v>
      </c>
      <c r="J9" s="96">
        <v>0</v>
      </c>
      <c r="K9" s="96">
        <v>0</v>
      </c>
      <c r="L9" s="123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f t="shared" si="4"/>
        <v>0</v>
      </c>
      <c r="X9" s="92">
        <v>0</v>
      </c>
      <c r="Y9" s="92">
        <v>0</v>
      </c>
      <c r="Z9" s="92">
        <v>0</v>
      </c>
      <c r="AA9" s="90">
        <v>7</v>
      </c>
    </row>
    <row r="10" spans="1:27" ht="12.75" customHeight="1">
      <c r="A10" s="139"/>
      <c r="B10" s="140"/>
      <c r="C10" s="129"/>
      <c r="D10" s="140" t="s">
        <v>58</v>
      </c>
      <c r="E10" s="140"/>
      <c r="F10" s="86">
        <f t="shared" si="1"/>
        <v>1248</v>
      </c>
      <c r="G10" s="87">
        <f t="shared" si="2"/>
        <v>1239</v>
      </c>
      <c r="H10" s="87">
        <v>1127</v>
      </c>
      <c r="I10" s="87">
        <v>8</v>
      </c>
      <c r="J10" s="87">
        <v>2</v>
      </c>
      <c r="K10" s="88">
        <v>49</v>
      </c>
      <c r="L10" s="94">
        <v>0</v>
      </c>
      <c r="M10" s="87">
        <v>21</v>
      </c>
      <c r="N10" s="92">
        <v>0</v>
      </c>
      <c r="O10" s="91">
        <v>1</v>
      </c>
      <c r="P10" s="87">
        <v>5</v>
      </c>
      <c r="Q10" s="87">
        <v>1</v>
      </c>
      <c r="R10" s="87">
        <v>11</v>
      </c>
      <c r="S10" s="87">
        <v>1</v>
      </c>
      <c r="T10" s="87">
        <v>12</v>
      </c>
      <c r="U10" s="115">
        <v>0</v>
      </c>
      <c r="V10" s="87">
        <v>1</v>
      </c>
      <c r="W10" s="87">
        <f t="shared" si="4"/>
        <v>9</v>
      </c>
      <c r="X10" s="87">
        <v>9</v>
      </c>
      <c r="Y10" s="92">
        <v>0</v>
      </c>
      <c r="Z10" s="92">
        <v>0</v>
      </c>
      <c r="AA10" s="90">
        <v>1386</v>
      </c>
    </row>
    <row r="11" spans="1:27" ht="12.75" customHeight="1">
      <c r="A11" s="139"/>
      <c r="B11" s="140"/>
      <c r="C11" s="129" t="s">
        <v>60</v>
      </c>
      <c r="D11" s="129"/>
      <c r="E11" s="129"/>
      <c r="F11" s="86">
        <f t="shared" si="1"/>
        <v>15</v>
      </c>
      <c r="G11" s="87">
        <f t="shared" si="2"/>
        <v>13</v>
      </c>
      <c r="H11" s="87">
        <v>9</v>
      </c>
      <c r="I11" s="92">
        <v>0</v>
      </c>
      <c r="J11" s="92">
        <v>0</v>
      </c>
      <c r="K11" s="88">
        <v>1</v>
      </c>
      <c r="L11" s="94">
        <v>0</v>
      </c>
      <c r="M11" s="92">
        <v>0</v>
      </c>
      <c r="N11" s="92">
        <v>0</v>
      </c>
      <c r="O11" s="92">
        <v>0</v>
      </c>
      <c r="P11" s="91">
        <v>1</v>
      </c>
      <c r="Q11" s="92">
        <v>0</v>
      </c>
      <c r="R11" s="111">
        <v>1</v>
      </c>
      <c r="S11" s="92">
        <v>0</v>
      </c>
      <c r="T11" s="92">
        <v>0</v>
      </c>
      <c r="U11" s="91">
        <v>1</v>
      </c>
      <c r="V11" s="92">
        <v>0</v>
      </c>
      <c r="W11" s="87">
        <f t="shared" si="4"/>
        <v>2</v>
      </c>
      <c r="X11" s="91">
        <v>2</v>
      </c>
      <c r="Y11" s="92">
        <v>0</v>
      </c>
      <c r="Z11" s="92">
        <v>0</v>
      </c>
      <c r="AA11" s="90">
        <v>16</v>
      </c>
    </row>
    <row r="12" spans="1:27" ht="12.75" customHeight="1">
      <c r="A12" s="139"/>
      <c r="B12" s="140"/>
      <c r="C12" s="199" t="s">
        <v>70</v>
      </c>
      <c r="D12" s="199"/>
      <c r="E12" s="199"/>
      <c r="F12" s="86">
        <f t="shared" si="1"/>
        <v>46</v>
      </c>
      <c r="G12" s="87">
        <f>SUM(H12:V12)</f>
        <v>46</v>
      </c>
      <c r="H12" s="92">
        <v>0</v>
      </c>
      <c r="I12" s="92">
        <v>0</v>
      </c>
      <c r="J12" s="92">
        <v>0</v>
      </c>
      <c r="K12" s="96">
        <v>0</v>
      </c>
      <c r="L12" s="89">
        <v>6</v>
      </c>
      <c r="M12" s="92">
        <v>0</v>
      </c>
      <c r="N12" s="87">
        <v>40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f t="shared" si="4"/>
        <v>0</v>
      </c>
      <c r="X12" s="92">
        <v>0</v>
      </c>
      <c r="Y12" s="92">
        <v>0</v>
      </c>
      <c r="Z12" s="92">
        <v>0</v>
      </c>
      <c r="AA12" s="90">
        <v>42</v>
      </c>
    </row>
    <row r="13" spans="1:27" ht="12.75" customHeight="1">
      <c r="A13" s="128" t="s">
        <v>23</v>
      </c>
      <c r="B13" s="128"/>
      <c r="C13" s="129"/>
      <c r="D13" s="186"/>
      <c r="E13" s="24" t="s">
        <v>82</v>
      </c>
      <c r="F13" s="86">
        <f t="shared" si="1"/>
        <v>7046</v>
      </c>
      <c r="G13" s="87">
        <f aca="true" t="shared" si="5" ref="G13:G21">SUM(H13:V13)</f>
        <v>6946</v>
      </c>
      <c r="H13" s="87">
        <v>5747</v>
      </c>
      <c r="I13" s="87">
        <v>251</v>
      </c>
      <c r="J13" s="87">
        <v>199</v>
      </c>
      <c r="K13" s="88">
        <v>410</v>
      </c>
      <c r="L13" s="89">
        <v>11</v>
      </c>
      <c r="M13" s="87">
        <v>90</v>
      </c>
      <c r="N13" s="92">
        <v>0</v>
      </c>
      <c r="O13" s="87">
        <v>12</v>
      </c>
      <c r="P13" s="87">
        <v>21</v>
      </c>
      <c r="Q13" s="87">
        <v>5</v>
      </c>
      <c r="R13" s="87">
        <v>45</v>
      </c>
      <c r="S13" s="87">
        <v>9</v>
      </c>
      <c r="T13" s="87">
        <v>108</v>
      </c>
      <c r="U13" s="87">
        <v>25</v>
      </c>
      <c r="V13" s="87">
        <v>13</v>
      </c>
      <c r="W13" s="87">
        <f t="shared" si="4"/>
        <v>100</v>
      </c>
      <c r="X13" s="87">
        <v>90</v>
      </c>
      <c r="Y13" s="87">
        <v>4</v>
      </c>
      <c r="Z13" s="87">
        <v>6</v>
      </c>
      <c r="AA13" s="90">
        <v>6950</v>
      </c>
    </row>
    <row r="14" spans="1:27" ht="12.75" customHeight="1">
      <c r="A14" s="128" t="s">
        <v>24</v>
      </c>
      <c r="B14" s="128"/>
      <c r="C14" s="129"/>
      <c r="D14" s="186"/>
      <c r="E14" s="24" t="s">
        <v>83</v>
      </c>
      <c r="F14" s="86">
        <f t="shared" si="1"/>
        <v>165</v>
      </c>
      <c r="G14" s="87">
        <f t="shared" si="5"/>
        <v>163</v>
      </c>
      <c r="H14" s="87">
        <v>114</v>
      </c>
      <c r="I14" s="87">
        <v>12</v>
      </c>
      <c r="J14" s="87">
        <v>18</v>
      </c>
      <c r="K14" s="88">
        <v>12</v>
      </c>
      <c r="L14" s="94">
        <v>0</v>
      </c>
      <c r="M14" s="97">
        <v>1</v>
      </c>
      <c r="N14" s="92">
        <v>0</v>
      </c>
      <c r="O14" s="92">
        <v>0</v>
      </c>
      <c r="P14" s="92">
        <v>0</v>
      </c>
      <c r="Q14" s="92">
        <v>0</v>
      </c>
      <c r="R14" s="91">
        <v>2</v>
      </c>
      <c r="S14" s="92">
        <v>0</v>
      </c>
      <c r="T14" s="97">
        <v>4</v>
      </c>
      <c r="U14" s="92">
        <v>0</v>
      </c>
      <c r="V14" s="92">
        <v>0</v>
      </c>
      <c r="W14" s="87">
        <f t="shared" si="4"/>
        <v>2</v>
      </c>
      <c r="X14" s="87">
        <v>2</v>
      </c>
      <c r="Y14" s="92">
        <v>0</v>
      </c>
      <c r="Z14" s="92">
        <v>0</v>
      </c>
      <c r="AA14" s="90">
        <v>135</v>
      </c>
    </row>
    <row r="15" spans="1:27" ht="12.75" customHeight="1">
      <c r="A15" s="128" t="s">
        <v>25</v>
      </c>
      <c r="B15" s="128"/>
      <c r="C15" s="129"/>
      <c r="D15" s="186"/>
      <c r="E15" s="24" t="s">
        <v>84</v>
      </c>
      <c r="F15" s="86">
        <f t="shared" si="1"/>
        <v>116</v>
      </c>
      <c r="G15" s="87">
        <f t="shared" si="5"/>
        <v>106</v>
      </c>
      <c r="H15" s="87">
        <v>74</v>
      </c>
      <c r="I15" s="87">
        <v>8</v>
      </c>
      <c r="J15" s="87">
        <v>18</v>
      </c>
      <c r="K15" s="88">
        <v>2</v>
      </c>
      <c r="L15" s="124">
        <v>1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1">
        <v>3</v>
      </c>
      <c r="U15" s="92">
        <v>0</v>
      </c>
      <c r="V15" s="92">
        <v>0</v>
      </c>
      <c r="W15" s="87">
        <f t="shared" si="4"/>
        <v>10</v>
      </c>
      <c r="X15" s="87">
        <v>10</v>
      </c>
      <c r="Y15" s="92">
        <v>0</v>
      </c>
      <c r="Z15" s="92">
        <v>0</v>
      </c>
      <c r="AA15" s="90">
        <v>93</v>
      </c>
    </row>
    <row r="16" spans="1:27" ht="12.75" customHeight="1">
      <c r="A16" s="128" t="s">
        <v>26</v>
      </c>
      <c r="B16" s="128"/>
      <c r="C16" s="129"/>
      <c r="D16" s="186"/>
      <c r="E16" s="24" t="s">
        <v>85</v>
      </c>
      <c r="F16" s="86">
        <f t="shared" si="1"/>
        <v>5880</v>
      </c>
      <c r="G16" s="87">
        <f t="shared" si="5"/>
        <v>5624</v>
      </c>
      <c r="H16" s="87">
        <v>3258</v>
      </c>
      <c r="I16" s="87">
        <v>568</v>
      </c>
      <c r="J16" s="87">
        <v>800</v>
      </c>
      <c r="K16" s="88">
        <v>537</v>
      </c>
      <c r="L16" s="89">
        <v>82</v>
      </c>
      <c r="M16" s="87">
        <v>50</v>
      </c>
      <c r="N16" s="92">
        <v>0</v>
      </c>
      <c r="O16" s="87">
        <v>1</v>
      </c>
      <c r="P16" s="87">
        <v>18</v>
      </c>
      <c r="Q16" s="87">
        <v>1</v>
      </c>
      <c r="R16" s="87">
        <v>9</v>
      </c>
      <c r="S16" s="87">
        <v>19</v>
      </c>
      <c r="T16" s="87">
        <v>271</v>
      </c>
      <c r="U16" s="91">
        <v>9</v>
      </c>
      <c r="V16" s="91">
        <v>1</v>
      </c>
      <c r="W16" s="87">
        <f t="shared" si="4"/>
        <v>256</v>
      </c>
      <c r="X16" s="87">
        <v>214</v>
      </c>
      <c r="Y16" s="87">
        <v>31</v>
      </c>
      <c r="Z16" s="87">
        <v>11</v>
      </c>
      <c r="AA16" s="90">
        <v>5722</v>
      </c>
    </row>
    <row r="17" spans="1:27" ht="12.75" customHeight="1">
      <c r="A17" s="187" t="s">
        <v>61</v>
      </c>
      <c r="B17" s="188" t="s">
        <v>62</v>
      </c>
      <c r="C17" s="189"/>
      <c r="D17" s="189"/>
      <c r="E17" s="24"/>
      <c r="F17" s="86">
        <f t="shared" si="1"/>
        <v>3839</v>
      </c>
      <c r="G17" s="87">
        <f t="shared" si="5"/>
        <v>3633</v>
      </c>
      <c r="H17" s="87">
        <f>SUM(H18:H24)</f>
        <v>3255</v>
      </c>
      <c r="I17" s="87">
        <f aca="true" t="shared" si="6" ref="I17:V17">SUM(I18:I24)</f>
        <v>65</v>
      </c>
      <c r="J17" s="87">
        <f t="shared" si="6"/>
        <v>30</v>
      </c>
      <c r="K17" s="88">
        <f t="shared" si="6"/>
        <v>29</v>
      </c>
      <c r="L17" s="89">
        <f t="shared" si="6"/>
        <v>14</v>
      </c>
      <c r="M17" s="87">
        <f t="shared" si="6"/>
        <v>20</v>
      </c>
      <c r="N17" s="115">
        <f t="shared" si="6"/>
        <v>0</v>
      </c>
      <c r="O17" s="87">
        <f t="shared" si="6"/>
        <v>94</v>
      </c>
      <c r="P17" s="100">
        <f t="shared" si="6"/>
        <v>3</v>
      </c>
      <c r="Q17" s="115">
        <f t="shared" si="6"/>
        <v>0</v>
      </c>
      <c r="R17" s="87">
        <f t="shared" si="6"/>
        <v>56</v>
      </c>
      <c r="S17" s="87">
        <f t="shared" si="6"/>
        <v>3</v>
      </c>
      <c r="T17" s="87">
        <f t="shared" si="6"/>
        <v>46</v>
      </c>
      <c r="U17" s="87">
        <f t="shared" si="6"/>
        <v>9</v>
      </c>
      <c r="V17" s="87">
        <f t="shared" si="6"/>
        <v>9</v>
      </c>
      <c r="W17" s="87">
        <f>SUM(X17:Z17)</f>
        <v>206</v>
      </c>
      <c r="X17" s="87">
        <f>SUM(X18:X24)</f>
        <v>146</v>
      </c>
      <c r="Y17" s="87">
        <f>SUM(Y18:Y24)</f>
        <v>28</v>
      </c>
      <c r="Z17" s="87">
        <f>SUM(Z18:Z24)</f>
        <v>32</v>
      </c>
      <c r="AA17" s="90">
        <v>3607</v>
      </c>
    </row>
    <row r="18" spans="1:27" ht="12.75" customHeight="1">
      <c r="A18" s="139"/>
      <c r="B18" s="98"/>
      <c r="C18" s="129" t="s">
        <v>13</v>
      </c>
      <c r="D18" s="129"/>
      <c r="E18" s="129"/>
      <c r="F18" s="86">
        <f t="shared" si="1"/>
        <v>91</v>
      </c>
      <c r="G18" s="87">
        <f t="shared" si="5"/>
        <v>79</v>
      </c>
      <c r="H18" s="87">
        <v>72</v>
      </c>
      <c r="I18" s="87">
        <v>1</v>
      </c>
      <c r="J18" s="111">
        <v>1</v>
      </c>
      <c r="K18" s="122">
        <v>0</v>
      </c>
      <c r="L18" s="94">
        <v>0</v>
      </c>
      <c r="M18" s="124">
        <v>2</v>
      </c>
      <c r="N18" s="92">
        <v>0</v>
      </c>
      <c r="O18" s="91">
        <v>1</v>
      </c>
      <c r="P18" s="92">
        <v>0</v>
      </c>
      <c r="Q18" s="92">
        <v>0</v>
      </c>
      <c r="R18" s="92">
        <v>0</v>
      </c>
      <c r="S18" s="92">
        <v>0</v>
      </c>
      <c r="T18" s="115">
        <v>0</v>
      </c>
      <c r="U18" s="92">
        <v>0</v>
      </c>
      <c r="V18" s="91">
        <v>2</v>
      </c>
      <c r="W18" s="87">
        <f t="shared" si="4"/>
        <v>12</v>
      </c>
      <c r="X18" s="87">
        <v>11</v>
      </c>
      <c r="Y18" s="91">
        <v>1</v>
      </c>
      <c r="Z18" s="92">
        <v>0</v>
      </c>
      <c r="AA18" s="90">
        <v>74</v>
      </c>
    </row>
    <row r="19" spans="1:27" ht="12.75" customHeight="1">
      <c r="A19" s="139"/>
      <c r="B19" s="98"/>
      <c r="C19" s="182" t="s">
        <v>63</v>
      </c>
      <c r="D19" s="129"/>
      <c r="E19" s="129"/>
      <c r="F19" s="86">
        <f t="shared" si="1"/>
        <v>2154</v>
      </c>
      <c r="G19" s="87">
        <f>SUM(H19:V19)</f>
        <v>2154</v>
      </c>
      <c r="H19" s="87">
        <v>2034</v>
      </c>
      <c r="I19" s="111">
        <v>1</v>
      </c>
      <c r="J19" s="87">
        <v>4</v>
      </c>
      <c r="K19" s="88">
        <v>3</v>
      </c>
      <c r="L19" s="94">
        <v>0</v>
      </c>
      <c r="M19" s="92">
        <v>0</v>
      </c>
      <c r="N19" s="92">
        <v>0</v>
      </c>
      <c r="O19" s="87">
        <v>77</v>
      </c>
      <c r="P19" s="91">
        <v>1</v>
      </c>
      <c r="Q19" s="92">
        <v>0</v>
      </c>
      <c r="R19" s="87">
        <v>29</v>
      </c>
      <c r="S19" s="92">
        <v>0</v>
      </c>
      <c r="T19" s="92">
        <v>0</v>
      </c>
      <c r="U19" s="115">
        <v>0</v>
      </c>
      <c r="V19" s="111">
        <v>5</v>
      </c>
      <c r="W19" s="115">
        <f t="shared" si="4"/>
        <v>0</v>
      </c>
      <c r="X19" s="115">
        <v>0</v>
      </c>
      <c r="Y19" s="92">
        <v>0</v>
      </c>
      <c r="Z19" s="92">
        <v>0</v>
      </c>
      <c r="AA19" s="90">
        <v>2086</v>
      </c>
    </row>
    <row r="20" spans="1:27" ht="12.75" customHeight="1">
      <c r="A20" s="139"/>
      <c r="B20" s="98"/>
      <c r="C20" s="182" t="s">
        <v>64</v>
      </c>
      <c r="D20" s="129"/>
      <c r="E20" s="129"/>
      <c r="F20" s="86">
        <f t="shared" si="1"/>
        <v>587</v>
      </c>
      <c r="G20" s="87">
        <f t="shared" si="5"/>
        <v>559</v>
      </c>
      <c r="H20" s="87">
        <v>517</v>
      </c>
      <c r="I20" s="87">
        <v>2</v>
      </c>
      <c r="J20" s="87">
        <v>2</v>
      </c>
      <c r="K20" s="88">
        <v>1</v>
      </c>
      <c r="L20" s="94">
        <v>0</v>
      </c>
      <c r="M20" s="124">
        <v>2</v>
      </c>
      <c r="N20" s="92">
        <v>0</v>
      </c>
      <c r="O20" s="87">
        <v>12</v>
      </c>
      <c r="P20" s="91">
        <v>1</v>
      </c>
      <c r="Q20" s="92">
        <v>0</v>
      </c>
      <c r="R20" s="91">
        <v>12</v>
      </c>
      <c r="S20" s="92">
        <v>0</v>
      </c>
      <c r="T20" s="92">
        <v>0</v>
      </c>
      <c r="U20" s="111">
        <v>9</v>
      </c>
      <c r="V20" s="91">
        <v>1</v>
      </c>
      <c r="W20" s="87">
        <f t="shared" si="4"/>
        <v>28</v>
      </c>
      <c r="X20" s="87">
        <v>27</v>
      </c>
      <c r="Y20" s="91">
        <v>1</v>
      </c>
      <c r="Z20" s="92">
        <v>0</v>
      </c>
      <c r="AA20" s="90">
        <v>404</v>
      </c>
    </row>
    <row r="21" spans="1:27" ht="12.75" customHeight="1">
      <c r="A21" s="139"/>
      <c r="B21" s="98"/>
      <c r="C21" s="129" t="s">
        <v>14</v>
      </c>
      <c r="D21" s="129"/>
      <c r="E21" s="129"/>
      <c r="F21" s="86">
        <f t="shared" si="1"/>
        <v>551</v>
      </c>
      <c r="G21" s="87">
        <f t="shared" si="5"/>
        <v>424</v>
      </c>
      <c r="H21" s="87">
        <v>319</v>
      </c>
      <c r="I21" s="87">
        <v>28</v>
      </c>
      <c r="J21" s="87">
        <v>14</v>
      </c>
      <c r="K21" s="88">
        <v>10</v>
      </c>
      <c r="L21" s="89">
        <v>14</v>
      </c>
      <c r="M21" s="87">
        <v>10</v>
      </c>
      <c r="N21" s="92">
        <v>0</v>
      </c>
      <c r="O21" s="115">
        <v>0</v>
      </c>
      <c r="P21" s="92">
        <v>0</v>
      </c>
      <c r="Q21" s="92">
        <v>0</v>
      </c>
      <c r="R21" s="87">
        <v>1</v>
      </c>
      <c r="S21" s="92">
        <v>0</v>
      </c>
      <c r="T21" s="91">
        <v>28</v>
      </c>
      <c r="U21" s="92">
        <v>0</v>
      </c>
      <c r="V21" s="92">
        <v>0</v>
      </c>
      <c r="W21" s="87">
        <f t="shared" si="4"/>
        <v>127</v>
      </c>
      <c r="X21" s="87">
        <v>80</v>
      </c>
      <c r="Y21" s="87">
        <v>22</v>
      </c>
      <c r="Z21" s="87">
        <v>25</v>
      </c>
      <c r="AA21" s="90">
        <v>583</v>
      </c>
    </row>
    <row r="22" spans="1:27" ht="12.75" customHeight="1">
      <c r="A22" s="139"/>
      <c r="B22" s="98"/>
      <c r="C22" s="129" t="s">
        <v>15</v>
      </c>
      <c r="D22" s="129"/>
      <c r="E22" s="129"/>
      <c r="F22" s="86">
        <f t="shared" si="1"/>
        <v>46</v>
      </c>
      <c r="G22" s="87">
        <f>SUM(H22:V22)</f>
        <v>46</v>
      </c>
      <c r="H22" s="87">
        <v>26</v>
      </c>
      <c r="I22" s="91">
        <v>1</v>
      </c>
      <c r="J22" s="91">
        <v>2</v>
      </c>
      <c r="K22" s="112">
        <v>4</v>
      </c>
      <c r="L22" s="94">
        <v>0</v>
      </c>
      <c r="M22" s="111">
        <v>2</v>
      </c>
      <c r="N22" s="92">
        <v>0</v>
      </c>
      <c r="O22" s="111">
        <v>1</v>
      </c>
      <c r="P22" s="92">
        <v>0</v>
      </c>
      <c r="Q22" s="92">
        <v>0</v>
      </c>
      <c r="R22" s="87">
        <v>10</v>
      </c>
      <c r="S22" s="92">
        <v>0</v>
      </c>
      <c r="T22" s="92">
        <v>0</v>
      </c>
      <c r="U22" s="92">
        <v>0</v>
      </c>
      <c r="V22" s="92">
        <v>0</v>
      </c>
      <c r="W22" s="115">
        <f t="shared" si="4"/>
        <v>0</v>
      </c>
      <c r="X22" s="115">
        <v>0</v>
      </c>
      <c r="Y22" s="92">
        <v>0</v>
      </c>
      <c r="Z22" s="92">
        <v>0</v>
      </c>
      <c r="AA22" s="90">
        <v>51</v>
      </c>
    </row>
    <row r="23" spans="1:27" ht="12.75" customHeight="1">
      <c r="A23" s="139"/>
      <c r="B23" s="98"/>
      <c r="C23" s="129" t="s">
        <v>31</v>
      </c>
      <c r="D23" s="129"/>
      <c r="E23" s="129"/>
      <c r="F23" s="86">
        <f t="shared" si="1"/>
        <v>1</v>
      </c>
      <c r="G23" s="92">
        <f>SUM(H23:V23)</f>
        <v>0</v>
      </c>
      <c r="H23" s="92">
        <v>0</v>
      </c>
      <c r="I23" s="92">
        <v>0</v>
      </c>
      <c r="J23" s="92">
        <v>0</v>
      </c>
      <c r="K23" s="96">
        <v>0</v>
      </c>
      <c r="L23" s="94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1">
        <v>1</v>
      </c>
      <c r="X23" s="91">
        <v>1</v>
      </c>
      <c r="Y23" s="92">
        <v>0</v>
      </c>
      <c r="Z23" s="92">
        <v>0</v>
      </c>
      <c r="AA23" s="112">
        <v>2</v>
      </c>
    </row>
    <row r="24" spans="1:27" ht="12.75" customHeight="1">
      <c r="A24" s="139"/>
      <c r="B24" s="99"/>
      <c r="C24" s="182" t="s">
        <v>0</v>
      </c>
      <c r="D24" s="129"/>
      <c r="E24" s="129"/>
      <c r="F24" s="86">
        <f t="shared" si="1"/>
        <v>409</v>
      </c>
      <c r="G24" s="87">
        <f>SUM(H24:V24)</f>
        <v>371</v>
      </c>
      <c r="H24" s="87">
        <v>287</v>
      </c>
      <c r="I24" s="87">
        <v>32</v>
      </c>
      <c r="J24" s="100">
        <v>7</v>
      </c>
      <c r="K24" s="88">
        <v>11</v>
      </c>
      <c r="L24" s="125">
        <v>0</v>
      </c>
      <c r="M24" s="87">
        <v>4</v>
      </c>
      <c r="N24" s="92">
        <v>0</v>
      </c>
      <c r="O24" s="91">
        <v>3</v>
      </c>
      <c r="P24" s="91">
        <v>1</v>
      </c>
      <c r="Q24" s="92">
        <v>0</v>
      </c>
      <c r="R24" s="87">
        <v>4</v>
      </c>
      <c r="S24" s="111">
        <v>3</v>
      </c>
      <c r="T24" s="87">
        <v>18</v>
      </c>
      <c r="U24" s="92">
        <v>0</v>
      </c>
      <c r="V24" s="91">
        <v>1</v>
      </c>
      <c r="W24" s="87">
        <f t="shared" si="4"/>
        <v>38</v>
      </c>
      <c r="X24" s="87">
        <v>27</v>
      </c>
      <c r="Y24" s="87">
        <v>4</v>
      </c>
      <c r="Z24" s="87">
        <v>7</v>
      </c>
      <c r="AA24" s="90">
        <v>407</v>
      </c>
    </row>
    <row r="25" spans="1:27" ht="12.75" customHeight="1">
      <c r="A25" s="128" t="s">
        <v>69</v>
      </c>
      <c r="B25" s="128"/>
      <c r="C25" s="129"/>
      <c r="D25" s="186"/>
      <c r="E25" s="24"/>
      <c r="F25" s="121">
        <f t="shared" si="1"/>
        <v>2</v>
      </c>
      <c r="G25" s="100">
        <f>SUM(H25:V25)</f>
        <v>2</v>
      </c>
      <c r="H25" s="91">
        <v>2</v>
      </c>
      <c r="I25" s="92">
        <v>0</v>
      </c>
      <c r="J25" s="92">
        <v>0</v>
      </c>
      <c r="K25" s="96">
        <v>0</v>
      </c>
      <c r="L25" s="94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f t="shared" si="4"/>
        <v>0</v>
      </c>
      <c r="X25" s="92">
        <v>0</v>
      </c>
      <c r="Y25" s="92">
        <v>0</v>
      </c>
      <c r="Z25" s="92">
        <v>0</v>
      </c>
      <c r="AA25" s="126">
        <v>0</v>
      </c>
    </row>
    <row r="26" spans="1:27" ht="12.75" customHeight="1">
      <c r="A26" s="183" t="s">
        <v>79</v>
      </c>
      <c r="B26" s="183"/>
      <c r="C26" s="184"/>
      <c r="D26" s="185"/>
      <c r="E26" s="24" t="s">
        <v>89</v>
      </c>
      <c r="F26" s="100">
        <f t="shared" si="1"/>
        <v>1</v>
      </c>
      <c r="G26" s="100">
        <f>SUM(H26:V26)</f>
        <v>1</v>
      </c>
      <c r="H26" s="100">
        <v>1</v>
      </c>
      <c r="I26" s="92">
        <v>0</v>
      </c>
      <c r="J26" s="92">
        <v>0</v>
      </c>
      <c r="K26" s="122">
        <v>0</v>
      </c>
      <c r="L26" s="94">
        <v>0</v>
      </c>
      <c r="M26" s="94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0">
        <v>6</v>
      </c>
    </row>
    <row r="27" spans="1:27" ht="12.75" customHeight="1">
      <c r="A27" s="139" t="s">
        <v>86</v>
      </c>
      <c r="B27" s="139"/>
      <c r="C27" s="140"/>
      <c r="D27" s="140"/>
      <c r="E27" s="140"/>
      <c r="F27" s="101">
        <f>F6/F4*100</f>
        <v>49.28303682989231</v>
      </c>
      <c r="G27" s="101">
        <f aca="true" t="shared" si="7" ref="G27:Z27">G6/G4*100</f>
        <v>50.030332443581656</v>
      </c>
      <c r="H27" s="101">
        <f t="shared" si="7"/>
        <v>54.55209169891218</v>
      </c>
      <c r="I27" s="101">
        <f t="shared" si="7"/>
        <v>6.418219461697723</v>
      </c>
      <c r="J27" s="101">
        <f t="shared" si="7"/>
        <v>8.583690987124463</v>
      </c>
      <c r="K27" s="102">
        <f t="shared" si="7"/>
        <v>32.88135593220339</v>
      </c>
      <c r="L27" s="103">
        <f t="shared" si="7"/>
        <v>10.743801652892563</v>
      </c>
      <c r="M27" s="101">
        <f t="shared" si="7"/>
        <v>27.47747747747748</v>
      </c>
      <c r="N27" s="101">
        <f t="shared" si="7"/>
        <v>100</v>
      </c>
      <c r="O27" s="101">
        <f t="shared" si="7"/>
        <v>69.85915492957746</v>
      </c>
      <c r="P27" s="101">
        <f t="shared" si="7"/>
        <v>73.75</v>
      </c>
      <c r="Q27" s="101">
        <f t="shared" si="7"/>
        <v>84.21052631578947</v>
      </c>
      <c r="R27" s="101">
        <f t="shared" si="7"/>
        <v>72.27722772277228</v>
      </c>
      <c r="S27" s="101">
        <f t="shared" si="7"/>
        <v>11.428571428571429</v>
      </c>
      <c r="T27" s="101">
        <f t="shared" si="7"/>
        <v>9.812108559498958</v>
      </c>
      <c r="U27" s="101">
        <f>U6/U4*100</f>
        <v>44.871794871794876</v>
      </c>
      <c r="V27" s="101">
        <f t="shared" si="7"/>
        <v>36.11111111111111</v>
      </c>
      <c r="W27" s="101">
        <f t="shared" si="7"/>
        <v>11.145510835913312</v>
      </c>
      <c r="X27" s="101">
        <f t="shared" si="7"/>
        <v>13.320825515947469</v>
      </c>
      <c r="Y27" s="92">
        <f t="shared" si="7"/>
        <v>0</v>
      </c>
      <c r="Z27" s="101">
        <f t="shared" si="7"/>
        <v>2</v>
      </c>
      <c r="AA27" s="102">
        <v>50.14798260449383</v>
      </c>
    </row>
    <row r="28" spans="1:27" ht="12.75" customHeight="1">
      <c r="A28" s="180" t="s">
        <v>90</v>
      </c>
      <c r="B28" s="180"/>
      <c r="C28" s="181"/>
      <c r="D28" s="181"/>
      <c r="E28" s="181"/>
      <c r="F28" s="104">
        <f>(F16+F26)/F4*100</f>
        <v>17.4956863211757</v>
      </c>
      <c r="G28" s="104">
        <f>(G16+G26)/G4*100</f>
        <v>17.061999514680902</v>
      </c>
      <c r="H28" s="104">
        <f aca="true" t="shared" si="8" ref="H28:Z28">(H16+H26)/H4*100</f>
        <v>11.896765715120099</v>
      </c>
      <c r="I28" s="104">
        <f t="shared" si="8"/>
        <v>58.7991718426501</v>
      </c>
      <c r="J28" s="104">
        <f t="shared" si="8"/>
        <v>68.6695278969957</v>
      </c>
      <c r="K28" s="105">
        <f t="shared" si="8"/>
        <v>36.40677966101695</v>
      </c>
      <c r="L28" s="106">
        <f t="shared" si="8"/>
        <v>67.76859504132231</v>
      </c>
      <c r="M28" s="104">
        <f t="shared" si="8"/>
        <v>22.52252252252252</v>
      </c>
      <c r="N28" s="107">
        <v>0</v>
      </c>
      <c r="O28" s="104">
        <f>(O16+O26)/O4*100</f>
        <v>0.28169014084507044</v>
      </c>
      <c r="P28" s="104">
        <f t="shared" si="8"/>
        <v>11.25</v>
      </c>
      <c r="Q28" s="104">
        <f t="shared" si="8"/>
        <v>2.631578947368421</v>
      </c>
      <c r="R28" s="104">
        <f t="shared" si="8"/>
        <v>2.2277227722772275</v>
      </c>
      <c r="S28" s="104">
        <f t="shared" si="8"/>
        <v>54.285714285714285</v>
      </c>
      <c r="T28" s="104">
        <f t="shared" si="8"/>
        <v>56.57620041753654</v>
      </c>
      <c r="U28" s="104">
        <f t="shared" si="8"/>
        <v>11.538461538461538</v>
      </c>
      <c r="V28" s="104">
        <f t="shared" si="8"/>
        <v>2.7777777777777777</v>
      </c>
      <c r="W28" s="104">
        <f t="shared" si="8"/>
        <v>39.628482972136226</v>
      </c>
      <c r="X28" s="104">
        <f t="shared" si="8"/>
        <v>40.150093808630395</v>
      </c>
      <c r="Y28" s="104">
        <f t="shared" si="8"/>
        <v>49.2063492063492</v>
      </c>
      <c r="Z28" s="104">
        <f t="shared" si="8"/>
        <v>22</v>
      </c>
      <c r="AA28" s="105">
        <v>17.2988644600145</v>
      </c>
    </row>
    <row r="29" spans="1:3" ht="12.75" customHeight="1">
      <c r="A29" s="108"/>
      <c r="B29" s="108"/>
      <c r="C29" s="108"/>
    </row>
  </sheetData>
  <sheetProtection/>
  <mergeCells count="35">
    <mergeCell ref="A13:D13"/>
    <mergeCell ref="A14:D14"/>
    <mergeCell ref="A15:D15"/>
    <mergeCell ref="A16:D16"/>
    <mergeCell ref="C9:C10"/>
    <mergeCell ref="C11:E11"/>
    <mergeCell ref="W2:Z2"/>
    <mergeCell ref="B5:E5"/>
    <mergeCell ref="B6:D6"/>
    <mergeCell ref="B7:B12"/>
    <mergeCell ref="D10:E10"/>
    <mergeCell ref="A2:E3"/>
    <mergeCell ref="D9:E9"/>
    <mergeCell ref="D8:E8"/>
    <mergeCell ref="C12:E12"/>
    <mergeCell ref="C18:E18"/>
    <mergeCell ref="C19:E19"/>
    <mergeCell ref="C20:E20"/>
    <mergeCell ref="AA2:AA3"/>
    <mergeCell ref="A4:D4"/>
    <mergeCell ref="A5:A12"/>
    <mergeCell ref="C7:C8"/>
    <mergeCell ref="D7:E7"/>
    <mergeCell ref="F2:F3"/>
    <mergeCell ref="G2:V2"/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</mergeCells>
  <printOptions horizontalCentered="1"/>
  <pageMargins left="0.2755905511811024" right="0.2755905511811024" top="0.3937007874015748" bottom="0.5118110236220472" header="0.2362204724409449" footer="0.2362204724409449"/>
  <pageSetup firstPageNumber="34" useFirstPageNumber="1" fitToWidth="0" horizontalDpi="600" verticalDpi="600" orientation="portrait" paperSize="9" scale="160" r:id="rId1"/>
  <headerFooter alignWithMargins="0">
    <oddFooter>&amp;C&amp;"ＭＳ 明朝,標準"- &amp;P -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2017-10-25T05:29:41Z</cp:lastPrinted>
  <dcterms:created xsi:type="dcterms:W3CDTF">2007-02-22T08:07:55Z</dcterms:created>
  <dcterms:modified xsi:type="dcterms:W3CDTF">2017-10-25T23:30:10Z</dcterms:modified>
  <cp:category/>
  <cp:version/>
  <cp:contentType/>
  <cp:contentStatus/>
</cp:coreProperties>
</file>