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32760" windowWidth="9540" windowHeight="8160" tabRatio="847" activeTab="1"/>
  </bookViews>
  <sheets>
    <sheet name="32-33" sheetId="1" r:id="rId1"/>
    <sheet name="34-35" sheetId="2" r:id="rId2"/>
  </sheets>
  <definedNames>
    <definedName name="_xlnm.Print_Area" localSheetId="0">'32-33'!$A$1:$R$35</definedName>
    <definedName name="_xlnm.Print_Area" localSheetId="1">'34-35'!$A$1:$AA$28</definedName>
  </definedNames>
  <calcPr fullCalcOnLoad="1"/>
</workbook>
</file>

<file path=xl/sharedStrings.xml><?xml version="1.0" encoding="utf-8"?>
<sst xmlns="http://schemas.openxmlformats.org/spreadsheetml/2006/main" count="128" uniqueCount="102">
  <si>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</si>
  <si>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</si>
  <si>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</si>
  <si>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</si>
  <si>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</si>
  <si>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</si>
  <si>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</si>
  <si>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</si>
  <si>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</si>
  <si>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</si>
  <si>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</si>
  <si>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</si>
  <si>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</si>
  <si>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</si>
  <si>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</si>
  <si>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</si>
  <si>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</si>
  <si>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</si>
  <si>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</si>
  <si>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</si>
  <si>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</si>
  <si>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</si>
  <si>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</si>
  <si>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</si>
  <si>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</si>
  <si>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</si>
  <si>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</si>
  <si>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</si>
  <si>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</si>
  <si>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</si>
  <si>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</si>
  <si>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</si>
  <si>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</si>
  <si>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</si>
  <si>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</si>
  <si>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</si>
  <si>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</si>
  <si>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</si>
  <si>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</si>
  <si>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</si>
  <si>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</si>
  <si>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</si>
  <si>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</si>
  <si>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</si>
  <si>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</si>
  <si>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</si>
  <si>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</si>
  <si>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</si>
  <si>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</si>
  <si>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</si>
  <si>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</si>
  <si>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</si>
  <si>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</si>
  <si>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</si>
  <si>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</si>
  <si>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</si>
  <si>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</si>
  <si>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</si>
  <si>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</si>
  <si>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</si>
  <si>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</si>
  <si>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</si>
  <si>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</si>
  <si>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</si>
  <si>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</si>
  <si>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</si>
  <si>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</si>
  <si>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</si>
  <si>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</si>
  <si>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</si>
  <si>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</si>
  <si>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</si>
  <si>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</si>
  <si>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</si>
  <si>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</si>
  <si>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</si>
  <si>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</si>
  <si>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</si>
  <si>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</si>
  <si>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</si>
  <si>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</si>
  <si>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</si>
  <si>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</si>
  <si>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</si>
  <si>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</si>
  <si>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</si>
  <si>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</si>
  <si>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（Ｆ）</t>
  </si>
  <si>
    <t>(Ｆ)</t>
  </si>
  <si>
    <t>就職率（E+F／T*100)</t>
  </si>
  <si>
    <t>（E+F/T*100）</t>
  </si>
  <si>
    <t xml:space="preserve">※公立は「専修学校（一般課程）等入学者」に「進学希望者（予備校）」を含まない。　　　　　　
</t>
  </si>
  <si>
    <t>女</t>
  </si>
  <si>
    <t xml:space="preserve"> </t>
  </si>
  <si>
    <t>16.3</t>
  </si>
  <si>
    <t>※私立は「専修学校（一般課程）等入学者」に「進学希望者[学校法人（準学校法人）格を
有する予備校]」を含む。また、「その他計」に「進学希望者（その他の予備校）」を含む。</t>
  </si>
  <si>
    <t>H11.3</t>
  </si>
  <si>
    <t>R2.3</t>
  </si>
  <si>
    <t>　　ウ　学科別進路状況（公立高等学校）</t>
  </si>
  <si>
    <t>(R5.5.1 現在　教育政策課調)</t>
  </si>
  <si>
    <t>5年3月卒業者</t>
  </si>
  <si>
    <t>(R5.5.1現在　教育政策課調)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</si>
</sst>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0.0%"/>
    <numFmt numFmtId="179" formatCode="&quot;(&quot;General&quot;)&quot;"/>
    <numFmt numFmtId="180" formatCode="\(General\)"/>
    <numFmt numFmtId="181" formatCode="#,##0;;\-"/>
    <numFmt numFmtId="182" formatCode="[&lt;=99999999]####\-####;\(00\)\ ####\-####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;;\-"/>
    <numFmt numFmtId="187" formatCode="#,##0.0;;\-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6.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79" fontId="5" fillId="0" borderId="13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1" xfId="49" applyNumberFormat="1" applyFont="1" applyFill="1" applyBorder="1" applyAlignment="1">
      <alignment vertical="center"/>
    </xf>
    <xf numFmtId="181" fontId="5" fillId="0" borderId="12" xfId="49" applyNumberFormat="1" applyFont="1" applyFill="1" applyBorder="1" applyAlignment="1">
      <alignment vertical="center"/>
    </xf>
    <xf numFmtId="181" fontId="5" fillId="33" borderId="11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center" vertical="center"/>
    </xf>
    <xf numFmtId="181" fontId="12" fillId="0" borderId="11" xfId="61" applyNumberFormat="1" applyFont="1" applyFill="1" applyBorder="1" applyAlignment="1">
      <alignment vertical="center" shrinkToFit="1"/>
      <protection/>
    </xf>
    <xf numFmtId="186" fontId="12" fillId="0" borderId="11" xfId="0" applyNumberFormat="1" applyFont="1" applyFill="1" applyBorder="1" applyAlignment="1">
      <alignment horizontal="right" vertical="center" shrinkToFit="1"/>
    </xf>
    <xf numFmtId="181" fontId="12" fillId="0" borderId="12" xfId="61" applyNumberFormat="1" applyFont="1" applyFill="1" applyBorder="1" applyAlignment="1">
      <alignment vertical="center" shrinkToFit="1"/>
      <protection/>
    </xf>
    <xf numFmtId="181" fontId="12" fillId="0" borderId="13" xfId="61" applyNumberFormat="1" applyFont="1" applyFill="1" applyBorder="1" applyAlignment="1">
      <alignment vertical="center" shrinkToFit="1"/>
      <protection/>
    </xf>
    <xf numFmtId="181" fontId="12" fillId="0" borderId="11" xfId="0" applyNumberFormat="1" applyFont="1" applyFill="1" applyBorder="1" applyAlignment="1">
      <alignment vertical="center" shrinkToFit="1"/>
    </xf>
    <xf numFmtId="181" fontId="12" fillId="0" borderId="13" xfId="0" applyNumberFormat="1" applyFont="1" applyFill="1" applyBorder="1" applyAlignment="1">
      <alignment vertical="center" shrinkToFit="1"/>
    </xf>
    <xf numFmtId="181" fontId="12" fillId="0" borderId="13" xfId="61" applyNumberFormat="1" applyFont="1" applyFill="1" applyBorder="1" applyAlignment="1">
      <alignment horizontal="right" vertical="center" shrinkToFit="1"/>
      <protection/>
    </xf>
    <xf numFmtId="181" fontId="12" fillId="0" borderId="12" xfId="0" applyNumberFormat="1" applyFont="1" applyFill="1" applyBorder="1" applyAlignment="1">
      <alignment vertical="center" shrinkToFit="1"/>
    </xf>
    <xf numFmtId="181" fontId="12" fillId="0" borderId="11" xfId="61" applyNumberFormat="1" applyFont="1" applyFill="1" applyBorder="1" applyAlignment="1">
      <alignment horizontal="right" vertical="center" shrinkToFit="1"/>
      <protection/>
    </xf>
    <xf numFmtId="186" fontId="12" fillId="0" borderId="11" xfId="0" applyNumberFormat="1" applyFont="1" applyFill="1" applyBorder="1" applyAlignment="1">
      <alignment vertical="center" shrinkToFit="1"/>
    </xf>
    <xf numFmtId="186" fontId="12" fillId="0" borderId="12" xfId="0" applyNumberFormat="1" applyFont="1" applyFill="1" applyBorder="1" applyAlignment="1">
      <alignment vertical="center" shrinkToFit="1"/>
    </xf>
    <xf numFmtId="186" fontId="12" fillId="0" borderId="13" xfId="0" applyNumberFormat="1" applyFont="1" applyFill="1" applyBorder="1" applyAlignment="1">
      <alignment vertical="center" shrinkToFit="1"/>
    </xf>
    <xf numFmtId="186" fontId="12" fillId="0" borderId="29" xfId="0" applyNumberFormat="1" applyFont="1" applyFill="1" applyBorder="1" applyAlignment="1">
      <alignment vertical="center" shrinkToFit="1"/>
    </xf>
    <xf numFmtId="186" fontId="12" fillId="0" borderId="23" xfId="0" applyNumberFormat="1" applyFont="1" applyFill="1" applyBorder="1" applyAlignment="1">
      <alignment vertical="center" shrinkToFit="1"/>
    </xf>
    <xf numFmtId="186" fontId="12" fillId="0" borderId="24" xfId="0" applyNumberFormat="1" applyFont="1" applyFill="1" applyBorder="1" applyAlignment="1">
      <alignment vertical="center" shrinkToFit="1"/>
    </xf>
    <xf numFmtId="186" fontId="12" fillId="0" borderId="18" xfId="0" applyNumberFormat="1" applyFont="1" applyFill="1" applyBorder="1" applyAlignment="1">
      <alignment vertical="center" shrinkToFit="1"/>
    </xf>
    <xf numFmtId="186" fontId="12" fillId="0" borderId="37" xfId="0" applyNumberFormat="1" applyFont="1" applyFill="1" applyBorder="1" applyAlignment="1">
      <alignment vertical="center" shrinkToFit="1"/>
    </xf>
    <xf numFmtId="187" fontId="5" fillId="0" borderId="12" xfId="0" applyNumberFormat="1" applyFont="1" applyFill="1" applyBorder="1" applyAlignment="1">
      <alignment vertical="center"/>
    </xf>
    <xf numFmtId="186" fontId="12" fillId="0" borderId="12" xfId="0" applyNumberFormat="1" applyFont="1" applyFill="1" applyBorder="1" applyAlignment="1">
      <alignment horizontal="right" vertical="center" shrinkToFit="1"/>
    </xf>
    <xf numFmtId="186" fontId="12" fillId="0" borderId="24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4" fillId="0" borderId="38" xfId="0" applyFont="1" applyBorder="1" applyAlignment="1">
      <alignment horizontal="left" vertical="top" wrapText="1"/>
    </xf>
    <xf numFmtId="177" fontId="5" fillId="0" borderId="23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top" wrapText="1"/>
    </xf>
    <xf numFmtId="181" fontId="5" fillId="0" borderId="47" xfId="0" applyNumberFormat="1" applyFont="1" applyFill="1" applyBorder="1" applyAlignment="1">
      <alignment horizontal="center" vertical="center"/>
    </xf>
    <xf numFmtId="181" fontId="5" fillId="0" borderId="4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2" xfId="42" applyNumberFormat="1" applyFont="1" applyFill="1" applyBorder="1" applyAlignment="1">
      <alignment horizontal="right" vertical="center"/>
    </xf>
    <xf numFmtId="178" fontId="5" fillId="0" borderId="46" xfId="42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35" xfId="42" applyNumberFormat="1" applyFont="1" applyFill="1" applyBorder="1" applyAlignment="1">
      <alignment horizontal="right" vertical="center"/>
    </xf>
    <xf numFmtId="178" fontId="5" fillId="0" borderId="19" xfId="4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4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="145" zoomScaleNormal="160" zoomScaleSheetLayoutView="145" workbookViewId="0" topLeftCell="A6">
      <selection activeCell="N25" sqref="N25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18" width="1.75390625" style="1" customWidth="1"/>
    <col min="19" max="24" width="3.50390625" style="1" customWidth="1"/>
    <col min="25" max="16384" width="9.00390625" style="1" customWidth="1"/>
  </cols>
  <sheetData>
    <row r="1" spans="1:18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25" t="s">
        <v>99</v>
      </c>
    </row>
    <row r="2" spans="1:8" s="3" customFormat="1" ht="12.75" customHeight="1">
      <c r="A2" s="8" t="s">
        <v>66</v>
      </c>
      <c r="B2" s="8"/>
      <c r="C2" s="8"/>
      <c r="D2" s="8"/>
      <c r="E2" s="8"/>
      <c r="F2" s="8"/>
      <c r="G2" s="8"/>
      <c r="H2" s="8"/>
    </row>
    <row r="3" spans="1:17" ht="12" customHeight="1">
      <c r="A3" s="141" t="s">
        <v>18</v>
      </c>
      <c r="B3" s="117"/>
      <c r="C3" s="117"/>
      <c r="D3" s="117"/>
      <c r="E3" s="117"/>
      <c r="F3" s="117"/>
      <c r="G3" s="117" t="s">
        <v>100</v>
      </c>
      <c r="H3" s="107"/>
      <c r="I3" s="49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25"/>
      <c r="B4" s="126"/>
      <c r="C4" s="126"/>
      <c r="D4" s="126"/>
      <c r="E4" s="126"/>
      <c r="F4" s="126"/>
      <c r="G4" s="6" t="s">
        <v>1</v>
      </c>
      <c r="H4" s="7" t="s">
        <v>2</v>
      </c>
      <c r="I4" s="48" t="s">
        <v>8</v>
      </c>
      <c r="J4" s="50" t="s">
        <v>16</v>
      </c>
      <c r="K4" s="51" t="s">
        <v>92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20" t="s">
        <v>19</v>
      </c>
      <c r="B5" s="121"/>
      <c r="C5" s="122"/>
      <c r="D5" s="122"/>
      <c r="E5" s="123"/>
      <c r="F5" s="10" t="s">
        <v>3</v>
      </c>
      <c r="G5" s="30">
        <f>I5+L5+O5</f>
        <v>45820</v>
      </c>
      <c r="H5" s="31">
        <f aca="true" t="shared" si="0" ref="H5:H15">G5/$G$5*100</f>
        <v>100</v>
      </c>
      <c r="I5" s="53">
        <v>30217</v>
      </c>
      <c r="J5" s="52">
        <f>J6+J11+J12+J13+J14+J15+J23</f>
        <v>15100</v>
      </c>
      <c r="K5" s="52">
        <f>K6+K11+K12+K13+K14+K15+K23</f>
        <v>15117</v>
      </c>
      <c r="L5" s="52">
        <v>604</v>
      </c>
      <c r="M5" s="52">
        <f>M6+M11+M12+M13+M14+M15+M23</f>
        <v>346</v>
      </c>
      <c r="N5" s="52">
        <f>N6+N11+N12+N13+N14+N15+N23</f>
        <v>258</v>
      </c>
      <c r="O5" s="52">
        <v>14999</v>
      </c>
      <c r="P5" s="52">
        <f>P6+P11+P12+P13+P14+P15+P23</f>
        <v>7957</v>
      </c>
      <c r="Q5" s="81">
        <f>Q6+Q11+Q12+Q13+Q14+Q15+Q23</f>
        <v>7042</v>
      </c>
    </row>
    <row r="6" spans="1:17" ht="12.75" customHeight="1">
      <c r="A6" s="124" t="s">
        <v>71</v>
      </c>
      <c r="B6" s="125" t="s">
        <v>12</v>
      </c>
      <c r="C6" s="126"/>
      <c r="D6" s="126"/>
      <c r="E6" s="127"/>
      <c r="F6" s="10" t="s">
        <v>4</v>
      </c>
      <c r="G6" s="30">
        <f aca="true" t="shared" si="1" ref="G6:G15">I6+L6+O6</f>
        <v>28642</v>
      </c>
      <c r="H6" s="31">
        <f t="shared" si="0"/>
        <v>62.50982103884767</v>
      </c>
      <c r="I6" s="53">
        <v>17565</v>
      </c>
      <c r="J6" s="52">
        <f>SUM(J7:J10)</f>
        <v>8768</v>
      </c>
      <c r="K6" s="52">
        <f>SUM(K7:K10)</f>
        <v>8797</v>
      </c>
      <c r="L6" s="52">
        <v>104</v>
      </c>
      <c r="M6" s="52">
        <f>SUM(M7:M10)</f>
        <v>54</v>
      </c>
      <c r="N6" s="52">
        <f>SUM(N7:N10)</f>
        <v>50</v>
      </c>
      <c r="O6" s="52">
        <v>10973</v>
      </c>
      <c r="P6" s="52">
        <f>SUM(P7:P10)</f>
        <v>5883</v>
      </c>
      <c r="Q6" s="81">
        <f>SUM(Q7:Q10)</f>
        <v>5090</v>
      </c>
    </row>
    <row r="7" spans="1:17" ht="12.75" customHeight="1">
      <c r="A7" s="125"/>
      <c r="B7" s="128" t="s">
        <v>20</v>
      </c>
      <c r="C7" s="128"/>
      <c r="D7" s="128"/>
      <c r="E7" s="129"/>
      <c r="F7" s="13"/>
      <c r="G7" s="44">
        <f t="shared" si="1"/>
        <v>27277</v>
      </c>
      <c r="H7" s="32">
        <f t="shared" si="0"/>
        <v>59.53077258838935</v>
      </c>
      <c r="I7" s="53">
        <f aca="true" t="shared" si="2" ref="I7:I19">J7+K7</f>
        <v>16640</v>
      </c>
      <c r="J7" s="52">
        <v>8670</v>
      </c>
      <c r="K7" s="52">
        <v>7970</v>
      </c>
      <c r="L7" s="52">
        <f aca="true" t="shared" si="3" ref="L7:L19">M7+N7</f>
        <v>95</v>
      </c>
      <c r="M7" s="52">
        <v>53</v>
      </c>
      <c r="N7" s="52">
        <v>42</v>
      </c>
      <c r="O7" s="52">
        <f aca="true" t="shared" si="4" ref="O7:O14">P7+Q7</f>
        <v>10542</v>
      </c>
      <c r="P7" s="82">
        <v>5817</v>
      </c>
      <c r="Q7" s="83">
        <v>4725</v>
      </c>
    </row>
    <row r="8" spans="1:17" ht="12.75" customHeight="1">
      <c r="A8" s="125"/>
      <c r="B8" s="130" t="s">
        <v>21</v>
      </c>
      <c r="C8" s="130"/>
      <c r="D8" s="130"/>
      <c r="E8" s="131"/>
      <c r="F8" s="11"/>
      <c r="G8" s="45">
        <f t="shared" si="1"/>
        <v>1277</v>
      </c>
      <c r="H8" s="33">
        <f t="shared" si="0"/>
        <v>2.7869925796595374</v>
      </c>
      <c r="I8" s="53">
        <f t="shared" si="2"/>
        <v>848</v>
      </c>
      <c r="J8" s="52">
        <v>77</v>
      </c>
      <c r="K8" s="52">
        <v>771</v>
      </c>
      <c r="L8" s="52">
        <f t="shared" si="3"/>
        <v>5</v>
      </c>
      <c r="M8" s="52">
        <v>1</v>
      </c>
      <c r="N8" s="52">
        <v>4</v>
      </c>
      <c r="O8" s="52">
        <f t="shared" si="4"/>
        <v>424</v>
      </c>
      <c r="P8" s="52">
        <v>63</v>
      </c>
      <c r="Q8" s="81">
        <v>361</v>
      </c>
    </row>
    <row r="9" spans="1:17" ht="12.75" customHeight="1">
      <c r="A9" s="125"/>
      <c r="B9" s="130" t="s">
        <v>22</v>
      </c>
      <c r="C9" s="130"/>
      <c r="D9" s="130"/>
      <c r="E9" s="131"/>
      <c r="F9" s="11"/>
      <c r="G9" s="45">
        <f t="shared" si="1"/>
        <v>42</v>
      </c>
      <c r="H9" s="33">
        <f t="shared" si="0"/>
        <v>0.09166302924487124</v>
      </c>
      <c r="I9" s="53">
        <f t="shared" si="2"/>
        <v>31</v>
      </c>
      <c r="J9" s="52">
        <v>16</v>
      </c>
      <c r="K9" s="52">
        <v>15</v>
      </c>
      <c r="L9" s="52">
        <f t="shared" si="3"/>
        <v>4</v>
      </c>
      <c r="M9" s="52">
        <v>0</v>
      </c>
      <c r="N9" s="52">
        <v>4</v>
      </c>
      <c r="O9" s="52">
        <f t="shared" si="4"/>
        <v>7</v>
      </c>
      <c r="P9" s="52">
        <v>3</v>
      </c>
      <c r="Q9" s="81">
        <v>4</v>
      </c>
    </row>
    <row r="10" spans="1:17" ht="12.75" customHeight="1">
      <c r="A10" s="125"/>
      <c r="B10" s="142" t="s">
        <v>70</v>
      </c>
      <c r="C10" s="143"/>
      <c r="D10" s="143"/>
      <c r="E10" s="143"/>
      <c r="F10" s="14"/>
      <c r="G10" s="46">
        <f t="shared" si="1"/>
        <v>46</v>
      </c>
      <c r="H10" s="34">
        <f t="shared" si="0"/>
        <v>0.10039284155390658</v>
      </c>
      <c r="I10" s="53">
        <f t="shared" si="2"/>
        <v>46</v>
      </c>
      <c r="J10" s="52">
        <v>5</v>
      </c>
      <c r="K10" s="52">
        <v>41</v>
      </c>
      <c r="L10" s="52">
        <f t="shared" si="3"/>
        <v>0</v>
      </c>
      <c r="M10" s="52">
        <v>0</v>
      </c>
      <c r="N10" s="52">
        <v>0</v>
      </c>
      <c r="O10" s="52">
        <f t="shared" si="4"/>
        <v>0</v>
      </c>
      <c r="P10" s="52">
        <v>0</v>
      </c>
      <c r="Q10" s="81">
        <v>0</v>
      </c>
    </row>
    <row r="11" spans="1:17" ht="12.75" customHeight="1">
      <c r="A11" s="120" t="s">
        <v>23</v>
      </c>
      <c r="B11" s="121"/>
      <c r="C11" s="122"/>
      <c r="D11" s="122"/>
      <c r="E11" s="123"/>
      <c r="F11" s="10" t="s">
        <v>5</v>
      </c>
      <c r="G11" s="30">
        <f t="shared" si="1"/>
        <v>8809</v>
      </c>
      <c r="H11" s="31">
        <f t="shared" si="0"/>
        <v>19.22522915757311</v>
      </c>
      <c r="I11" s="53">
        <f t="shared" si="2"/>
        <v>6594</v>
      </c>
      <c r="J11" s="52">
        <v>2592</v>
      </c>
      <c r="K11" s="52">
        <v>4002</v>
      </c>
      <c r="L11" s="52">
        <f t="shared" si="3"/>
        <v>121</v>
      </c>
      <c r="M11" s="52">
        <v>67</v>
      </c>
      <c r="N11" s="52">
        <v>54</v>
      </c>
      <c r="O11" s="52">
        <f t="shared" si="4"/>
        <v>2094</v>
      </c>
      <c r="P11" s="52">
        <v>861</v>
      </c>
      <c r="Q11" s="81">
        <v>1233</v>
      </c>
    </row>
    <row r="12" spans="1:19" ht="12.75" customHeight="1">
      <c r="A12" s="120" t="s">
        <v>24</v>
      </c>
      <c r="B12" s="121"/>
      <c r="C12" s="122"/>
      <c r="D12" s="122"/>
      <c r="E12" s="123"/>
      <c r="F12" s="10" t="s">
        <v>6</v>
      </c>
      <c r="G12" s="30">
        <f t="shared" si="1"/>
        <v>615</v>
      </c>
      <c r="H12" s="31">
        <f t="shared" si="0"/>
        <v>1.342208642514186</v>
      </c>
      <c r="I12" s="53">
        <f t="shared" si="2"/>
        <v>22</v>
      </c>
      <c r="J12" s="52">
        <v>12</v>
      </c>
      <c r="K12" s="52">
        <v>10</v>
      </c>
      <c r="L12" s="52">
        <f t="shared" si="3"/>
        <v>1</v>
      </c>
      <c r="M12" s="52">
        <v>0</v>
      </c>
      <c r="N12" s="52">
        <v>1</v>
      </c>
      <c r="O12" s="52">
        <f t="shared" si="4"/>
        <v>592</v>
      </c>
      <c r="P12" s="52">
        <v>411</v>
      </c>
      <c r="Q12" s="81">
        <v>181</v>
      </c>
      <c r="S12" s="1" t="s">
        <v>93</v>
      </c>
    </row>
    <row r="13" spans="1:17" ht="12.75" customHeight="1">
      <c r="A13" s="120" t="s">
        <v>25</v>
      </c>
      <c r="B13" s="121"/>
      <c r="C13" s="122"/>
      <c r="D13" s="122"/>
      <c r="E13" s="123"/>
      <c r="F13" s="10" t="s">
        <v>65</v>
      </c>
      <c r="G13" s="30">
        <f t="shared" si="1"/>
        <v>105</v>
      </c>
      <c r="H13" s="31">
        <f t="shared" si="0"/>
        <v>0.22915757311217808</v>
      </c>
      <c r="I13" s="53">
        <f t="shared" si="2"/>
        <v>87</v>
      </c>
      <c r="J13" s="52">
        <v>76</v>
      </c>
      <c r="K13" s="52">
        <v>11</v>
      </c>
      <c r="L13" s="52">
        <f t="shared" si="3"/>
        <v>14</v>
      </c>
      <c r="M13" s="52">
        <v>13</v>
      </c>
      <c r="N13" s="52">
        <v>1</v>
      </c>
      <c r="O13" s="52">
        <f t="shared" si="4"/>
        <v>4</v>
      </c>
      <c r="P13" s="52">
        <v>3</v>
      </c>
      <c r="Q13" s="81">
        <v>1</v>
      </c>
    </row>
    <row r="14" spans="1:17" ht="12.75" customHeight="1">
      <c r="A14" s="120" t="s">
        <v>26</v>
      </c>
      <c r="B14" s="121"/>
      <c r="C14" s="122"/>
      <c r="D14" s="122"/>
      <c r="E14" s="123"/>
      <c r="F14" s="10" t="s">
        <v>27</v>
      </c>
      <c r="G14" s="30">
        <f t="shared" si="1"/>
        <v>4530</v>
      </c>
      <c r="H14" s="31">
        <f t="shared" si="0"/>
        <v>9.88651243998254</v>
      </c>
      <c r="I14" s="53">
        <f>J14+K14</f>
        <v>3755</v>
      </c>
      <c r="J14" s="52">
        <v>2262</v>
      </c>
      <c r="K14" s="52">
        <v>1493</v>
      </c>
      <c r="L14" s="52">
        <f t="shared" si="3"/>
        <v>201</v>
      </c>
      <c r="M14" s="52">
        <v>126</v>
      </c>
      <c r="N14" s="52">
        <v>75</v>
      </c>
      <c r="O14" s="52">
        <f t="shared" si="4"/>
        <v>574</v>
      </c>
      <c r="P14" s="52">
        <v>308</v>
      </c>
      <c r="Q14" s="81">
        <v>266</v>
      </c>
    </row>
    <row r="15" spans="1:17" ht="12.75" customHeight="1">
      <c r="A15" s="124" t="s">
        <v>28</v>
      </c>
      <c r="B15" s="125" t="s">
        <v>12</v>
      </c>
      <c r="C15" s="126"/>
      <c r="D15" s="126"/>
      <c r="E15" s="127"/>
      <c r="F15" s="10"/>
      <c r="G15" s="30">
        <f t="shared" si="1"/>
        <v>3118</v>
      </c>
      <c r="H15" s="31">
        <f t="shared" si="0"/>
        <v>6.8048886948930605</v>
      </c>
      <c r="I15" s="53">
        <f>J15+K15</f>
        <v>2194</v>
      </c>
      <c r="J15" s="52">
        <f>SUM(J16:J22)</f>
        <v>1390</v>
      </c>
      <c r="K15" s="52">
        <f>SUM(K16:K22)</f>
        <v>804</v>
      </c>
      <c r="L15" s="52">
        <f t="shared" si="3"/>
        <v>163</v>
      </c>
      <c r="M15" s="52">
        <f>SUM(M16:M22)</f>
        <v>86</v>
      </c>
      <c r="N15" s="52">
        <f>SUM(N16:N22)</f>
        <v>77</v>
      </c>
      <c r="O15" s="52">
        <f>P15+Q15</f>
        <v>761</v>
      </c>
      <c r="P15" s="52">
        <v>491</v>
      </c>
      <c r="Q15" s="81">
        <v>270</v>
      </c>
    </row>
    <row r="16" spans="1:17" ht="12.75" customHeight="1">
      <c r="A16" s="125"/>
      <c r="B16" s="147" t="s">
        <v>13</v>
      </c>
      <c r="C16" s="147"/>
      <c r="D16" s="147"/>
      <c r="E16" s="148"/>
      <c r="F16" s="13"/>
      <c r="G16" s="109"/>
      <c r="H16" s="110"/>
      <c r="I16" s="53">
        <f t="shared" si="2"/>
        <v>55</v>
      </c>
      <c r="J16" s="52">
        <v>26</v>
      </c>
      <c r="K16" s="52">
        <v>29</v>
      </c>
      <c r="L16" s="52">
        <f t="shared" si="3"/>
        <v>35</v>
      </c>
      <c r="M16" s="52">
        <v>16</v>
      </c>
      <c r="N16" s="52">
        <v>19</v>
      </c>
      <c r="O16" s="145"/>
      <c r="P16" s="145"/>
      <c r="Q16" s="146"/>
    </row>
    <row r="17" spans="1:17" ht="12.75" customHeight="1">
      <c r="A17" s="125"/>
      <c r="B17" s="115" t="s">
        <v>29</v>
      </c>
      <c r="C17" s="115"/>
      <c r="D17" s="115"/>
      <c r="E17" s="116"/>
      <c r="F17" s="11"/>
      <c r="G17" s="111"/>
      <c r="H17" s="112"/>
      <c r="I17" s="53">
        <f t="shared" si="2"/>
        <v>1093</v>
      </c>
      <c r="J17" s="52">
        <v>808</v>
      </c>
      <c r="K17" s="52">
        <v>285</v>
      </c>
      <c r="L17" s="52">
        <f t="shared" si="3"/>
        <v>8</v>
      </c>
      <c r="M17" s="52">
        <v>4</v>
      </c>
      <c r="N17" s="52">
        <v>4</v>
      </c>
      <c r="O17" s="145"/>
      <c r="P17" s="145"/>
      <c r="Q17" s="146"/>
    </row>
    <row r="18" spans="1:17" ht="12.75" customHeight="1">
      <c r="A18" s="125"/>
      <c r="B18" s="115" t="s">
        <v>30</v>
      </c>
      <c r="C18" s="115"/>
      <c r="D18" s="115"/>
      <c r="E18" s="116"/>
      <c r="F18" s="11"/>
      <c r="G18" s="111"/>
      <c r="H18" s="112"/>
      <c r="I18" s="53">
        <f t="shared" si="2"/>
        <v>380</v>
      </c>
      <c r="J18" s="52">
        <v>259</v>
      </c>
      <c r="K18" s="52">
        <v>121</v>
      </c>
      <c r="L18" s="52">
        <f t="shared" si="3"/>
        <v>11</v>
      </c>
      <c r="M18" s="52">
        <v>5</v>
      </c>
      <c r="N18" s="52">
        <v>6</v>
      </c>
      <c r="O18" s="145"/>
      <c r="P18" s="145"/>
      <c r="Q18" s="146"/>
    </row>
    <row r="19" spans="1:17" ht="12.75" customHeight="1">
      <c r="A19" s="125"/>
      <c r="B19" s="115" t="s">
        <v>14</v>
      </c>
      <c r="C19" s="115"/>
      <c r="D19" s="115"/>
      <c r="E19" s="116"/>
      <c r="F19" s="11"/>
      <c r="G19" s="111"/>
      <c r="H19" s="112"/>
      <c r="I19" s="53">
        <f t="shared" si="2"/>
        <v>262</v>
      </c>
      <c r="J19" s="52">
        <v>101</v>
      </c>
      <c r="K19" s="52">
        <v>161</v>
      </c>
      <c r="L19" s="52">
        <f t="shared" si="3"/>
        <v>53</v>
      </c>
      <c r="M19" s="52">
        <v>31</v>
      </c>
      <c r="N19" s="52">
        <v>22</v>
      </c>
      <c r="O19" s="145"/>
      <c r="P19" s="145"/>
      <c r="Q19" s="146"/>
    </row>
    <row r="20" spans="1:17" ht="12.75" customHeight="1">
      <c r="A20" s="125"/>
      <c r="B20" s="115" t="s">
        <v>15</v>
      </c>
      <c r="C20" s="115"/>
      <c r="D20" s="115"/>
      <c r="E20" s="116"/>
      <c r="F20" s="11"/>
      <c r="G20" s="111"/>
      <c r="H20" s="112"/>
      <c r="I20" s="53">
        <f>J20+K20</f>
        <v>46</v>
      </c>
      <c r="J20" s="52">
        <v>21</v>
      </c>
      <c r="K20" s="52">
        <v>25</v>
      </c>
      <c r="L20" s="52">
        <f>M20+N20</f>
        <v>1</v>
      </c>
      <c r="M20" s="52">
        <v>0</v>
      </c>
      <c r="N20" s="52">
        <v>1</v>
      </c>
      <c r="O20" s="145"/>
      <c r="P20" s="145"/>
      <c r="Q20" s="146"/>
    </row>
    <row r="21" spans="1:17" ht="12.75" customHeight="1">
      <c r="A21" s="125"/>
      <c r="B21" s="115" t="s">
        <v>31</v>
      </c>
      <c r="C21" s="115"/>
      <c r="D21" s="115"/>
      <c r="E21" s="116"/>
      <c r="F21" s="11"/>
      <c r="G21" s="111"/>
      <c r="H21" s="112"/>
      <c r="I21" s="53">
        <f>J21+K21</f>
        <v>0</v>
      </c>
      <c r="J21" s="84">
        <v>0</v>
      </c>
      <c r="K21" s="84">
        <v>0</v>
      </c>
      <c r="L21" s="52">
        <f>M21+N21</f>
        <v>0</v>
      </c>
      <c r="M21" s="52">
        <v>0</v>
      </c>
      <c r="N21" s="52">
        <v>0</v>
      </c>
      <c r="O21" s="145"/>
      <c r="P21" s="145"/>
      <c r="Q21" s="146"/>
    </row>
    <row r="22" spans="1:17" ht="12.75" customHeight="1">
      <c r="A22" s="125"/>
      <c r="B22" s="132" t="s">
        <v>0</v>
      </c>
      <c r="C22" s="133"/>
      <c r="D22" s="133"/>
      <c r="E22" s="133"/>
      <c r="F22" s="14"/>
      <c r="G22" s="113"/>
      <c r="H22" s="114"/>
      <c r="I22" s="53">
        <f>J22+K22</f>
        <v>358</v>
      </c>
      <c r="J22" s="52">
        <v>175</v>
      </c>
      <c r="K22" s="52">
        <v>183</v>
      </c>
      <c r="L22" s="52">
        <f>M22+N22</f>
        <v>55</v>
      </c>
      <c r="M22" s="52">
        <v>30</v>
      </c>
      <c r="N22" s="52">
        <v>25</v>
      </c>
      <c r="O22" s="145"/>
      <c r="P22" s="145"/>
      <c r="Q22" s="146"/>
    </row>
    <row r="23" spans="1:17" ht="12.75" customHeight="1">
      <c r="A23" s="120" t="s">
        <v>68</v>
      </c>
      <c r="B23" s="121"/>
      <c r="C23" s="122"/>
      <c r="D23" s="122"/>
      <c r="E23" s="123"/>
      <c r="F23" s="10"/>
      <c r="G23" s="52">
        <f>I23+L23+O23</f>
        <v>1</v>
      </c>
      <c r="H23" s="103">
        <f>G23/$G$5*100</f>
        <v>0.002182453077258839</v>
      </c>
      <c r="I23" s="53">
        <f>J23+K23</f>
        <v>0</v>
      </c>
      <c r="J23" s="52">
        <v>0</v>
      </c>
      <c r="K23" s="52">
        <v>0</v>
      </c>
      <c r="L23" s="52">
        <f>M23+N23</f>
        <v>0</v>
      </c>
      <c r="M23" s="52">
        <v>0</v>
      </c>
      <c r="N23" s="52">
        <v>0</v>
      </c>
      <c r="O23" s="52">
        <f>P23+Q23</f>
        <v>1</v>
      </c>
      <c r="P23" s="81">
        <v>0</v>
      </c>
      <c r="Q23" s="81">
        <v>1</v>
      </c>
    </row>
    <row r="24" spans="1:17" s="2" customFormat="1" ht="12.75" customHeight="1">
      <c r="A24" s="27" t="s">
        <v>77</v>
      </c>
      <c r="B24" s="149" t="s">
        <v>76</v>
      </c>
      <c r="C24" s="150"/>
      <c r="D24" s="150"/>
      <c r="E24" s="150"/>
      <c r="F24" s="13" t="s">
        <v>87</v>
      </c>
      <c r="G24" s="53">
        <f>I24+L24+O24</f>
        <v>1</v>
      </c>
      <c r="H24" s="32">
        <f>G24/$G$5*100</f>
        <v>0.002182453077258839</v>
      </c>
      <c r="I24" s="53">
        <f>J24+K24</f>
        <v>0</v>
      </c>
      <c r="J24" s="52">
        <v>0</v>
      </c>
      <c r="K24" s="52">
        <v>0</v>
      </c>
      <c r="L24" s="52">
        <f>M24+N24</f>
        <v>1</v>
      </c>
      <c r="M24" s="52">
        <v>0</v>
      </c>
      <c r="N24" s="52">
        <v>1</v>
      </c>
      <c r="O24" s="53">
        <f>P24+Q24</f>
        <v>0</v>
      </c>
      <c r="P24" s="52">
        <v>0</v>
      </c>
      <c r="Q24" s="81">
        <v>0</v>
      </c>
    </row>
    <row r="25" spans="1:17" ht="12.75" customHeight="1">
      <c r="A25" s="153" t="s">
        <v>74</v>
      </c>
      <c r="B25" s="154"/>
      <c r="C25" s="154"/>
      <c r="D25" s="154"/>
      <c r="E25" s="42"/>
      <c r="F25" s="13" t="s">
        <v>86</v>
      </c>
      <c r="G25" s="118">
        <f>G6/G5*100</f>
        <v>62.50982103884767</v>
      </c>
      <c r="H25" s="119"/>
      <c r="I25" s="54">
        <f aca="true" t="shared" si="5" ref="I25:Q25">I6/I5*100</f>
        <v>58.129529734917426</v>
      </c>
      <c r="J25" s="35">
        <f t="shared" si="5"/>
        <v>58.06622516556291</v>
      </c>
      <c r="K25" s="35">
        <f t="shared" si="5"/>
        <v>58.19276311437454</v>
      </c>
      <c r="L25" s="35">
        <f t="shared" si="5"/>
        <v>17.218543046357617</v>
      </c>
      <c r="M25" s="35">
        <f t="shared" si="5"/>
        <v>15.606936416184972</v>
      </c>
      <c r="N25" s="35">
        <f t="shared" si="5"/>
        <v>19.379844961240313</v>
      </c>
      <c r="O25" s="35">
        <f t="shared" si="5"/>
        <v>73.15821054736983</v>
      </c>
      <c r="P25" s="35">
        <f t="shared" si="5"/>
        <v>73.93490008797285</v>
      </c>
      <c r="Q25" s="31">
        <f t="shared" si="5"/>
        <v>72.28060210167567</v>
      </c>
    </row>
    <row r="26" spans="1:17" ht="12.75" customHeight="1">
      <c r="A26" s="151" t="s">
        <v>7</v>
      </c>
      <c r="B26" s="152"/>
      <c r="C26" s="152"/>
      <c r="D26" s="152"/>
      <c r="E26" s="43"/>
      <c r="F26" s="15" t="s">
        <v>90</v>
      </c>
      <c r="G26" s="135">
        <f>(G14+G24)/G5*100</f>
        <v>9.8886948930598</v>
      </c>
      <c r="H26" s="136"/>
      <c r="I26" s="55">
        <f>(I14+I24)/I5*100</f>
        <v>12.42677962736208</v>
      </c>
      <c r="J26" s="36">
        <f>(J14+J24)/J5*100</f>
        <v>14.980132450331126</v>
      </c>
      <c r="K26" s="36">
        <f aca="true" t="shared" si="6" ref="K26:Q26">(K14+K24)/K5*100</f>
        <v>9.876298207316268</v>
      </c>
      <c r="L26" s="36">
        <f t="shared" si="6"/>
        <v>33.443708609271525</v>
      </c>
      <c r="M26" s="36">
        <f t="shared" si="6"/>
        <v>36.41618497109826</v>
      </c>
      <c r="N26" s="36">
        <f t="shared" si="6"/>
        <v>29.457364341085274</v>
      </c>
      <c r="O26" s="36">
        <f t="shared" si="6"/>
        <v>3.826921794786319</v>
      </c>
      <c r="P26" s="36">
        <f t="shared" si="6"/>
        <v>3.8708055799924597</v>
      </c>
      <c r="Q26" s="37">
        <f t="shared" si="6"/>
        <v>3.7773359840954273</v>
      </c>
    </row>
    <row r="27" spans="1:26" ht="12.75" customHeight="1">
      <c r="A27" s="134" t="s">
        <v>91</v>
      </c>
      <c r="B27" s="134"/>
      <c r="C27" s="134"/>
      <c r="D27" s="134"/>
      <c r="E27" s="134"/>
      <c r="F27" s="134"/>
      <c r="G27" s="134"/>
      <c r="H27" s="134"/>
      <c r="I27" s="144" t="s">
        <v>95</v>
      </c>
      <c r="J27" s="144"/>
      <c r="K27" s="144"/>
      <c r="L27" s="144"/>
      <c r="M27" s="144"/>
      <c r="N27" s="144"/>
      <c r="O27" s="144"/>
      <c r="P27" s="144"/>
      <c r="Q27" s="144"/>
      <c r="R27" s="144"/>
      <c r="S27" s="47"/>
      <c r="T27" s="47"/>
      <c r="U27" s="47"/>
      <c r="V27" s="47"/>
      <c r="W27" s="47"/>
      <c r="X27" s="47"/>
      <c r="Y27" s="47"/>
      <c r="Z27" s="47"/>
    </row>
    <row r="28" spans="1:26" ht="11.25" customHeight="1">
      <c r="A28" s="23"/>
      <c r="B28" s="23"/>
      <c r="C28" s="23"/>
      <c r="D28" s="23"/>
      <c r="E28" s="23"/>
      <c r="F28" s="23"/>
      <c r="G28" s="23"/>
      <c r="H28" s="23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47"/>
      <c r="T28" s="47"/>
      <c r="U28" s="47"/>
      <c r="V28" s="47"/>
      <c r="W28" s="47"/>
      <c r="X28" s="47"/>
      <c r="Y28" s="47"/>
      <c r="Z28" s="47"/>
    </row>
    <row r="29" spans="1:16" ht="12.75" customHeight="1">
      <c r="A29" s="4" t="s">
        <v>73</v>
      </c>
      <c r="P29" s="26"/>
    </row>
    <row r="30" spans="1:18" ht="12.75" customHeight="1">
      <c r="A30" s="139" t="s">
        <v>18</v>
      </c>
      <c r="B30" s="140"/>
      <c r="C30" s="137" t="s">
        <v>96</v>
      </c>
      <c r="D30" s="138"/>
      <c r="E30" s="78" t="s">
        <v>94</v>
      </c>
      <c r="F30" s="56">
        <v>24.3</v>
      </c>
      <c r="G30" s="56">
        <v>25.3</v>
      </c>
      <c r="H30" s="56">
        <v>26.3</v>
      </c>
      <c r="I30" s="57">
        <v>27.3</v>
      </c>
      <c r="J30" s="58">
        <v>28.3</v>
      </c>
      <c r="K30" s="5">
        <v>29.3</v>
      </c>
      <c r="L30" s="5">
        <v>30.3</v>
      </c>
      <c r="M30" s="59">
        <v>31.3</v>
      </c>
      <c r="N30" s="56" t="s">
        <v>97</v>
      </c>
      <c r="O30" s="56">
        <v>3.3</v>
      </c>
      <c r="P30" s="56">
        <v>4.3</v>
      </c>
      <c r="Q30" s="107">
        <v>5.3</v>
      </c>
      <c r="R30" s="108"/>
    </row>
    <row r="31" spans="1:19" ht="12.75" customHeight="1">
      <c r="A31" s="169" t="s">
        <v>33</v>
      </c>
      <c r="B31" s="170"/>
      <c r="C31" s="60"/>
      <c r="D31" s="61">
        <v>0.402</v>
      </c>
      <c r="E31" s="62">
        <v>0.431</v>
      </c>
      <c r="F31" s="63">
        <v>0.545</v>
      </c>
      <c r="G31" s="63">
        <v>0.538</v>
      </c>
      <c r="H31" s="63">
        <v>0.54</v>
      </c>
      <c r="I31" s="80">
        <v>0.555</v>
      </c>
      <c r="J31" s="62">
        <v>0.561</v>
      </c>
      <c r="K31" s="64">
        <v>0.557</v>
      </c>
      <c r="L31" s="63">
        <v>0.557</v>
      </c>
      <c r="M31" s="63">
        <v>0.551</v>
      </c>
      <c r="N31" s="63">
        <v>0.56</v>
      </c>
      <c r="O31" s="63">
        <v>0.582</v>
      </c>
      <c r="P31" s="63">
        <v>0.582</v>
      </c>
      <c r="Q31" s="155">
        <v>0.625</v>
      </c>
      <c r="R31" s="156"/>
      <c r="S31" s="38"/>
    </row>
    <row r="32" spans="1:19" ht="12.75" customHeight="1">
      <c r="A32" s="167" t="s">
        <v>35</v>
      </c>
      <c r="B32" s="168"/>
      <c r="C32" s="65"/>
      <c r="D32" s="66">
        <v>0.442</v>
      </c>
      <c r="E32" s="77">
        <v>0.453</v>
      </c>
      <c r="F32" s="67">
        <v>0.535</v>
      </c>
      <c r="G32" s="67">
        <v>0.532</v>
      </c>
      <c r="H32" s="67">
        <v>0.538</v>
      </c>
      <c r="I32" s="64">
        <v>0.545</v>
      </c>
      <c r="J32" s="69">
        <v>0.547</v>
      </c>
      <c r="K32" s="67">
        <v>0.547</v>
      </c>
      <c r="L32" s="67">
        <v>0.547</v>
      </c>
      <c r="M32" s="67">
        <v>0.547</v>
      </c>
      <c r="N32" s="67">
        <v>0.558</v>
      </c>
      <c r="O32" s="67">
        <v>0.574</v>
      </c>
      <c r="P32" s="67">
        <v>0.574</v>
      </c>
      <c r="Q32" s="157">
        <v>0.608</v>
      </c>
      <c r="R32" s="158"/>
      <c r="S32" s="38"/>
    </row>
    <row r="33" spans="1:19" ht="12.75" customHeight="1">
      <c r="A33" s="163" t="s">
        <v>34</v>
      </c>
      <c r="B33" s="164"/>
      <c r="C33" s="70"/>
      <c r="D33" s="71">
        <v>0.141</v>
      </c>
      <c r="E33" s="69">
        <v>0.117</v>
      </c>
      <c r="F33" s="68">
        <v>0.124</v>
      </c>
      <c r="G33" s="68">
        <v>0.125</v>
      </c>
      <c r="H33" s="68">
        <v>0.132</v>
      </c>
      <c r="I33" s="80">
        <v>0.135</v>
      </c>
      <c r="J33" s="62">
        <v>0.138</v>
      </c>
      <c r="K33" s="64">
        <v>0.138</v>
      </c>
      <c r="L33" s="68">
        <v>0.132</v>
      </c>
      <c r="M33" s="68">
        <v>0.135</v>
      </c>
      <c r="N33" s="68">
        <v>0.13</v>
      </c>
      <c r="O33" s="68">
        <v>0.114</v>
      </c>
      <c r="P33" s="68">
        <v>0.114</v>
      </c>
      <c r="Q33" s="159">
        <v>0.099</v>
      </c>
      <c r="R33" s="160"/>
      <c r="S33" s="38"/>
    </row>
    <row r="34" spans="1:19" ht="12.75" customHeight="1">
      <c r="A34" s="165" t="s">
        <v>35</v>
      </c>
      <c r="B34" s="166"/>
      <c r="C34" s="72"/>
      <c r="D34" s="73">
        <v>0.202</v>
      </c>
      <c r="E34" s="74">
        <v>0.169</v>
      </c>
      <c r="F34" s="75">
        <v>0.168</v>
      </c>
      <c r="G34" s="75">
        <v>0.17</v>
      </c>
      <c r="H34" s="75">
        <v>0.175</v>
      </c>
      <c r="I34" s="76">
        <v>0.178</v>
      </c>
      <c r="J34" s="74">
        <v>0.179</v>
      </c>
      <c r="K34" s="76">
        <v>0.178</v>
      </c>
      <c r="L34" s="75">
        <v>0.176</v>
      </c>
      <c r="M34" s="75">
        <v>0.177</v>
      </c>
      <c r="N34" s="75">
        <v>0.174</v>
      </c>
      <c r="O34" s="75">
        <v>0.157</v>
      </c>
      <c r="P34" s="75">
        <v>0.157</v>
      </c>
      <c r="Q34" s="161">
        <v>0.142</v>
      </c>
      <c r="R34" s="162"/>
      <c r="S34" s="38"/>
    </row>
    <row r="35" spans="9:17" ht="10.5">
      <c r="I35" s="79"/>
      <c r="J35" s="79"/>
      <c r="K35" s="79"/>
      <c r="L35" s="79"/>
      <c r="M35" s="79"/>
      <c r="N35" s="79"/>
      <c r="O35" s="79"/>
      <c r="P35" s="79"/>
      <c r="Q35" s="79"/>
    </row>
  </sheetData>
  <sheetProtection/>
  <mergeCells count="43">
    <mergeCell ref="Q31:R31"/>
    <mergeCell ref="Q32:R32"/>
    <mergeCell ref="Q33:R33"/>
    <mergeCell ref="Q34:R34"/>
    <mergeCell ref="A33:B33"/>
    <mergeCell ref="A34:B34"/>
    <mergeCell ref="A32:B32"/>
    <mergeCell ref="A31:B31"/>
    <mergeCell ref="I27:R28"/>
    <mergeCell ref="A12:E12"/>
    <mergeCell ref="B19:E19"/>
    <mergeCell ref="O16:Q22"/>
    <mergeCell ref="B16:E16"/>
    <mergeCell ref="B24:E24"/>
    <mergeCell ref="A26:D26"/>
    <mergeCell ref="A25:D25"/>
    <mergeCell ref="C30:D30"/>
    <mergeCell ref="A30:B30"/>
    <mergeCell ref="A3:F4"/>
    <mergeCell ref="B21:E21"/>
    <mergeCell ref="A13:E13"/>
    <mergeCell ref="B20:E20"/>
    <mergeCell ref="A5:E5"/>
    <mergeCell ref="B9:E9"/>
    <mergeCell ref="B10:E10"/>
    <mergeCell ref="B6:E6"/>
    <mergeCell ref="B7:E7"/>
    <mergeCell ref="B8:E8"/>
    <mergeCell ref="B17:E17"/>
    <mergeCell ref="B22:E22"/>
    <mergeCell ref="A27:H27"/>
    <mergeCell ref="A11:E11"/>
    <mergeCell ref="G26:H26"/>
    <mergeCell ref="Q30:R30"/>
    <mergeCell ref="G16:H22"/>
    <mergeCell ref="B18:E18"/>
    <mergeCell ref="G3:H3"/>
    <mergeCell ref="G25:H25"/>
    <mergeCell ref="A14:E14"/>
    <mergeCell ref="A23:E23"/>
    <mergeCell ref="A15:A22"/>
    <mergeCell ref="B15:E15"/>
    <mergeCell ref="A6:A10"/>
  </mergeCells>
  <printOptions horizontalCentered="1"/>
  <pageMargins left="0.15748031496062992" right="0.2362204724409449" top="0.7480314960629921" bottom="0.7480314960629921" header="0.31496062992125984" footer="0.31496062992125984"/>
  <pageSetup firstPageNumber="32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  <colBreaks count="1" manualBreakCount="1">
    <brk id="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="130" zoomScaleNormal="130" zoomScaleSheetLayoutView="130" zoomScalePageLayoutView="154" workbookViewId="0" topLeftCell="A3">
      <selection activeCell="N25" sqref="N25"/>
    </sheetView>
  </sheetViews>
  <sheetFormatPr defaultColWidth="9.00390625" defaultRowHeight="13.5"/>
  <cols>
    <col min="1" max="1" width="2.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625" style="29" customWidth="1"/>
    <col min="7" max="8" width="4.625" style="2" customWidth="1"/>
    <col min="9" max="11" width="3.625" style="2" customWidth="1"/>
    <col min="12" max="16" width="3.125" style="2" customWidth="1"/>
    <col min="17" max="17" width="3.00390625" style="2" hidden="1" customWidth="1"/>
    <col min="18" max="26" width="3.125" style="2" customWidth="1"/>
    <col min="27" max="27" width="4.125" style="2" customWidth="1"/>
    <col min="28" max="16384" width="9.00390625" style="2" customWidth="1"/>
  </cols>
  <sheetData>
    <row r="1" spans="1:27" s="16" customFormat="1" ht="12.75" customHeight="1">
      <c r="A1" s="16" t="s">
        <v>98</v>
      </c>
      <c r="F1" s="28"/>
      <c r="J1" s="17"/>
      <c r="K1" s="17"/>
      <c r="L1" s="17"/>
      <c r="M1" s="17"/>
      <c r="N1" s="17"/>
      <c r="O1" s="17"/>
      <c r="P1" s="17"/>
      <c r="Q1" s="17"/>
      <c r="R1" s="17"/>
      <c r="AA1" s="25" t="s">
        <v>101</v>
      </c>
    </row>
    <row r="2" spans="1:27" s="8" customFormat="1" ht="12.75" customHeight="1">
      <c r="A2" s="141" t="s">
        <v>36</v>
      </c>
      <c r="B2" s="141"/>
      <c r="C2" s="117"/>
      <c r="D2" s="117"/>
      <c r="E2" s="117"/>
      <c r="F2" s="181" t="s">
        <v>37</v>
      </c>
      <c r="G2" s="183" t="s">
        <v>38</v>
      </c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73" t="s">
        <v>39</v>
      </c>
      <c r="X2" s="173"/>
      <c r="Y2" s="173"/>
      <c r="Z2" s="173"/>
      <c r="AA2" s="178" t="s">
        <v>67</v>
      </c>
    </row>
    <row r="3" spans="1:27" ht="26.25" customHeight="1">
      <c r="A3" s="125"/>
      <c r="B3" s="125"/>
      <c r="C3" s="126"/>
      <c r="D3" s="126"/>
      <c r="E3" s="126"/>
      <c r="F3" s="182"/>
      <c r="G3" s="18" t="s">
        <v>12</v>
      </c>
      <c r="H3" s="18" t="s">
        <v>40</v>
      </c>
      <c r="I3" s="18" t="s">
        <v>41</v>
      </c>
      <c r="J3" s="19" t="s">
        <v>42</v>
      </c>
      <c r="K3" s="19" t="s">
        <v>43</v>
      </c>
      <c r="L3" s="24" t="s">
        <v>44</v>
      </c>
      <c r="M3" s="18" t="s">
        <v>45</v>
      </c>
      <c r="N3" s="18" t="s">
        <v>46</v>
      </c>
      <c r="O3" s="18" t="s">
        <v>47</v>
      </c>
      <c r="P3" s="18" t="s">
        <v>48</v>
      </c>
      <c r="Q3" s="20" t="s">
        <v>49</v>
      </c>
      <c r="R3" s="20" t="s">
        <v>50</v>
      </c>
      <c r="S3" s="20" t="s">
        <v>51</v>
      </c>
      <c r="T3" s="18" t="s">
        <v>52</v>
      </c>
      <c r="U3" s="18" t="s">
        <v>64</v>
      </c>
      <c r="V3" s="20" t="s">
        <v>53</v>
      </c>
      <c r="W3" s="20" t="s">
        <v>12</v>
      </c>
      <c r="X3" s="18" t="s">
        <v>40</v>
      </c>
      <c r="Y3" s="20" t="s">
        <v>42</v>
      </c>
      <c r="Z3" s="18" t="s">
        <v>43</v>
      </c>
      <c r="AA3" s="179"/>
    </row>
    <row r="4" spans="1:27" ht="12.75" customHeight="1">
      <c r="A4" s="120" t="s">
        <v>19</v>
      </c>
      <c r="B4" s="120"/>
      <c r="C4" s="121"/>
      <c r="D4" s="172"/>
      <c r="E4" s="21" t="s">
        <v>79</v>
      </c>
      <c r="F4" s="86">
        <f aca="true" t="shared" si="0" ref="F4:F25">G4+W4</f>
        <v>30821</v>
      </c>
      <c r="G4" s="86">
        <f>SUM(H4:V4)</f>
        <v>30217</v>
      </c>
      <c r="H4" s="86">
        <f>H6+H13+H14+H15+H16+H17+H25</f>
        <v>24267</v>
      </c>
      <c r="I4" s="86">
        <f aca="true" t="shared" si="1" ref="I4:V4">I6+I13+I14+I15+I16+I17+I25</f>
        <v>772</v>
      </c>
      <c r="J4" s="86">
        <f>J6+J13+J14+J15+J16+J17+J25</f>
        <v>1043</v>
      </c>
      <c r="K4" s="88">
        <f>K6+K13+K14+K15+K16+K17+K25</f>
        <v>1344</v>
      </c>
      <c r="L4" s="89">
        <f t="shared" si="1"/>
        <v>56</v>
      </c>
      <c r="M4" s="86">
        <f t="shared" si="1"/>
        <v>209</v>
      </c>
      <c r="N4" s="86">
        <f t="shared" si="1"/>
        <v>41</v>
      </c>
      <c r="O4" s="86">
        <f t="shared" si="1"/>
        <v>362</v>
      </c>
      <c r="P4" s="86">
        <f t="shared" si="1"/>
        <v>155</v>
      </c>
      <c r="Q4" s="90"/>
      <c r="R4" s="86">
        <f t="shared" si="1"/>
        <v>381</v>
      </c>
      <c r="S4" s="86">
        <f>S6+S13+S14+S15+S16+S17+S25</f>
        <v>31</v>
      </c>
      <c r="T4" s="86">
        <f t="shared" si="1"/>
        <v>1442</v>
      </c>
      <c r="U4" s="86">
        <f t="shared" si="1"/>
        <v>76</v>
      </c>
      <c r="V4" s="86">
        <f t="shared" si="1"/>
        <v>38</v>
      </c>
      <c r="W4" s="86">
        <f>SUM(X4:Z4)</f>
        <v>604</v>
      </c>
      <c r="X4" s="86">
        <f>X6+X13+X14+X15+X16+X17+X25</f>
        <v>521</v>
      </c>
      <c r="Y4" s="86">
        <f>Y6+Y13+Y14+Y15+Y16+Y17+Y25</f>
        <v>36</v>
      </c>
      <c r="Z4" s="86">
        <f>Z6+Z13+Z14+Z15+Z16+Z17+Z25</f>
        <v>47</v>
      </c>
      <c r="AA4" s="93">
        <v>31363</v>
      </c>
    </row>
    <row r="5" spans="1:27" ht="12.75" customHeight="1">
      <c r="A5" s="180" t="s">
        <v>72</v>
      </c>
      <c r="B5" s="172" t="s">
        <v>54</v>
      </c>
      <c r="C5" s="174"/>
      <c r="D5" s="174"/>
      <c r="E5" s="175"/>
      <c r="F5" s="86">
        <f t="shared" si="0"/>
        <v>19714</v>
      </c>
      <c r="G5" s="86">
        <f aca="true" t="shared" si="2" ref="G5:G25">SUM(H5:V5)</f>
        <v>19599</v>
      </c>
      <c r="H5" s="86">
        <v>16814</v>
      </c>
      <c r="I5" s="86">
        <v>85</v>
      </c>
      <c r="J5" s="86">
        <v>170</v>
      </c>
      <c r="K5" s="88">
        <v>522</v>
      </c>
      <c r="L5" s="89">
        <v>11</v>
      </c>
      <c r="M5" s="86">
        <v>78</v>
      </c>
      <c r="N5" s="86">
        <v>41</v>
      </c>
      <c r="O5" s="86">
        <v>354</v>
      </c>
      <c r="P5" s="86">
        <v>124</v>
      </c>
      <c r="Q5" s="90"/>
      <c r="R5" s="86">
        <v>335</v>
      </c>
      <c r="S5" s="86">
        <v>4</v>
      </c>
      <c r="T5" s="86">
        <v>980</v>
      </c>
      <c r="U5" s="86">
        <v>50</v>
      </c>
      <c r="V5" s="86">
        <v>31</v>
      </c>
      <c r="W5" s="86">
        <f>SUM(X5:Z5)</f>
        <v>115</v>
      </c>
      <c r="X5" s="86">
        <v>109</v>
      </c>
      <c r="Y5" s="86">
        <v>2</v>
      </c>
      <c r="Z5" s="86">
        <v>4</v>
      </c>
      <c r="AA5" s="93">
        <v>19632</v>
      </c>
    </row>
    <row r="6" spans="1:27" ht="12.75" customHeight="1">
      <c r="A6" s="125"/>
      <c r="B6" s="129" t="s">
        <v>75</v>
      </c>
      <c r="C6" s="174"/>
      <c r="D6" s="174"/>
      <c r="E6" s="22" t="s">
        <v>80</v>
      </c>
      <c r="F6" s="86">
        <f t="shared" si="0"/>
        <v>17669</v>
      </c>
      <c r="G6" s="86">
        <f>SUM(H6:V6)</f>
        <v>17565</v>
      </c>
      <c r="H6" s="86">
        <f>SUM(H7:H12)</f>
        <v>15066</v>
      </c>
      <c r="I6" s="86">
        <f>SUM(I7:I12)</f>
        <v>76</v>
      </c>
      <c r="J6" s="86">
        <f aca="true" t="shared" si="3" ref="J6:U6">SUM(J7:J12)</f>
        <v>162</v>
      </c>
      <c r="K6" s="88">
        <f t="shared" si="3"/>
        <v>488</v>
      </c>
      <c r="L6" s="89">
        <f t="shared" si="3"/>
        <v>11</v>
      </c>
      <c r="M6" s="86">
        <f t="shared" si="3"/>
        <v>77</v>
      </c>
      <c r="N6" s="86">
        <f t="shared" si="3"/>
        <v>41</v>
      </c>
      <c r="O6" s="86">
        <f t="shared" si="3"/>
        <v>280</v>
      </c>
      <c r="P6" s="86">
        <f>SUM(P7:P12)</f>
        <v>121</v>
      </c>
      <c r="Q6" s="86">
        <f>SUM(Q7:Q12)</f>
        <v>0</v>
      </c>
      <c r="R6" s="86">
        <f t="shared" si="3"/>
        <v>297</v>
      </c>
      <c r="S6" s="86">
        <f t="shared" si="3"/>
        <v>4</v>
      </c>
      <c r="T6" s="86">
        <f t="shared" si="3"/>
        <v>881</v>
      </c>
      <c r="U6" s="86">
        <f t="shared" si="3"/>
        <v>41</v>
      </c>
      <c r="V6" s="86">
        <f>SUM(V7:V12)</f>
        <v>20</v>
      </c>
      <c r="W6" s="86">
        <f>SUM(X6:Z6)</f>
        <v>104</v>
      </c>
      <c r="X6" s="86">
        <f>SUM(X7:X12)</f>
        <v>99</v>
      </c>
      <c r="Y6" s="86">
        <f>SUM(Y7:Y12)</f>
        <v>1</v>
      </c>
      <c r="Z6" s="86">
        <f>SUM(Z7:Z12)</f>
        <v>4</v>
      </c>
      <c r="AA6" s="93">
        <v>17532</v>
      </c>
    </row>
    <row r="7" spans="1:27" ht="12.75" customHeight="1">
      <c r="A7" s="125"/>
      <c r="B7" s="176"/>
      <c r="C7" s="171" t="s">
        <v>55</v>
      </c>
      <c r="D7" s="126" t="s">
        <v>56</v>
      </c>
      <c r="E7" s="126"/>
      <c r="F7" s="86">
        <f t="shared" si="0"/>
        <v>1552</v>
      </c>
      <c r="G7" s="86">
        <f t="shared" si="2"/>
        <v>1552</v>
      </c>
      <c r="H7" s="86">
        <v>1355</v>
      </c>
      <c r="I7" s="90">
        <v>0</v>
      </c>
      <c r="J7" s="90">
        <v>1</v>
      </c>
      <c r="K7" s="88">
        <v>4</v>
      </c>
      <c r="L7" s="91">
        <v>0</v>
      </c>
      <c r="M7" s="90">
        <v>0</v>
      </c>
      <c r="N7" s="90">
        <v>0</v>
      </c>
      <c r="O7" s="86">
        <v>88</v>
      </c>
      <c r="P7" s="86">
        <v>2</v>
      </c>
      <c r="Q7" s="90"/>
      <c r="R7" s="86">
        <v>7</v>
      </c>
      <c r="S7" s="90">
        <v>0</v>
      </c>
      <c r="T7" s="86">
        <v>91</v>
      </c>
      <c r="U7" s="90">
        <v>0</v>
      </c>
      <c r="V7" s="90">
        <v>4</v>
      </c>
      <c r="W7" s="86">
        <f>SUM(X7:Z7)</f>
        <v>0</v>
      </c>
      <c r="X7" s="86">
        <v>0</v>
      </c>
      <c r="Y7" s="90">
        <v>0</v>
      </c>
      <c r="Z7" s="90">
        <v>0</v>
      </c>
      <c r="AA7" s="93">
        <v>1490</v>
      </c>
    </row>
    <row r="8" spans="1:27" ht="12.75" customHeight="1">
      <c r="A8" s="125"/>
      <c r="B8" s="126"/>
      <c r="C8" s="121"/>
      <c r="D8" s="126" t="s">
        <v>57</v>
      </c>
      <c r="E8" s="126"/>
      <c r="F8" s="86">
        <f t="shared" si="0"/>
        <v>15183</v>
      </c>
      <c r="G8" s="86">
        <f t="shared" si="2"/>
        <v>15088</v>
      </c>
      <c r="H8" s="86">
        <v>12947</v>
      </c>
      <c r="I8" s="86">
        <v>60</v>
      </c>
      <c r="J8" s="86">
        <v>151</v>
      </c>
      <c r="K8" s="88">
        <v>447</v>
      </c>
      <c r="L8" s="92">
        <v>6</v>
      </c>
      <c r="M8" s="86">
        <v>57</v>
      </c>
      <c r="N8" s="86">
        <v>0</v>
      </c>
      <c r="O8" s="86">
        <v>190</v>
      </c>
      <c r="P8" s="86">
        <v>118</v>
      </c>
      <c r="Q8" s="90"/>
      <c r="R8" s="86">
        <v>285</v>
      </c>
      <c r="S8" s="86">
        <v>3</v>
      </c>
      <c r="T8" s="86">
        <v>771</v>
      </c>
      <c r="U8" s="86">
        <v>38</v>
      </c>
      <c r="V8" s="86">
        <v>15</v>
      </c>
      <c r="W8" s="86">
        <f>SUM(X8:Z8)</f>
        <v>95</v>
      </c>
      <c r="X8" s="86">
        <v>92</v>
      </c>
      <c r="Y8" s="90">
        <v>1</v>
      </c>
      <c r="Z8" s="86">
        <v>2</v>
      </c>
      <c r="AA8" s="93">
        <v>14997</v>
      </c>
    </row>
    <row r="9" spans="1:27" ht="12.75" customHeight="1">
      <c r="A9" s="125"/>
      <c r="B9" s="126"/>
      <c r="C9" s="171" t="s">
        <v>58</v>
      </c>
      <c r="D9" s="126" t="s">
        <v>56</v>
      </c>
      <c r="E9" s="126"/>
      <c r="F9" s="86">
        <f t="shared" si="0"/>
        <v>4</v>
      </c>
      <c r="G9" s="86">
        <f t="shared" si="2"/>
        <v>4</v>
      </c>
      <c r="H9" s="86">
        <v>2</v>
      </c>
      <c r="I9" s="90">
        <v>1</v>
      </c>
      <c r="J9" s="93">
        <v>0</v>
      </c>
      <c r="K9" s="93">
        <v>0</v>
      </c>
      <c r="L9" s="92">
        <v>1</v>
      </c>
      <c r="M9" s="90">
        <v>0</v>
      </c>
      <c r="N9" s="90">
        <v>0</v>
      </c>
      <c r="O9" s="90">
        <v>0</v>
      </c>
      <c r="P9" s="90">
        <v>0</v>
      </c>
      <c r="Q9" s="90"/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f aca="true" t="shared" si="4" ref="W9:W25">SUM(X9:Z9)</f>
        <v>0</v>
      </c>
      <c r="X9" s="90">
        <v>0</v>
      </c>
      <c r="Y9" s="90">
        <v>0</v>
      </c>
      <c r="Z9" s="90">
        <v>0</v>
      </c>
      <c r="AA9" s="93">
        <v>6</v>
      </c>
    </row>
    <row r="10" spans="1:27" ht="12.75" customHeight="1">
      <c r="A10" s="125"/>
      <c r="B10" s="126"/>
      <c r="C10" s="121"/>
      <c r="D10" s="126" t="s">
        <v>57</v>
      </c>
      <c r="E10" s="126"/>
      <c r="F10" s="86">
        <f t="shared" si="0"/>
        <v>849</v>
      </c>
      <c r="G10" s="86">
        <f t="shared" si="2"/>
        <v>844</v>
      </c>
      <c r="H10" s="86">
        <v>735</v>
      </c>
      <c r="I10" s="86">
        <v>14</v>
      </c>
      <c r="J10" s="86">
        <v>9</v>
      </c>
      <c r="K10" s="88">
        <v>36</v>
      </c>
      <c r="L10" s="92">
        <v>0</v>
      </c>
      <c r="M10" s="86">
        <v>20</v>
      </c>
      <c r="N10" s="90">
        <v>0</v>
      </c>
      <c r="O10" s="86">
        <v>2</v>
      </c>
      <c r="P10" s="86">
        <v>1</v>
      </c>
      <c r="Q10" s="90"/>
      <c r="R10" s="86">
        <v>5</v>
      </c>
      <c r="S10" s="90">
        <v>1</v>
      </c>
      <c r="T10" s="86">
        <v>18</v>
      </c>
      <c r="U10" s="90">
        <v>3</v>
      </c>
      <c r="V10" s="90">
        <v>0</v>
      </c>
      <c r="W10" s="86">
        <f t="shared" si="4"/>
        <v>5</v>
      </c>
      <c r="X10" s="86">
        <v>3</v>
      </c>
      <c r="Y10" s="90">
        <v>0</v>
      </c>
      <c r="Z10" s="86">
        <v>2</v>
      </c>
      <c r="AA10" s="93">
        <v>954</v>
      </c>
    </row>
    <row r="11" spans="1:27" ht="12.75" customHeight="1">
      <c r="A11" s="125"/>
      <c r="B11" s="126"/>
      <c r="C11" s="121" t="s">
        <v>59</v>
      </c>
      <c r="D11" s="121"/>
      <c r="E11" s="121"/>
      <c r="F11" s="86">
        <f t="shared" si="0"/>
        <v>35</v>
      </c>
      <c r="G11" s="86">
        <f t="shared" si="2"/>
        <v>31</v>
      </c>
      <c r="H11" s="86">
        <v>26</v>
      </c>
      <c r="I11" s="90">
        <v>1</v>
      </c>
      <c r="J11" s="86">
        <v>1</v>
      </c>
      <c r="K11" s="88">
        <v>1</v>
      </c>
      <c r="L11" s="91">
        <v>0</v>
      </c>
      <c r="M11" s="86">
        <v>0</v>
      </c>
      <c r="N11" s="90">
        <v>0</v>
      </c>
      <c r="O11" s="90">
        <v>0</v>
      </c>
      <c r="P11" s="90">
        <v>0</v>
      </c>
      <c r="Q11" s="90"/>
      <c r="R11" s="86">
        <v>0</v>
      </c>
      <c r="S11" s="90">
        <v>0</v>
      </c>
      <c r="T11" s="86">
        <v>1</v>
      </c>
      <c r="U11" s="90">
        <v>0</v>
      </c>
      <c r="V11" s="90">
        <v>1</v>
      </c>
      <c r="W11" s="86">
        <f t="shared" si="4"/>
        <v>4</v>
      </c>
      <c r="X11" s="90">
        <v>4</v>
      </c>
      <c r="Y11" s="86">
        <v>0</v>
      </c>
      <c r="Z11" s="86">
        <v>0</v>
      </c>
      <c r="AA11" s="93">
        <v>43</v>
      </c>
    </row>
    <row r="12" spans="1:27" ht="12.75" customHeight="1">
      <c r="A12" s="125"/>
      <c r="B12" s="126"/>
      <c r="C12" s="177" t="s">
        <v>69</v>
      </c>
      <c r="D12" s="177"/>
      <c r="E12" s="177"/>
      <c r="F12" s="86">
        <f t="shared" si="0"/>
        <v>46</v>
      </c>
      <c r="G12" s="86">
        <f t="shared" si="2"/>
        <v>46</v>
      </c>
      <c r="H12" s="90">
        <v>1</v>
      </c>
      <c r="I12" s="90">
        <v>0</v>
      </c>
      <c r="J12" s="90">
        <v>0</v>
      </c>
      <c r="K12" s="93">
        <v>0</v>
      </c>
      <c r="L12" s="89">
        <v>4</v>
      </c>
      <c r="M12" s="90">
        <v>0</v>
      </c>
      <c r="N12" s="86">
        <v>41</v>
      </c>
      <c r="O12" s="90">
        <v>0</v>
      </c>
      <c r="P12" s="90">
        <v>0</v>
      </c>
      <c r="Q12" s="90"/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f t="shared" si="4"/>
        <v>0</v>
      </c>
      <c r="X12" s="90">
        <v>0</v>
      </c>
      <c r="Y12" s="90">
        <v>0</v>
      </c>
      <c r="Z12" s="90">
        <v>0</v>
      </c>
      <c r="AA12" s="93">
        <v>42</v>
      </c>
    </row>
    <row r="13" spans="1:27" ht="12.75" customHeight="1">
      <c r="A13" s="120" t="s">
        <v>23</v>
      </c>
      <c r="B13" s="120"/>
      <c r="C13" s="121"/>
      <c r="D13" s="172"/>
      <c r="E13" s="22" t="s">
        <v>81</v>
      </c>
      <c r="F13" s="86">
        <f t="shared" si="0"/>
        <v>6715</v>
      </c>
      <c r="G13" s="86">
        <f t="shared" si="2"/>
        <v>6594</v>
      </c>
      <c r="H13" s="86">
        <v>5402</v>
      </c>
      <c r="I13" s="86">
        <v>229</v>
      </c>
      <c r="J13" s="86">
        <v>175</v>
      </c>
      <c r="K13" s="88">
        <v>422</v>
      </c>
      <c r="L13" s="89">
        <v>14</v>
      </c>
      <c r="M13" s="86">
        <v>96</v>
      </c>
      <c r="N13" s="86">
        <v>0</v>
      </c>
      <c r="O13" s="86">
        <v>8</v>
      </c>
      <c r="P13" s="86">
        <v>16</v>
      </c>
      <c r="Q13" s="90"/>
      <c r="R13" s="86">
        <v>33</v>
      </c>
      <c r="S13" s="86">
        <v>6</v>
      </c>
      <c r="T13" s="86">
        <v>165</v>
      </c>
      <c r="U13" s="86">
        <v>20</v>
      </c>
      <c r="V13" s="86">
        <v>8</v>
      </c>
      <c r="W13" s="86">
        <f t="shared" si="4"/>
        <v>121</v>
      </c>
      <c r="X13" s="86">
        <v>107</v>
      </c>
      <c r="Y13" s="86">
        <v>4</v>
      </c>
      <c r="Z13" s="86">
        <v>10</v>
      </c>
      <c r="AA13" s="93">
        <v>6986</v>
      </c>
    </row>
    <row r="14" spans="1:27" ht="12.75" customHeight="1">
      <c r="A14" s="120" t="s">
        <v>24</v>
      </c>
      <c r="B14" s="120"/>
      <c r="C14" s="121"/>
      <c r="D14" s="172"/>
      <c r="E14" s="22" t="s">
        <v>82</v>
      </c>
      <c r="F14" s="86">
        <f t="shared" si="0"/>
        <v>23</v>
      </c>
      <c r="G14" s="86">
        <f t="shared" si="2"/>
        <v>22</v>
      </c>
      <c r="H14" s="86">
        <v>19</v>
      </c>
      <c r="I14" s="86">
        <v>0</v>
      </c>
      <c r="J14" s="90">
        <v>0</v>
      </c>
      <c r="K14" s="88">
        <v>0</v>
      </c>
      <c r="L14" s="91">
        <v>0</v>
      </c>
      <c r="M14" s="90">
        <v>0</v>
      </c>
      <c r="N14" s="90">
        <v>0</v>
      </c>
      <c r="O14" s="86">
        <v>1</v>
      </c>
      <c r="P14" s="90">
        <v>0</v>
      </c>
      <c r="Q14" s="90"/>
      <c r="R14" s="86">
        <v>0</v>
      </c>
      <c r="S14" s="90">
        <v>1</v>
      </c>
      <c r="T14" s="94">
        <v>1</v>
      </c>
      <c r="U14" s="90">
        <v>0</v>
      </c>
      <c r="V14" s="86">
        <v>0</v>
      </c>
      <c r="W14" s="86">
        <f t="shared" si="4"/>
        <v>1</v>
      </c>
      <c r="X14" s="86">
        <v>1</v>
      </c>
      <c r="Y14" s="90">
        <v>0</v>
      </c>
      <c r="Z14" s="90">
        <v>0</v>
      </c>
      <c r="AA14" s="93">
        <v>93</v>
      </c>
    </row>
    <row r="15" spans="1:27" ht="12.75" customHeight="1">
      <c r="A15" s="120" t="s">
        <v>25</v>
      </c>
      <c r="B15" s="120"/>
      <c r="C15" s="121"/>
      <c r="D15" s="172"/>
      <c r="E15" s="22" t="s">
        <v>83</v>
      </c>
      <c r="F15" s="86">
        <f t="shared" si="0"/>
        <v>101</v>
      </c>
      <c r="G15" s="86">
        <f t="shared" si="2"/>
        <v>87</v>
      </c>
      <c r="H15" s="86">
        <v>48</v>
      </c>
      <c r="I15" s="86">
        <v>3</v>
      </c>
      <c r="J15" s="86">
        <v>27</v>
      </c>
      <c r="K15" s="88">
        <v>5</v>
      </c>
      <c r="L15" s="91">
        <v>0</v>
      </c>
      <c r="M15" s="90">
        <v>0</v>
      </c>
      <c r="N15" s="90">
        <v>0</v>
      </c>
      <c r="O15" s="86">
        <v>0</v>
      </c>
      <c r="P15" s="90">
        <v>0</v>
      </c>
      <c r="Q15" s="90"/>
      <c r="R15" s="90">
        <v>0</v>
      </c>
      <c r="S15" s="90">
        <v>0</v>
      </c>
      <c r="T15" s="90">
        <v>4</v>
      </c>
      <c r="U15" s="90">
        <v>0</v>
      </c>
      <c r="V15" s="90">
        <v>0</v>
      </c>
      <c r="W15" s="86">
        <f t="shared" si="4"/>
        <v>14</v>
      </c>
      <c r="X15" s="86">
        <v>11</v>
      </c>
      <c r="Y15" s="86">
        <v>2</v>
      </c>
      <c r="Z15" s="86">
        <v>1</v>
      </c>
      <c r="AA15" s="93">
        <v>97</v>
      </c>
    </row>
    <row r="16" spans="1:27" ht="12.75" customHeight="1">
      <c r="A16" s="120" t="s">
        <v>26</v>
      </c>
      <c r="B16" s="120"/>
      <c r="C16" s="121"/>
      <c r="D16" s="172"/>
      <c r="E16" s="22" t="s">
        <v>84</v>
      </c>
      <c r="F16" s="86">
        <f t="shared" si="0"/>
        <v>3956</v>
      </c>
      <c r="G16" s="86">
        <f t="shared" si="2"/>
        <v>3755</v>
      </c>
      <c r="H16" s="86">
        <v>1928</v>
      </c>
      <c r="I16" s="86">
        <v>404</v>
      </c>
      <c r="J16" s="86">
        <v>647</v>
      </c>
      <c r="K16" s="88">
        <v>403</v>
      </c>
      <c r="L16" s="89">
        <v>28</v>
      </c>
      <c r="M16" s="86">
        <v>31</v>
      </c>
      <c r="N16" s="90">
        <v>0</v>
      </c>
      <c r="O16" s="86">
        <v>5</v>
      </c>
      <c r="P16" s="86">
        <v>12</v>
      </c>
      <c r="Q16" s="90"/>
      <c r="R16" s="86">
        <v>7</v>
      </c>
      <c r="S16" s="86">
        <v>19</v>
      </c>
      <c r="T16" s="86">
        <v>262</v>
      </c>
      <c r="U16" s="90">
        <v>9</v>
      </c>
      <c r="V16" s="90">
        <v>0</v>
      </c>
      <c r="W16" s="86">
        <f t="shared" si="4"/>
        <v>201</v>
      </c>
      <c r="X16" s="86">
        <v>163</v>
      </c>
      <c r="Y16" s="86">
        <v>14</v>
      </c>
      <c r="Z16" s="86">
        <v>24</v>
      </c>
      <c r="AA16" s="93">
        <v>4262</v>
      </c>
    </row>
    <row r="17" spans="1:27" ht="12.75" customHeight="1">
      <c r="A17" s="180" t="s">
        <v>60</v>
      </c>
      <c r="B17" s="129" t="s">
        <v>61</v>
      </c>
      <c r="C17" s="189"/>
      <c r="D17" s="189"/>
      <c r="E17" s="22"/>
      <c r="F17" s="86">
        <f t="shared" si="0"/>
        <v>2357</v>
      </c>
      <c r="G17" s="86">
        <f t="shared" si="2"/>
        <v>2194</v>
      </c>
      <c r="H17" s="86">
        <f aca="true" t="shared" si="5" ref="H17:V17">SUM(H18:H24)</f>
        <v>1804</v>
      </c>
      <c r="I17" s="86">
        <f t="shared" si="5"/>
        <v>60</v>
      </c>
      <c r="J17" s="86">
        <f t="shared" si="5"/>
        <v>32</v>
      </c>
      <c r="K17" s="88">
        <f t="shared" si="5"/>
        <v>26</v>
      </c>
      <c r="L17" s="89">
        <f t="shared" si="5"/>
        <v>3</v>
      </c>
      <c r="M17" s="86">
        <f t="shared" si="5"/>
        <v>5</v>
      </c>
      <c r="N17" s="86">
        <f t="shared" si="5"/>
        <v>0</v>
      </c>
      <c r="O17" s="86">
        <f t="shared" si="5"/>
        <v>68</v>
      </c>
      <c r="P17" s="86">
        <f t="shared" si="5"/>
        <v>6</v>
      </c>
      <c r="Q17" s="86">
        <f t="shared" si="5"/>
        <v>0</v>
      </c>
      <c r="R17" s="86">
        <f t="shared" si="5"/>
        <v>44</v>
      </c>
      <c r="S17" s="86">
        <f t="shared" si="5"/>
        <v>1</v>
      </c>
      <c r="T17" s="86">
        <f t="shared" si="5"/>
        <v>129</v>
      </c>
      <c r="U17" s="86">
        <f t="shared" si="5"/>
        <v>6</v>
      </c>
      <c r="V17" s="86">
        <f t="shared" si="5"/>
        <v>10</v>
      </c>
      <c r="W17" s="86">
        <f t="shared" si="4"/>
        <v>163</v>
      </c>
      <c r="X17" s="86">
        <f>SUM(X18:X24)</f>
        <v>140</v>
      </c>
      <c r="Y17" s="86">
        <f>SUM(Y18:Y24)</f>
        <v>15</v>
      </c>
      <c r="Z17" s="86">
        <f>SUM(Z18:Z24)</f>
        <v>8</v>
      </c>
      <c r="AA17" s="93">
        <v>2393</v>
      </c>
    </row>
    <row r="18" spans="1:27" ht="12.75" customHeight="1">
      <c r="A18" s="125"/>
      <c r="B18" s="39"/>
      <c r="C18" s="121" t="s">
        <v>13</v>
      </c>
      <c r="D18" s="121"/>
      <c r="E18" s="121"/>
      <c r="F18" s="86">
        <f t="shared" si="0"/>
        <v>90</v>
      </c>
      <c r="G18" s="86">
        <f t="shared" si="2"/>
        <v>55</v>
      </c>
      <c r="H18" s="86">
        <v>34</v>
      </c>
      <c r="I18" s="86">
        <v>15</v>
      </c>
      <c r="J18" s="90">
        <v>1</v>
      </c>
      <c r="K18" s="93">
        <v>2</v>
      </c>
      <c r="L18" s="91">
        <v>0</v>
      </c>
      <c r="M18" s="91">
        <v>2</v>
      </c>
      <c r="N18" s="90">
        <v>0</v>
      </c>
      <c r="O18" s="90">
        <v>1</v>
      </c>
      <c r="P18" s="90">
        <v>0</v>
      </c>
      <c r="Q18" s="90"/>
      <c r="R18" s="86">
        <v>0</v>
      </c>
      <c r="S18" s="90">
        <v>0</v>
      </c>
      <c r="T18" s="90">
        <v>0</v>
      </c>
      <c r="U18" s="90">
        <v>0</v>
      </c>
      <c r="V18" s="90">
        <v>0</v>
      </c>
      <c r="W18" s="86">
        <f t="shared" si="4"/>
        <v>35</v>
      </c>
      <c r="X18" s="86">
        <v>35</v>
      </c>
      <c r="Y18" s="90">
        <v>0</v>
      </c>
      <c r="Z18" s="86">
        <v>0</v>
      </c>
      <c r="AA18" s="93">
        <v>97</v>
      </c>
    </row>
    <row r="19" spans="1:27" ht="12.75" customHeight="1">
      <c r="A19" s="125"/>
      <c r="B19" s="39"/>
      <c r="C19" s="171" t="s">
        <v>62</v>
      </c>
      <c r="D19" s="121"/>
      <c r="E19" s="121"/>
      <c r="F19" s="86">
        <f t="shared" si="0"/>
        <v>1101</v>
      </c>
      <c r="G19" s="86">
        <f t="shared" si="2"/>
        <v>1093</v>
      </c>
      <c r="H19" s="86">
        <v>905</v>
      </c>
      <c r="I19" s="90">
        <v>0</v>
      </c>
      <c r="J19" s="86">
        <v>4</v>
      </c>
      <c r="K19" s="88">
        <v>1</v>
      </c>
      <c r="L19" s="91">
        <v>0</v>
      </c>
      <c r="M19" s="91">
        <v>0</v>
      </c>
      <c r="N19" s="91">
        <v>0</v>
      </c>
      <c r="O19" s="86">
        <v>64</v>
      </c>
      <c r="P19" s="91">
        <v>0</v>
      </c>
      <c r="Q19" s="90"/>
      <c r="R19" s="86">
        <v>19</v>
      </c>
      <c r="S19" s="90">
        <v>0</v>
      </c>
      <c r="T19" s="90">
        <v>90</v>
      </c>
      <c r="U19" s="90">
        <v>0</v>
      </c>
      <c r="V19" s="90">
        <v>10</v>
      </c>
      <c r="W19" s="86">
        <f t="shared" si="4"/>
        <v>8</v>
      </c>
      <c r="X19" s="86">
        <v>8</v>
      </c>
      <c r="Y19" s="90">
        <v>0</v>
      </c>
      <c r="Z19" s="90">
        <v>0</v>
      </c>
      <c r="AA19" s="93">
        <v>1264</v>
      </c>
    </row>
    <row r="20" spans="1:27" ht="12.75" customHeight="1">
      <c r="A20" s="125"/>
      <c r="B20" s="39"/>
      <c r="C20" s="171" t="s">
        <v>63</v>
      </c>
      <c r="D20" s="121"/>
      <c r="E20" s="121"/>
      <c r="F20" s="86">
        <f t="shared" si="0"/>
        <v>391</v>
      </c>
      <c r="G20" s="86">
        <f t="shared" si="2"/>
        <v>380</v>
      </c>
      <c r="H20" s="86">
        <v>346</v>
      </c>
      <c r="I20" s="90">
        <v>1</v>
      </c>
      <c r="J20" s="86">
        <v>9</v>
      </c>
      <c r="K20" s="88">
        <v>0</v>
      </c>
      <c r="L20" s="91">
        <v>0</v>
      </c>
      <c r="M20" s="86">
        <v>0</v>
      </c>
      <c r="N20" s="90">
        <v>0</v>
      </c>
      <c r="O20" s="86">
        <v>3</v>
      </c>
      <c r="P20" s="90">
        <v>2</v>
      </c>
      <c r="Q20" s="90"/>
      <c r="R20" s="90">
        <v>6</v>
      </c>
      <c r="S20" s="90">
        <v>0</v>
      </c>
      <c r="T20" s="90">
        <v>7</v>
      </c>
      <c r="U20" s="90">
        <v>6</v>
      </c>
      <c r="V20" s="90">
        <v>0</v>
      </c>
      <c r="W20" s="86">
        <f t="shared" si="4"/>
        <v>11</v>
      </c>
      <c r="X20" s="86">
        <v>9</v>
      </c>
      <c r="Y20" s="90">
        <v>2</v>
      </c>
      <c r="Z20" s="90">
        <v>0</v>
      </c>
      <c r="AA20" s="93">
        <v>328</v>
      </c>
    </row>
    <row r="21" spans="1:27" ht="12.75" customHeight="1">
      <c r="A21" s="125"/>
      <c r="B21" s="39"/>
      <c r="C21" s="121" t="s">
        <v>14</v>
      </c>
      <c r="D21" s="121"/>
      <c r="E21" s="121"/>
      <c r="F21" s="86">
        <f t="shared" si="0"/>
        <v>315</v>
      </c>
      <c r="G21" s="86">
        <f t="shared" si="2"/>
        <v>262</v>
      </c>
      <c r="H21" s="86">
        <v>232</v>
      </c>
      <c r="I21" s="86">
        <v>9</v>
      </c>
      <c r="J21" s="86">
        <v>4</v>
      </c>
      <c r="K21" s="88">
        <v>2</v>
      </c>
      <c r="L21" s="89">
        <v>0</v>
      </c>
      <c r="M21" s="86">
        <v>2</v>
      </c>
      <c r="N21" s="90">
        <v>0</v>
      </c>
      <c r="O21" s="86">
        <v>0</v>
      </c>
      <c r="P21" s="90">
        <v>0</v>
      </c>
      <c r="Q21" s="90"/>
      <c r="R21" s="90">
        <v>0</v>
      </c>
      <c r="S21" s="90">
        <v>0</v>
      </c>
      <c r="T21" s="90">
        <v>13</v>
      </c>
      <c r="U21" s="90">
        <v>0</v>
      </c>
      <c r="V21" s="90">
        <v>0</v>
      </c>
      <c r="W21" s="86">
        <f t="shared" si="4"/>
        <v>53</v>
      </c>
      <c r="X21" s="86">
        <v>46</v>
      </c>
      <c r="Y21" s="86">
        <v>4</v>
      </c>
      <c r="Z21" s="86">
        <v>3</v>
      </c>
      <c r="AA21" s="93">
        <v>357</v>
      </c>
    </row>
    <row r="22" spans="1:27" ht="12.75" customHeight="1">
      <c r="A22" s="125"/>
      <c r="B22" s="39"/>
      <c r="C22" s="121" t="s">
        <v>15</v>
      </c>
      <c r="D22" s="121"/>
      <c r="E22" s="121"/>
      <c r="F22" s="86">
        <f t="shared" si="0"/>
        <v>47</v>
      </c>
      <c r="G22" s="86">
        <f t="shared" si="2"/>
        <v>46</v>
      </c>
      <c r="H22" s="86">
        <v>28</v>
      </c>
      <c r="I22" s="90">
        <v>0</v>
      </c>
      <c r="J22" s="90">
        <v>2</v>
      </c>
      <c r="K22" s="93">
        <v>0</v>
      </c>
      <c r="L22" s="91">
        <v>0</v>
      </c>
      <c r="M22" s="86">
        <v>1</v>
      </c>
      <c r="N22" s="90">
        <v>0</v>
      </c>
      <c r="O22" s="90">
        <v>0</v>
      </c>
      <c r="P22" s="90">
        <v>0</v>
      </c>
      <c r="Q22" s="90"/>
      <c r="R22" s="86">
        <v>13</v>
      </c>
      <c r="S22" s="90">
        <v>0</v>
      </c>
      <c r="T22" s="90">
        <v>2</v>
      </c>
      <c r="U22" s="90">
        <v>0</v>
      </c>
      <c r="V22" s="90">
        <v>0</v>
      </c>
      <c r="W22" s="86">
        <f t="shared" si="4"/>
        <v>1</v>
      </c>
      <c r="X22" s="86">
        <v>1</v>
      </c>
      <c r="Y22" s="90">
        <v>0</v>
      </c>
      <c r="Z22" s="90">
        <v>0</v>
      </c>
      <c r="AA22" s="93">
        <v>58</v>
      </c>
    </row>
    <row r="23" spans="1:27" ht="12.75" customHeight="1">
      <c r="A23" s="125"/>
      <c r="B23" s="39"/>
      <c r="C23" s="121" t="s">
        <v>31</v>
      </c>
      <c r="D23" s="121"/>
      <c r="E23" s="121"/>
      <c r="F23" s="86">
        <f t="shared" si="0"/>
        <v>0</v>
      </c>
      <c r="G23" s="86">
        <f t="shared" si="2"/>
        <v>0</v>
      </c>
      <c r="H23" s="86">
        <v>0</v>
      </c>
      <c r="I23" s="86">
        <v>0</v>
      </c>
      <c r="J23" s="90">
        <v>0</v>
      </c>
      <c r="K23" s="88">
        <v>0</v>
      </c>
      <c r="L23" s="91">
        <v>0</v>
      </c>
      <c r="M23" s="90">
        <v>0</v>
      </c>
      <c r="N23" s="90">
        <v>0</v>
      </c>
      <c r="O23" s="90">
        <v>0</v>
      </c>
      <c r="P23" s="90">
        <v>0</v>
      </c>
      <c r="Q23" s="90"/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86">
        <f t="shared" si="4"/>
        <v>0</v>
      </c>
      <c r="X23" s="86">
        <v>0</v>
      </c>
      <c r="Y23" s="90">
        <v>0</v>
      </c>
      <c r="Z23" s="90">
        <v>0</v>
      </c>
      <c r="AA23" s="93">
        <v>4</v>
      </c>
    </row>
    <row r="24" spans="1:27" ht="12.75" customHeight="1">
      <c r="A24" s="125"/>
      <c r="B24" s="40"/>
      <c r="C24" s="171" t="s">
        <v>0</v>
      </c>
      <c r="D24" s="121"/>
      <c r="E24" s="121"/>
      <c r="F24" s="86">
        <f t="shared" si="0"/>
        <v>413</v>
      </c>
      <c r="G24" s="86">
        <f t="shared" si="2"/>
        <v>358</v>
      </c>
      <c r="H24" s="86">
        <v>259</v>
      </c>
      <c r="I24" s="86">
        <v>35</v>
      </c>
      <c r="J24" s="86">
        <v>12</v>
      </c>
      <c r="K24" s="88">
        <v>21</v>
      </c>
      <c r="L24" s="91">
        <v>3</v>
      </c>
      <c r="M24" s="86">
        <v>0</v>
      </c>
      <c r="N24" s="90">
        <v>0</v>
      </c>
      <c r="O24" s="90">
        <v>0</v>
      </c>
      <c r="P24" s="90">
        <v>4</v>
      </c>
      <c r="Q24" s="90"/>
      <c r="R24" s="86">
        <v>6</v>
      </c>
      <c r="S24" s="90">
        <v>1</v>
      </c>
      <c r="T24" s="86">
        <v>17</v>
      </c>
      <c r="U24" s="90">
        <v>0</v>
      </c>
      <c r="V24" s="90">
        <v>0</v>
      </c>
      <c r="W24" s="86">
        <f t="shared" si="4"/>
        <v>55</v>
      </c>
      <c r="X24" s="86">
        <v>41</v>
      </c>
      <c r="Y24" s="90">
        <v>9</v>
      </c>
      <c r="Z24" s="86">
        <v>5</v>
      </c>
      <c r="AA24" s="93">
        <v>285</v>
      </c>
    </row>
    <row r="25" spans="1:27" ht="12.75" customHeight="1">
      <c r="A25" s="120" t="s">
        <v>68</v>
      </c>
      <c r="B25" s="120"/>
      <c r="C25" s="121"/>
      <c r="D25" s="172"/>
      <c r="E25" s="22"/>
      <c r="F25" s="86">
        <f t="shared" si="0"/>
        <v>0</v>
      </c>
      <c r="G25" s="86">
        <f t="shared" si="2"/>
        <v>0</v>
      </c>
      <c r="H25" s="86">
        <v>0</v>
      </c>
      <c r="I25" s="90">
        <v>0</v>
      </c>
      <c r="J25" s="90">
        <v>0</v>
      </c>
      <c r="K25" s="93">
        <v>0</v>
      </c>
      <c r="L25" s="91">
        <v>0</v>
      </c>
      <c r="M25" s="90">
        <v>0</v>
      </c>
      <c r="N25" s="90">
        <v>0</v>
      </c>
      <c r="O25" s="90">
        <v>0</v>
      </c>
      <c r="P25" s="90">
        <v>0</v>
      </c>
      <c r="Q25" s="90"/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f t="shared" si="4"/>
        <v>0</v>
      </c>
      <c r="X25" s="90">
        <v>0</v>
      </c>
      <c r="Y25" s="90">
        <v>0</v>
      </c>
      <c r="Z25" s="90">
        <v>0</v>
      </c>
      <c r="AA25" s="93">
        <v>0</v>
      </c>
    </row>
    <row r="26" spans="1:27" ht="12.75" customHeight="1">
      <c r="A26" s="186" t="s">
        <v>78</v>
      </c>
      <c r="B26" s="186"/>
      <c r="C26" s="187"/>
      <c r="D26" s="188"/>
      <c r="E26" s="85" t="s">
        <v>88</v>
      </c>
      <c r="F26" s="86">
        <v>1</v>
      </c>
      <c r="G26" s="86">
        <v>0</v>
      </c>
      <c r="H26" s="86">
        <v>0</v>
      </c>
      <c r="I26" s="90">
        <v>0</v>
      </c>
      <c r="J26" s="90">
        <v>0</v>
      </c>
      <c r="K26" s="93">
        <v>0</v>
      </c>
      <c r="L26" s="91">
        <v>0</v>
      </c>
      <c r="M26" s="90">
        <v>0</v>
      </c>
      <c r="N26" s="90">
        <v>0</v>
      </c>
      <c r="O26" s="90">
        <v>0</v>
      </c>
      <c r="P26" s="90">
        <v>0</v>
      </c>
      <c r="Q26" s="90"/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1</v>
      </c>
      <c r="X26" s="90">
        <v>1</v>
      </c>
      <c r="Y26" s="90">
        <v>0</v>
      </c>
      <c r="Z26" s="90">
        <v>0</v>
      </c>
      <c r="AA26" s="93">
        <v>0</v>
      </c>
    </row>
    <row r="27" spans="1:27" ht="12.75" customHeight="1">
      <c r="A27" s="125" t="s">
        <v>85</v>
      </c>
      <c r="B27" s="125"/>
      <c r="C27" s="126"/>
      <c r="D27" s="126"/>
      <c r="E27" s="126"/>
      <c r="F27" s="95">
        <f>F6/F4*100</f>
        <v>57.32779598325817</v>
      </c>
      <c r="G27" s="95">
        <f aca="true" t="shared" si="6" ref="G27:Z27">G6/G4*100</f>
        <v>58.129529734917426</v>
      </c>
      <c r="H27" s="95">
        <f t="shared" si="6"/>
        <v>62.08431202868092</v>
      </c>
      <c r="I27" s="95">
        <f t="shared" si="6"/>
        <v>9.844559585492227</v>
      </c>
      <c r="J27" s="95">
        <f t="shared" si="6"/>
        <v>15.532118887823588</v>
      </c>
      <c r="K27" s="96">
        <f t="shared" si="6"/>
        <v>36.30952380952381</v>
      </c>
      <c r="L27" s="97">
        <f t="shared" si="6"/>
        <v>19.642857142857142</v>
      </c>
      <c r="M27" s="95">
        <f t="shared" si="6"/>
        <v>36.84210526315789</v>
      </c>
      <c r="N27" s="87">
        <f t="shared" si="6"/>
        <v>100</v>
      </c>
      <c r="O27" s="95">
        <f t="shared" si="6"/>
        <v>77.34806629834254</v>
      </c>
      <c r="P27" s="95">
        <f t="shared" si="6"/>
        <v>78.06451612903226</v>
      </c>
      <c r="Q27" s="98" t="e">
        <f t="shared" si="6"/>
        <v>#DIV/0!</v>
      </c>
      <c r="R27" s="95">
        <f t="shared" si="6"/>
        <v>77.95275590551181</v>
      </c>
      <c r="S27" s="95">
        <f t="shared" si="6"/>
        <v>12.903225806451612</v>
      </c>
      <c r="T27" s="95">
        <f t="shared" si="6"/>
        <v>61.09570041608876</v>
      </c>
      <c r="U27" s="95">
        <f t="shared" si="6"/>
        <v>53.94736842105263</v>
      </c>
      <c r="V27" s="95">
        <f t="shared" si="6"/>
        <v>52.63157894736842</v>
      </c>
      <c r="W27" s="95">
        <f t="shared" si="6"/>
        <v>17.218543046357617</v>
      </c>
      <c r="X27" s="95">
        <f t="shared" si="6"/>
        <v>19.001919385796544</v>
      </c>
      <c r="Y27" s="95">
        <f t="shared" si="6"/>
        <v>2.7777777777777777</v>
      </c>
      <c r="Z27" s="95">
        <f t="shared" si="6"/>
        <v>8.51063829787234</v>
      </c>
      <c r="AA27" s="104">
        <v>55.900264643050726</v>
      </c>
    </row>
    <row r="28" spans="1:27" ht="12.75" customHeight="1">
      <c r="A28" s="184" t="s">
        <v>89</v>
      </c>
      <c r="B28" s="184"/>
      <c r="C28" s="185"/>
      <c r="D28" s="185"/>
      <c r="E28" s="185"/>
      <c r="F28" s="99">
        <f>(F16+F26)/F4*100</f>
        <v>12.838648973102753</v>
      </c>
      <c r="G28" s="99">
        <f aca="true" t="shared" si="7" ref="G28:Z28">(G16+G26)/G4*100</f>
        <v>12.42677962736208</v>
      </c>
      <c r="H28" s="99">
        <f t="shared" si="7"/>
        <v>7.944945811183912</v>
      </c>
      <c r="I28" s="99">
        <f t="shared" si="7"/>
        <v>52.331606217616574</v>
      </c>
      <c r="J28" s="99">
        <f t="shared" si="7"/>
        <v>62.032598274209015</v>
      </c>
      <c r="K28" s="100">
        <f t="shared" si="7"/>
        <v>29.985119047619047</v>
      </c>
      <c r="L28" s="101">
        <f t="shared" si="7"/>
        <v>50</v>
      </c>
      <c r="M28" s="99">
        <f t="shared" si="7"/>
        <v>14.832535885167463</v>
      </c>
      <c r="N28" s="99">
        <f t="shared" si="7"/>
        <v>0</v>
      </c>
      <c r="O28" s="99">
        <f t="shared" si="7"/>
        <v>1.3812154696132597</v>
      </c>
      <c r="P28" s="99">
        <f t="shared" si="7"/>
        <v>7.741935483870968</v>
      </c>
      <c r="Q28" s="99" t="e">
        <f t="shared" si="7"/>
        <v>#DIV/0!</v>
      </c>
      <c r="R28" s="99">
        <f t="shared" si="7"/>
        <v>1.837270341207349</v>
      </c>
      <c r="S28" s="99">
        <f t="shared" si="7"/>
        <v>61.29032258064516</v>
      </c>
      <c r="T28" s="99">
        <f t="shared" si="7"/>
        <v>18.169209431345354</v>
      </c>
      <c r="U28" s="99">
        <f t="shared" si="7"/>
        <v>11.842105263157894</v>
      </c>
      <c r="V28" s="99">
        <f t="shared" si="7"/>
        <v>0</v>
      </c>
      <c r="W28" s="99">
        <f t="shared" si="7"/>
        <v>33.443708609271525</v>
      </c>
      <c r="X28" s="99">
        <f t="shared" si="7"/>
        <v>31.477927063339735</v>
      </c>
      <c r="Y28" s="102">
        <f t="shared" si="7"/>
        <v>38.88888888888889</v>
      </c>
      <c r="Z28" s="99">
        <f t="shared" si="7"/>
        <v>51.06382978723404</v>
      </c>
      <c r="AA28" s="105">
        <v>13.589261231387303</v>
      </c>
    </row>
    <row r="29" spans="1:3" ht="12.75" customHeight="1">
      <c r="A29" s="41"/>
      <c r="B29" s="41"/>
      <c r="C29" s="41"/>
    </row>
    <row r="35" spans="1:11" ht="13.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3.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3.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3.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3.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3.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3.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3.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3.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3.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3.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3.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3.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3.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3.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3.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3.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3.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3.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3.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3.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3.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ht="13.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3.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3.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3.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ht="13.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3.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ht="13.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13.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3.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3.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ht="13.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1:11" ht="13.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1:11" ht="13.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 ht="13.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ht="13.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ht="13.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1" ht="13.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1:11" ht="13.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1:11" ht="13.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ht="13.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</sheetData>
  <sheetProtection/>
  <mergeCells count="35"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  <mergeCell ref="AA2:AA3"/>
    <mergeCell ref="A4:D4"/>
    <mergeCell ref="A5:A12"/>
    <mergeCell ref="C7:C8"/>
    <mergeCell ref="D7:E7"/>
    <mergeCell ref="F2:F3"/>
    <mergeCell ref="G2:V2"/>
    <mergeCell ref="C9:C10"/>
    <mergeCell ref="D9:E9"/>
    <mergeCell ref="D8:E8"/>
    <mergeCell ref="W2:Z2"/>
    <mergeCell ref="B5:E5"/>
    <mergeCell ref="B6:D6"/>
    <mergeCell ref="B7:B12"/>
    <mergeCell ref="D10:E10"/>
    <mergeCell ref="A2:E3"/>
    <mergeCell ref="C12:E12"/>
    <mergeCell ref="C11:E11"/>
    <mergeCell ref="C19:E19"/>
    <mergeCell ref="C20:E20"/>
    <mergeCell ref="A16:D16"/>
    <mergeCell ref="A13:D13"/>
    <mergeCell ref="A14:D14"/>
    <mergeCell ref="A15:D15"/>
    <mergeCell ref="C18:E18"/>
  </mergeCells>
  <conditionalFormatting sqref="G4:G26">
    <cfRule type="cellIs" priority="2" dxfId="0" operator="notEqual" stopIfTrue="1">
      <formula>SUM(H4:V4)</formula>
    </cfRule>
  </conditionalFormatting>
  <conditionalFormatting sqref="W4:W26">
    <cfRule type="cellIs" priority="1" dxfId="0" operator="notEqual" stopIfTrue="1">
      <formula>SUM(X4:Z4)</formula>
    </cfRule>
  </conditionalFormatting>
  <printOptions horizontalCentered="1"/>
  <pageMargins left="0.15748031496062992" right="0.2362204724409449" top="0.7480314960629921" bottom="0.7480314960629921" header="0.31496062992125984" footer="0.31496062992125984"/>
  <pageSetup firstPageNumber="32" useFirstPageNumber="1" horizontalDpi="600" verticalDpi="600" orientation="portrait" paperSize="9" scale="180" r:id="rId1"/>
  <headerFooter differentFirst="1" scaleWithDoc="0" alignWithMargins="0">
    <oddFooter>&amp;C&amp;"ＭＳ 明朝,標準"&amp;9－ 35 －</oddFooter>
    <firstFooter>&amp;C&amp;"ＭＳ 明朝,標準"&amp;9－ 34 －</firstFooter>
  </headerFooter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2024-03-01T02:20:54Z</dcterms:created>
  <dcterms:modified xsi:type="dcterms:W3CDTF">2024-03-01T02:21:00Z</dcterms:modified>
  <cp:category/>
  <cp:version/>
  <cp:contentType/>
  <cp:contentStatus/>
</cp:coreProperties>
</file>