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18" activeTab="0"/>
  </bookViews>
  <sheets>
    <sheet name="27" sheetId="1" r:id="rId1"/>
    <sheet name="28-29" sheetId="2" r:id="rId2"/>
  </sheets>
  <definedNames>
    <definedName name="_xlnm.Print_Area" localSheetId="1">'28-29'!$A$1:$U$31</definedName>
  </definedNames>
  <calcPr fullCalcOnLoad="1"/>
</workbook>
</file>

<file path=xl/sharedStrings.xml><?xml version="1.0" encoding="utf-8"?>
<sst xmlns="http://schemas.openxmlformats.org/spreadsheetml/2006/main" count="110" uniqueCount="84">
  <si>
    <t>再　　　掲</t>
  </si>
  <si>
    <t>高校</t>
  </si>
  <si>
    <t>高等学校</t>
  </si>
  <si>
    <t>C,Dのうち就職者数(H)</t>
  </si>
  <si>
    <t>Bのうち就職者数(G)</t>
  </si>
  <si>
    <t>Aのうち
就職者数</t>
  </si>
  <si>
    <t>就職率 (E+F+G+H/T*100)</t>
  </si>
  <si>
    <t>計</t>
  </si>
  <si>
    <t>全日制</t>
  </si>
  <si>
    <t>定時制</t>
  </si>
  <si>
    <t>通信制</t>
  </si>
  <si>
    <t>区分</t>
  </si>
  <si>
    <t>国立</t>
  </si>
  <si>
    <t>公立</t>
  </si>
  <si>
    <t>私立</t>
  </si>
  <si>
    <t>県計
（構成比）</t>
  </si>
  <si>
    <t>男</t>
  </si>
  <si>
    <t>女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</si>
  <si>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</si>
  <si>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</si>
  <si>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</si>
  <si>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</si>
  <si>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</si>
  <si>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</si>
  <si>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県内</t>
  </si>
  <si>
    <t>県外</t>
  </si>
  <si>
    <t>注・（　　）の数値は、構成比（％）である。</t>
  </si>
  <si>
    <t>　(1) 中学校</t>
  </si>
  <si>
    <t>特別支援学校高等部</t>
  </si>
  <si>
    <t>専修学校(高等課程)進学者(B)</t>
  </si>
  <si>
    <t>専修学校(一般課程)入学者(C)</t>
  </si>
  <si>
    <t>そ　の　他</t>
  </si>
  <si>
    <t>　　ア　卒業後進路</t>
  </si>
  <si>
    <t>区         分</t>
  </si>
  <si>
    <t>学　　科　　別　　内　　訳</t>
  </si>
  <si>
    <t>進学者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</si>
  <si>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</si>
  <si>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</si>
  <si>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</si>
  <si>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</si>
  <si>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</si>
  <si>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</si>
  <si>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</si>
  <si>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</si>
  <si>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</si>
  <si>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</si>
  <si>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</si>
  <si>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</si>
  <si>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</si>
  <si>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</si>
  <si>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（人数）</t>
  </si>
  <si>
    <t>（比率）</t>
  </si>
  <si>
    <t>県　　　　　　内</t>
  </si>
  <si>
    <t>公立高校</t>
  </si>
  <si>
    <t>私立高校</t>
  </si>
  <si>
    <t>特別支援学校(高等部)</t>
  </si>
  <si>
    <t>私立中等教育学校</t>
  </si>
  <si>
    <t>県　　　　　　外</t>
  </si>
  <si>
    <t>国・公立高校</t>
  </si>
  <si>
    <t>区　　　分</t>
  </si>
  <si>
    <t>就職率　県</t>
  </si>
  <si>
    <t>　　　　国</t>
  </si>
  <si>
    <t>４　卒業後の状況</t>
  </si>
  <si>
    <t>不詳・死亡</t>
  </si>
  <si>
    <t>中等教育学校</t>
  </si>
  <si>
    <t>高等専門学校</t>
  </si>
  <si>
    <t>卒　業　者　総　数 (Ｔ)</t>
  </si>
  <si>
    <t>計   　　(Ａ)</t>
  </si>
  <si>
    <t>就　　　職　　　者 (Ｅ)</t>
  </si>
  <si>
    <t>計 　　(F)</t>
  </si>
  <si>
    <r>
      <t>公共職業能力開発施設等入学者(</t>
    </r>
    <r>
      <rPr>
        <sz val="5.5"/>
        <rFont val="ＭＳ 明朝"/>
        <family val="1"/>
      </rPr>
      <t>D</t>
    </r>
    <r>
      <rPr>
        <sz val="5.5"/>
        <rFont val="ＭＳ Ｐ明朝"/>
        <family val="1"/>
      </rPr>
      <t>)</t>
    </r>
  </si>
  <si>
    <t>(Ｈ26.5.1現在 教育政策課調)</t>
  </si>
  <si>
    <t>-</t>
  </si>
  <si>
    <t>H26.3
卒業者</t>
  </si>
  <si>
    <t>平成5年3月</t>
  </si>
  <si>
    <t>26年3月進学者</t>
  </si>
  <si>
    <t>25年3月</t>
  </si>
  <si>
    <t>高等学校等進学者</t>
  </si>
  <si>
    <t>　　イ　高等学校等進学状況（公立中学校）</t>
  </si>
  <si>
    <t>高等学校等
進学者合計</t>
  </si>
  <si>
    <t>高等学校等進学率 (A/T*100)</t>
  </si>
  <si>
    <t>　　　　国</t>
  </si>
  <si>
    <t>　　ウ　高等学校等進学率・就職率推移（国立＋公立＋私立）</t>
  </si>
  <si>
    <t>進学率　県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</si>
</sst>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sz val="7"/>
      <name val="ＭＳ Ｐゴシック"/>
      <family val="3"/>
    </font>
    <font>
      <sz val="9"/>
      <name val="ＭＳ ゴシック"/>
      <family val="3"/>
    </font>
    <font>
      <sz val="6.5"/>
      <name val="ＭＳ 明朝"/>
      <family val="1"/>
    </font>
    <font>
      <sz val="5.5"/>
      <name val="ＭＳ 明朝"/>
      <family val="1"/>
    </font>
    <font>
      <sz val="5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hair"/>
      <diagonal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182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0" fontId="9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180" fontId="5" fillId="0" borderId="16" xfId="0" applyNumberFormat="1" applyFont="1" applyFill="1" applyBorder="1" applyAlignment="1">
      <alignment horizontal="right" vertical="center"/>
    </xf>
    <xf numFmtId="180" fontId="5" fillId="0" borderId="17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right" vertical="center"/>
    </xf>
    <xf numFmtId="184" fontId="5" fillId="0" borderId="18" xfId="0" applyNumberFormat="1" applyFont="1" applyFill="1" applyBorder="1" applyAlignment="1">
      <alignment horizontal="right" vertical="center"/>
    </xf>
    <xf numFmtId="184" fontId="5" fillId="0" borderId="19" xfId="0" applyNumberFormat="1" applyFont="1" applyFill="1" applyBorder="1" applyAlignment="1">
      <alignment horizontal="right" vertical="center"/>
    </xf>
    <xf numFmtId="184" fontId="5" fillId="0" borderId="11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/>
    </xf>
    <xf numFmtId="180" fontId="5" fillId="0" borderId="15" xfId="0" applyNumberFormat="1" applyFont="1" applyFill="1" applyBorder="1" applyAlignment="1">
      <alignment horizontal="right" vertical="center"/>
    </xf>
    <xf numFmtId="180" fontId="5" fillId="0" borderId="13" xfId="0" applyNumberFormat="1" applyFont="1" applyFill="1" applyBorder="1" applyAlignment="1">
      <alignment horizontal="right" vertical="center"/>
    </xf>
    <xf numFmtId="226" fontId="5" fillId="0" borderId="12" xfId="0" applyNumberFormat="1" applyFont="1" applyFill="1" applyBorder="1" applyAlignment="1">
      <alignment horizontal="right" vertical="center"/>
    </xf>
    <xf numFmtId="180" fontId="5" fillId="0" borderId="18" xfId="0" applyNumberFormat="1" applyFont="1" applyFill="1" applyBorder="1" applyAlignment="1">
      <alignment horizontal="right" vertical="center"/>
    </xf>
    <xf numFmtId="180" fontId="5" fillId="0" borderId="20" xfId="0" applyNumberFormat="1" applyFont="1" applyFill="1" applyBorder="1" applyAlignment="1">
      <alignment horizontal="right" vertical="center"/>
    </xf>
    <xf numFmtId="226" fontId="5" fillId="0" borderId="21" xfId="0" applyNumberFormat="1" applyFont="1" applyFill="1" applyBorder="1" applyAlignment="1">
      <alignment horizontal="right" vertical="center"/>
    </xf>
    <xf numFmtId="226" fontId="5" fillId="0" borderId="19" xfId="0" applyNumberFormat="1" applyFont="1" applyFill="1" applyBorder="1" applyAlignment="1">
      <alignment horizontal="right" vertical="center"/>
    </xf>
    <xf numFmtId="180" fontId="5" fillId="0" borderId="22" xfId="0" applyNumberFormat="1" applyFont="1" applyFill="1" applyBorder="1" applyAlignment="1">
      <alignment horizontal="right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184" fontId="5" fillId="0" borderId="16" xfId="0" applyNumberFormat="1" applyFont="1" applyFill="1" applyBorder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8" xfId="0" applyNumberFormat="1" applyFont="1" applyFill="1" applyBorder="1" applyAlignment="1">
      <alignment vertical="center"/>
    </xf>
    <xf numFmtId="184" fontId="5" fillId="0" borderId="18" xfId="0" applyNumberFormat="1" applyFont="1" applyBorder="1" applyAlignment="1">
      <alignment vertical="center"/>
    </xf>
    <xf numFmtId="184" fontId="5" fillId="0" borderId="20" xfId="0" applyNumberFormat="1" applyFont="1" applyFill="1" applyBorder="1" applyAlignment="1">
      <alignment vertical="center"/>
    </xf>
    <xf numFmtId="184" fontId="5" fillId="0" borderId="20" xfId="0" applyNumberFormat="1" applyFont="1" applyBorder="1" applyAlignment="1">
      <alignment vertical="center"/>
    </xf>
    <xf numFmtId="184" fontId="5" fillId="0" borderId="24" xfId="0" applyNumberFormat="1" applyFont="1" applyFill="1" applyBorder="1" applyAlignment="1">
      <alignment vertical="center"/>
    </xf>
    <xf numFmtId="184" fontId="5" fillId="0" borderId="24" xfId="0" applyNumberFormat="1" applyFont="1" applyBorder="1" applyAlignment="1">
      <alignment vertical="center"/>
    </xf>
    <xf numFmtId="0" fontId="4" fillId="0" borderId="0" xfId="0" applyFont="1" applyFill="1" applyAlignment="1">
      <alignment horizontal="right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223" fontId="6" fillId="0" borderId="12" xfId="0" applyNumberFormat="1" applyFont="1" applyFill="1" applyBorder="1" applyAlignment="1">
      <alignment vertical="center"/>
    </xf>
    <xf numFmtId="183" fontId="10" fillId="0" borderId="12" xfId="0" applyNumberFormat="1" applyFont="1" applyFill="1" applyBorder="1" applyAlignment="1">
      <alignment vertical="center"/>
    </xf>
    <xf numFmtId="180" fontId="5" fillId="33" borderId="12" xfId="0" applyNumberFormat="1" applyFont="1" applyFill="1" applyBorder="1" applyAlignment="1">
      <alignment horizontal="right" vertical="center"/>
    </xf>
    <xf numFmtId="180" fontId="5" fillId="33" borderId="15" xfId="0" applyNumberFormat="1" applyFont="1" applyFill="1" applyBorder="1" applyAlignment="1">
      <alignment horizontal="right" vertical="center"/>
    </xf>
    <xf numFmtId="180" fontId="5" fillId="33" borderId="13" xfId="0" applyNumberFormat="1" applyFont="1" applyFill="1" applyBorder="1" applyAlignment="1">
      <alignment horizontal="right" vertical="center"/>
    </xf>
    <xf numFmtId="0" fontId="5" fillId="33" borderId="12" xfId="0" applyNumberFormat="1" applyFont="1" applyFill="1" applyBorder="1" applyAlignment="1">
      <alignment horizontal="right" vertical="center"/>
    </xf>
    <xf numFmtId="0" fontId="5" fillId="33" borderId="25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184" fontId="5" fillId="33" borderId="16" xfId="0" applyNumberFormat="1" applyFont="1" applyFill="1" applyBorder="1" applyAlignment="1">
      <alignment vertical="center"/>
    </xf>
    <xf numFmtId="184" fontId="5" fillId="33" borderId="17" xfId="0" applyNumberFormat="1" applyFont="1" applyFill="1" applyBorder="1" applyAlignment="1">
      <alignment vertical="center"/>
    </xf>
    <xf numFmtId="184" fontId="5" fillId="33" borderId="10" xfId="0" applyNumberFormat="1" applyFont="1" applyFill="1" applyBorder="1" applyAlignment="1">
      <alignment vertical="center"/>
    </xf>
    <xf numFmtId="184" fontId="5" fillId="33" borderId="18" xfId="0" applyNumberFormat="1" applyFont="1" applyFill="1" applyBorder="1" applyAlignment="1">
      <alignment vertical="center"/>
    </xf>
    <xf numFmtId="184" fontId="5" fillId="33" borderId="19" xfId="0" applyNumberFormat="1" applyFont="1" applyFill="1" applyBorder="1" applyAlignment="1">
      <alignment vertical="center"/>
    </xf>
    <xf numFmtId="184" fontId="5" fillId="33" borderId="11" xfId="0" applyNumberFormat="1" applyFont="1" applyFill="1" applyBorder="1" applyAlignment="1">
      <alignment vertical="center"/>
    </xf>
    <xf numFmtId="184" fontId="5" fillId="33" borderId="20" xfId="0" applyNumberFormat="1" applyFont="1" applyFill="1" applyBorder="1" applyAlignment="1">
      <alignment vertical="center"/>
    </xf>
    <xf numFmtId="184" fontId="5" fillId="33" borderId="21" xfId="0" applyNumberFormat="1" applyFont="1" applyFill="1" applyBorder="1" applyAlignment="1">
      <alignment vertical="center"/>
    </xf>
    <xf numFmtId="184" fontId="5" fillId="33" borderId="29" xfId="0" applyNumberFormat="1" applyFont="1" applyFill="1" applyBorder="1" applyAlignment="1">
      <alignment vertical="center"/>
    </xf>
    <xf numFmtId="184" fontId="5" fillId="33" borderId="24" xfId="0" applyNumberFormat="1" applyFont="1" applyFill="1" applyBorder="1" applyAlignment="1">
      <alignment vertical="center"/>
    </xf>
    <xf numFmtId="184" fontId="5" fillId="33" borderId="30" xfId="0" applyNumberFormat="1" applyFont="1" applyFill="1" applyBorder="1" applyAlignment="1">
      <alignment vertical="center"/>
    </xf>
    <xf numFmtId="184" fontId="5" fillId="33" borderId="31" xfId="0" applyNumberFormat="1" applyFont="1" applyFill="1" applyBorder="1" applyAlignment="1">
      <alignment vertical="center"/>
    </xf>
    <xf numFmtId="180" fontId="5" fillId="33" borderId="16" xfId="0" applyNumberFormat="1" applyFont="1" applyFill="1" applyBorder="1" applyAlignment="1">
      <alignment horizontal="right" vertical="center"/>
    </xf>
    <xf numFmtId="180" fontId="5" fillId="33" borderId="17" xfId="0" applyNumberFormat="1" applyFont="1" applyFill="1" applyBorder="1" applyAlignment="1">
      <alignment horizontal="right" vertical="center"/>
    </xf>
    <xf numFmtId="226" fontId="5" fillId="33" borderId="15" xfId="0" applyNumberFormat="1" applyFont="1" applyFill="1" applyBorder="1" applyAlignment="1">
      <alignment horizontal="right" vertical="center"/>
    </xf>
    <xf numFmtId="226" fontId="5" fillId="33" borderId="12" xfId="0" applyNumberFormat="1" applyFont="1" applyFill="1" applyBorder="1" applyAlignment="1">
      <alignment horizontal="right" vertical="center"/>
    </xf>
    <xf numFmtId="180" fontId="5" fillId="33" borderId="18" xfId="0" applyNumberFormat="1" applyFont="1" applyFill="1" applyBorder="1" applyAlignment="1">
      <alignment horizontal="right" vertical="center"/>
    </xf>
    <xf numFmtId="226" fontId="5" fillId="33" borderId="21" xfId="0" applyNumberFormat="1" applyFont="1" applyFill="1" applyBorder="1" applyAlignment="1">
      <alignment horizontal="right" vertical="center"/>
    </xf>
    <xf numFmtId="226" fontId="5" fillId="33" borderId="13" xfId="0" applyNumberFormat="1" applyFont="1" applyFill="1" applyBorder="1" applyAlignment="1">
      <alignment horizontal="right" vertical="center"/>
    </xf>
    <xf numFmtId="226" fontId="5" fillId="33" borderId="19" xfId="0" applyNumberFormat="1" applyFont="1" applyFill="1" applyBorder="1" applyAlignment="1">
      <alignment horizontal="right" vertical="center"/>
    </xf>
    <xf numFmtId="179" fontId="5" fillId="33" borderId="12" xfId="0" applyNumberFormat="1" applyFont="1" applyFill="1" applyBorder="1" applyAlignment="1">
      <alignment horizontal="right" vertical="center"/>
    </xf>
    <xf numFmtId="0" fontId="5" fillId="33" borderId="15" xfId="0" applyNumberFormat="1" applyFont="1" applyFill="1" applyBorder="1" applyAlignment="1">
      <alignment horizontal="right" vertical="center"/>
    </xf>
    <xf numFmtId="179" fontId="5" fillId="33" borderId="15" xfId="0" applyNumberFormat="1" applyFont="1" applyFill="1" applyBorder="1" applyAlignment="1">
      <alignment horizontal="right" vertical="center"/>
    </xf>
    <xf numFmtId="180" fontId="5" fillId="33" borderId="22" xfId="0" applyNumberFormat="1" applyFont="1" applyFill="1" applyBorder="1" applyAlignment="1">
      <alignment horizontal="right" vertical="center"/>
    </xf>
    <xf numFmtId="226" fontId="5" fillId="33" borderId="30" xfId="0" applyNumberFormat="1" applyFont="1" applyFill="1" applyBorder="1" applyAlignment="1">
      <alignment horizontal="right" vertical="center"/>
    </xf>
    <xf numFmtId="180" fontId="5" fillId="33" borderId="32" xfId="0" applyNumberFormat="1" applyFont="1" applyFill="1" applyBorder="1" applyAlignment="1">
      <alignment horizontal="right" vertical="center"/>
    </xf>
    <xf numFmtId="226" fontId="5" fillId="33" borderId="22" xfId="0" applyNumberFormat="1" applyFont="1" applyFill="1" applyBorder="1" applyAlignment="1">
      <alignment horizontal="right" vertical="center"/>
    </xf>
    <xf numFmtId="180" fontId="5" fillId="33" borderId="33" xfId="0" applyNumberFormat="1" applyFont="1" applyFill="1" applyBorder="1" applyAlignment="1">
      <alignment horizontal="right" vertical="center"/>
    </xf>
    <xf numFmtId="0" fontId="5" fillId="33" borderId="13" xfId="0" applyNumberFormat="1" applyFont="1" applyFill="1" applyBorder="1" applyAlignment="1">
      <alignment horizontal="right" vertical="center"/>
    </xf>
    <xf numFmtId="0" fontId="5" fillId="33" borderId="22" xfId="0" applyNumberFormat="1" applyFont="1" applyFill="1" applyBorder="1" applyAlignment="1">
      <alignment horizontal="right" vertical="center"/>
    </xf>
    <xf numFmtId="0" fontId="5" fillId="33" borderId="19" xfId="0" applyNumberFormat="1" applyFont="1" applyFill="1" applyBorder="1" applyAlignment="1">
      <alignment horizontal="right" vertical="center"/>
    </xf>
    <xf numFmtId="180" fontId="6" fillId="33" borderId="15" xfId="0" applyNumberFormat="1" applyFont="1" applyFill="1" applyBorder="1" applyAlignment="1">
      <alignment horizontal="right" vertical="center"/>
    </xf>
    <xf numFmtId="180" fontId="6" fillId="33" borderId="12" xfId="0" applyNumberFormat="1" applyFont="1" applyFill="1" applyBorder="1" applyAlignment="1">
      <alignment horizontal="right" vertical="center"/>
    </xf>
    <xf numFmtId="180" fontId="6" fillId="33" borderId="16" xfId="0" applyNumberFormat="1" applyFont="1" applyFill="1" applyBorder="1" applyAlignment="1">
      <alignment horizontal="right" vertical="center"/>
    </xf>
    <xf numFmtId="180" fontId="6" fillId="33" borderId="18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226" fontId="6" fillId="33" borderId="16" xfId="0" applyNumberFormat="1" applyFont="1" applyFill="1" applyBorder="1" applyAlignment="1">
      <alignment horizontal="right" vertical="center"/>
    </xf>
    <xf numFmtId="226" fontId="6" fillId="33" borderId="18" xfId="0" applyNumberFormat="1" applyFont="1" applyFill="1" applyBorder="1" applyAlignment="1">
      <alignment horizontal="right" vertical="center"/>
    </xf>
    <xf numFmtId="0" fontId="6" fillId="33" borderId="16" xfId="0" applyNumberFormat="1" applyFont="1" applyFill="1" applyBorder="1" applyAlignment="1">
      <alignment horizontal="right" vertical="center"/>
    </xf>
    <xf numFmtId="0" fontId="6" fillId="33" borderId="18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horizontal="right" vertical="center"/>
    </xf>
    <xf numFmtId="180" fontId="6" fillId="0" borderId="15" xfId="0" applyNumberFormat="1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horizontal="right" vertical="center"/>
    </xf>
    <xf numFmtId="180" fontId="6" fillId="0" borderId="18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 textRotation="255" wrapText="1"/>
    </xf>
    <xf numFmtId="0" fontId="6" fillId="33" borderId="17" xfId="0" applyNumberFormat="1" applyFont="1" applyFill="1" applyBorder="1" applyAlignment="1">
      <alignment horizontal="right" vertical="center"/>
    </xf>
    <xf numFmtId="0" fontId="6" fillId="33" borderId="19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 shrinkToFit="1"/>
    </xf>
    <xf numFmtId="0" fontId="6" fillId="0" borderId="15" xfId="0" applyFont="1" applyFill="1" applyBorder="1" applyAlignment="1">
      <alignment horizontal="distributed" vertical="center" shrinkToFit="1"/>
    </xf>
    <xf numFmtId="226" fontId="6" fillId="33" borderId="17" xfId="0" applyNumberFormat="1" applyFont="1" applyFill="1" applyBorder="1" applyAlignment="1">
      <alignment horizontal="right" vertical="center"/>
    </xf>
    <xf numFmtId="226" fontId="6" fillId="33" borderId="19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textRotation="255" wrapText="1"/>
    </xf>
    <xf numFmtId="0" fontId="4" fillId="0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183" fontId="6" fillId="0" borderId="39" xfId="0" applyNumberFormat="1" applyFont="1" applyFill="1" applyBorder="1" applyAlignment="1">
      <alignment horizontal="right" vertical="center"/>
    </xf>
    <xf numFmtId="183" fontId="6" fillId="0" borderId="40" xfId="0" applyNumberFormat="1" applyFont="1" applyFill="1" applyBorder="1" applyAlignment="1">
      <alignment horizontal="right" vertical="center"/>
    </xf>
    <xf numFmtId="183" fontId="6" fillId="0" borderId="41" xfId="0" applyNumberFormat="1" applyFont="1" applyFill="1" applyBorder="1" applyAlignment="1">
      <alignment horizontal="right" vertical="center"/>
    </xf>
    <xf numFmtId="180" fontId="6" fillId="33" borderId="17" xfId="0" applyNumberFormat="1" applyFont="1" applyFill="1" applyBorder="1" applyAlignment="1">
      <alignment horizontal="right" vertical="center"/>
    </xf>
    <xf numFmtId="180" fontId="6" fillId="33" borderId="19" xfId="0" applyNumberFormat="1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distributed" vertical="center" textRotation="255"/>
    </xf>
    <xf numFmtId="0" fontId="6" fillId="0" borderId="13" xfId="0" applyFont="1" applyFill="1" applyBorder="1" applyAlignment="1">
      <alignment horizontal="distributed" vertical="center" textRotation="255"/>
    </xf>
    <xf numFmtId="180" fontId="6" fillId="33" borderId="42" xfId="0" applyNumberFormat="1" applyFont="1" applyFill="1" applyBorder="1" applyAlignment="1">
      <alignment horizontal="right" vertical="center"/>
    </xf>
    <xf numFmtId="180" fontId="6" fillId="33" borderId="43" xfId="0" applyNumberFormat="1" applyFont="1" applyFill="1" applyBorder="1" applyAlignment="1">
      <alignment horizontal="right" vertical="center"/>
    </xf>
    <xf numFmtId="180" fontId="6" fillId="33" borderId="44" xfId="0" applyNumberFormat="1" applyFont="1" applyFill="1" applyBorder="1" applyAlignment="1">
      <alignment horizontal="right" vertical="center"/>
    </xf>
    <xf numFmtId="180" fontId="6" fillId="33" borderId="45" xfId="0" applyNumberFormat="1" applyFont="1" applyFill="1" applyBorder="1" applyAlignment="1">
      <alignment horizontal="right" vertical="center"/>
    </xf>
    <xf numFmtId="180" fontId="6" fillId="33" borderId="46" xfId="0" applyNumberFormat="1" applyFont="1" applyFill="1" applyBorder="1" applyAlignment="1">
      <alignment horizontal="right" vertical="center"/>
    </xf>
    <xf numFmtId="180" fontId="6" fillId="33" borderId="47" xfId="0" applyNumberFormat="1" applyFont="1" applyFill="1" applyBorder="1" applyAlignment="1">
      <alignment horizontal="right" vertical="center"/>
    </xf>
    <xf numFmtId="0" fontId="6" fillId="33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184" fontId="10" fillId="0" borderId="12" xfId="0" applyNumberFormat="1" applyFont="1" applyFill="1" applyBorder="1" applyAlignment="1">
      <alignment horizontal="right" vertical="center"/>
    </xf>
    <xf numFmtId="184" fontId="10" fillId="33" borderId="12" xfId="0" applyNumberFormat="1" applyFont="1" applyFill="1" applyBorder="1" applyAlignment="1">
      <alignment horizontal="right" vertical="center"/>
    </xf>
    <xf numFmtId="226" fontId="6" fillId="33" borderId="24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 textRotation="255"/>
    </xf>
    <xf numFmtId="0" fontId="10" fillId="0" borderId="12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 wrapText="1" shrinkToFit="1"/>
    </xf>
    <xf numFmtId="0" fontId="6" fillId="0" borderId="3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84" fontId="10" fillId="0" borderId="22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center" vertical="center"/>
    </xf>
    <xf numFmtId="184" fontId="10" fillId="33" borderId="22" xfId="0" applyNumberFormat="1" applyFont="1" applyFill="1" applyBorder="1" applyAlignment="1">
      <alignment horizontal="right" vertical="center"/>
    </xf>
    <xf numFmtId="226" fontId="6" fillId="33" borderId="30" xfId="0" applyNumberFormat="1" applyFont="1" applyFill="1" applyBorder="1" applyAlignment="1">
      <alignment horizontal="right" vertical="center"/>
    </xf>
    <xf numFmtId="184" fontId="10" fillId="33" borderId="15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textRotation="255"/>
    </xf>
    <xf numFmtId="0" fontId="5" fillId="0" borderId="32" xfId="0" applyFont="1" applyFill="1" applyBorder="1" applyAlignment="1">
      <alignment horizontal="distributed" vertical="center" textRotation="255"/>
    </xf>
    <xf numFmtId="0" fontId="5" fillId="0" borderId="12" xfId="0" applyFont="1" applyFill="1" applyBorder="1" applyAlignment="1">
      <alignment horizontal="distributed" vertical="center"/>
    </xf>
    <xf numFmtId="184" fontId="5" fillId="33" borderId="31" xfId="0" applyNumberFormat="1" applyFont="1" applyFill="1" applyBorder="1" applyAlignment="1">
      <alignment vertical="center"/>
    </xf>
    <xf numFmtId="184" fontId="5" fillId="33" borderId="30" xfId="0" applyNumberFormat="1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184" fontId="5" fillId="33" borderId="21" xfId="0" applyNumberFormat="1" applyFont="1" applyFill="1" applyBorder="1" applyAlignment="1">
      <alignment vertical="center"/>
    </xf>
    <xf numFmtId="184" fontId="5" fillId="33" borderId="0" xfId="0" applyNumberFormat="1" applyFont="1" applyFill="1" applyBorder="1" applyAlignment="1">
      <alignment vertical="center"/>
    </xf>
    <xf numFmtId="184" fontId="5" fillId="33" borderId="18" xfId="0" applyNumberFormat="1" applyFont="1" applyFill="1" applyBorder="1" applyAlignment="1">
      <alignment vertical="center"/>
    </xf>
    <xf numFmtId="184" fontId="5" fillId="33" borderId="19" xfId="0" applyNumberFormat="1" applyFont="1" applyFill="1" applyBorder="1" applyAlignment="1">
      <alignment vertical="center"/>
    </xf>
    <xf numFmtId="184" fontId="5" fillId="33" borderId="17" xfId="0" applyNumberFormat="1" applyFont="1" applyFill="1" applyBorder="1" applyAlignment="1">
      <alignment vertical="center"/>
    </xf>
    <xf numFmtId="184" fontId="5" fillId="33" borderId="36" xfId="0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/>
    </xf>
    <xf numFmtId="184" fontId="5" fillId="33" borderId="24" xfId="0" applyNumberFormat="1" applyFont="1" applyFill="1" applyBorder="1" applyAlignment="1">
      <alignment vertical="center"/>
    </xf>
    <xf numFmtId="0" fontId="5" fillId="0" borderId="49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84" fontId="5" fillId="33" borderId="20" xfId="0" applyNumberFormat="1" applyFont="1" applyFill="1" applyBorder="1" applyAlignment="1">
      <alignment vertical="center"/>
    </xf>
    <xf numFmtId="184" fontId="5" fillId="33" borderId="16" xfId="0" applyNumberFormat="1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84" fontId="5" fillId="33" borderId="29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64"/>
  <sheetViews>
    <sheetView tabSelected="1" zoomScale="150" zoomScaleNormal="150" workbookViewId="0" topLeftCell="A1">
      <selection activeCell="A1" sqref="A1"/>
    </sheetView>
  </sheetViews>
  <sheetFormatPr defaultColWidth="9.00390625" defaultRowHeight="13.5"/>
  <cols>
    <col min="1" max="1" width="1.4921875" style="1" customWidth="1"/>
    <col min="2" max="2" width="1.625" style="1" customWidth="1"/>
    <col min="3" max="4" width="1.75390625" style="1" customWidth="1"/>
    <col min="5" max="5" width="9.75390625" style="1" customWidth="1"/>
    <col min="6" max="6" width="4.875" style="1" customWidth="1"/>
    <col min="7" max="8" width="4.25390625" style="1" customWidth="1"/>
    <col min="9" max="11" width="4.375" style="1" customWidth="1"/>
    <col min="12" max="13" width="3.75390625" style="1" customWidth="1"/>
    <col min="14" max="20" width="1.875" style="1" customWidth="1"/>
    <col min="21" max="22" width="1.00390625" style="1" customWidth="1"/>
    <col min="23" max="16384" width="9.00390625" style="1" customWidth="1"/>
  </cols>
  <sheetData>
    <row r="1" spans="1:13" s="5" customFormat="1" ht="12" customHeight="1">
      <c r="A1" s="16" t="s">
        <v>62</v>
      </c>
      <c r="G1" s="6"/>
      <c r="H1" s="6"/>
      <c r="I1" s="6"/>
      <c r="J1" s="6"/>
      <c r="K1" s="6"/>
      <c r="L1" s="6"/>
      <c r="M1" s="6"/>
    </row>
    <row r="2" spans="1:13" s="5" customFormat="1" ht="9.75" customHeight="1">
      <c r="A2" s="5" t="s">
        <v>27</v>
      </c>
      <c r="G2" s="6"/>
      <c r="H2" s="6"/>
      <c r="I2" s="6"/>
      <c r="J2" s="6"/>
      <c r="K2" s="6"/>
      <c r="L2" s="6"/>
      <c r="M2" s="6"/>
    </row>
    <row r="3" spans="1:13" s="5" customFormat="1" ht="9.75" customHeight="1">
      <c r="A3" s="5" t="s">
        <v>32</v>
      </c>
      <c r="G3" s="6"/>
      <c r="H3" s="6"/>
      <c r="I3" s="6"/>
      <c r="J3" s="6"/>
      <c r="K3" s="6"/>
      <c r="L3" s="6"/>
      <c r="M3" s="51" t="s">
        <v>71</v>
      </c>
    </row>
    <row r="4" spans="1:13" s="2" customFormat="1" ht="18.75" customHeight="1">
      <c r="A4" s="112" t="s">
        <v>11</v>
      </c>
      <c r="B4" s="108"/>
      <c r="C4" s="108"/>
      <c r="D4" s="108"/>
      <c r="E4" s="108"/>
      <c r="F4" s="52" t="s">
        <v>73</v>
      </c>
      <c r="G4" s="108" t="s">
        <v>12</v>
      </c>
      <c r="H4" s="108"/>
      <c r="I4" s="108" t="s">
        <v>13</v>
      </c>
      <c r="J4" s="108"/>
      <c r="K4" s="108"/>
      <c r="L4" s="108" t="s">
        <v>14</v>
      </c>
      <c r="M4" s="109"/>
    </row>
    <row r="5" spans="1:13" ht="8.25" customHeight="1">
      <c r="A5" s="113"/>
      <c r="B5" s="114"/>
      <c r="C5" s="114"/>
      <c r="D5" s="114"/>
      <c r="E5" s="114"/>
      <c r="F5" s="53" t="s">
        <v>15</v>
      </c>
      <c r="G5" s="18" t="s">
        <v>16</v>
      </c>
      <c r="H5" s="18" t="s">
        <v>17</v>
      </c>
      <c r="I5" s="18" t="s">
        <v>7</v>
      </c>
      <c r="J5" s="18" t="s">
        <v>16</v>
      </c>
      <c r="K5" s="18" t="s">
        <v>17</v>
      </c>
      <c r="L5" s="18" t="s">
        <v>16</v>
      </c>
      <c r="M5" s="54" t="s">
        <v>17</v>
      </c>
    </row>
    <row r="6" spans="1:13" ht="7.5" customHeight="1">
      <c r="A6" s="115" t="s">
        <v>66</v>
      </c>
      <c r="B6" s="115"/>
      <c r="C6" s="115"/>
      <c r="D6" s="115"/>
      <c r="E6" s="116"/>
      <c r="F6" s="55">
        <f>G6+H6+I6+L6+M6</f>
        <v>55647</v>
      </c>
      <c r="G6" s="119">
        <f>G8+G22+G24+G26+G28+G30+G44</f>
        <v>88</v>
      </c>
      <c r="H6" s="119">
        <f>H8+H22+H24+H26+H28+H30+H44</f>
        <v>85</v>
      </c>
      <c r="I6" s="110">
        <f>J6+K6</f>
        <v>51929</v>
      </c>
      <c r="J6" s="110">
        <f>J8+J22+J24+J26+J28+J30+J44</f>
        <v>26548</v>
      </c>
      <c r="K6" s="110">
        <f>K8+K22+K24+K26+K28+K30+K44</f>
        <v>25381</v>
      </c>
      <c r="L6" s="110">
        <f>SUM(L10:L31)</f>
        <v>1790</v>
      </c>
      <c r="M6" s="111">
        <f>SUM(M10:M31:M45)</f>
        <v>1755</v>
      </c>
    </row>
    <row r="7" spans="1:13" ht="7.5" customHeight="1">
      <c r="A7" s="117"/>
      <c r="B7" s="117"/>
      <c r="C7" s="117"/>
      <c r="D7" s="117"/>
      <c r="E7" s="118"/>
      <c r="F7" s="56">
        <v>100</v>
      </c>
      <c r="G7" s="120"/>
      <c r="H7" s="120"/>
      <c r="I7" s="110"/>
      <c r="J7" s="110"/>
      <c r="K7" s="110"/>
      <c r="L7" s="110"/>
      <c r="M7" s="111"/>
    </row>
    <row r="8" spans="1:13" ht="7.5" customHeight="1">
      <c r="A8" s="131" t="s">
        <v>77</v>
      </c>
      <c r="B8" s="115" t="s">
        <v>67</v>
      </c>
      <c r="C8" s="115"/>
      <c r="D8" s="115"/>
      <c r="E8" s="116"/>
      <c r="F8" s="55">
        <f>G8+H8+I8+L8+M8</f>
        <v>54845</v>
      </c>
      <c r="G8" s="99">
        <f>SUM(G10:G21)</f>
        <v>88</v>
      </c>
      <c r="H8" s="99">
        <f>SUM(H10:H21)</f>
        <v>85</v>
      </c>
      <c r="I8" s="99">
        <f>J8+K8</f>
        <v>51135</v>
      </c>
      <c r="J8" s="100">
        <f>SUM(J10:J21)</f>
        <v>26043</v>
      </c>
      <c r="K8" s="100">
        <f>SUM(K10:K21)</f>
        <v>25092</v>
      </c>
      <c r="L8" s="99">
        <f>SUM(L10:L21)</f>
        <v>1784</v>
      </c>
      <c r="M8" s="98">
        <f>SUM(M10:M21)</f>
        <v>1753</v>
      </c>
    </row>
    <row r="9" spans="1:13" ht="7.5" customHeight="1">
      <c r="A9" s="131"/>
      <c r="B9" s="117"/>
      <c r="C9" s="117"/>
      <c r="D9" s="117"/>
      <c r="E9" s="118"/>
      <c r="F9" s="56">
        <f>F8/$F$6*100</f>
        <v>98.55877226085863</v>
      </c>
      <c r="G9" s="99"/>
      <c r="H9" s="99"/>
      <c r="I9" s="99"/>
      <c r="J9" s="101"/>
      <c r="K9" s="101"/>
      <c r="L9" s="99"/>
      <c r="M9" s="98"/>
    </row>
    <row r="10" spans="1:13" ht="7.5" customHeight="1">
      <c r="A10" s="132"/>
      <c r="B10" s="121" t="s">
        <v>2</v>
      </c>
      <c r="C10" s="102" t="s">
        <v>8</v>
      </c>
      <c r="D10" s="102"/>
      <c r="E10" s="103"/>
      <c r="F10" s="55">
        <f>G10+H10+I10+L10+M10</f>
        <v>52501</v>
      </c>
      <c r="G10" s="99">
        <v>88</v>
      </c>
      <c r="H10" s="99">
        <v>84</v>
      </c>
      <c r="I10" s="99">
        <f>J10+K10</f>
        <v>48806</v>
      </c>
      <c r="J10" s="100">
        <v>24627</v>
      </c>
      <c r="K10" s="99">
        <v>24179</v>
      </c>
      <c r="L10" s="99">
        <v>1777</v>
      </c>
      <c r="M10" s="98">
        <v>1746</v>
      </c>
    </row>
    <row r="11" spans="1:13" ht="7.5" customHeight="1">
      <c r="A11" s="132"/>
      <c r="B11" s="121"/>
      <c r="C11" s="102"/>
      <c r="D11" s="102"/>
      <c r="E11" s="103"/>
      <c r="F11" s="56">
        <f>F10/$F$6*100</f>
        <v>94.34650565169731</v>
      </c>
      <c r="G11" s="99"/>
      <c r="H11" s="99"/>
      <c r="I11" s="99"/>
      <c r="J11" s="101"/>
      <c r="K11" s="99"/>
      <c r="L11" s="99"/>
      <c r="M11" s="98"/>
    </row>
    <row r="12" spans="1:13" ht="7.5" customHeight="1">
      <c r="A12" s="132"/>
      <c r="B12" s="121"/>
      <c r="C12" s="102" t="s">
        <v>9</v>
      </c>
      <c r="D12" s="102"/>
      <c r="E12" s="103"/>
      <c r="F12" s="55">
        <f>G12+H12+I12+L12+M12</f>
        <v>882</v>
      </c>
      <c r="G12" s="104">
        <v>0</v>
      </c>
      <c r="H12" s="106">
        <v>1</v>
      </c>
      <c r="I12" s="99">
        <f>J12+K12</f>
        <v>879</v>
      </c>
      <c r="J12" s="100">
        <v>509</v>
      </c>
      <c r="K12" s="99">
        <v>370</v>
      </c>
      <c r="L12" s="104">
        <v>0</v>
      </c>
      <c r="M12" s="122">
        <v>2</v>
      </c>
    </row>
    <row r="13" spans="1:13" ht="7.5" customHeight="1">
      <c r="A13" s="132"/>
      <c r="B13" s="121"/>
      <c r="C13" s="102"/>
      <c r="D13" s="102"/>
      <c r="E13" s="103"/>
      <c r="F13" s="56">
        <f>F12/$F$6*100</f>
        <v>1.5849911046417597</v>
      </c>
      <c r="G13" s="105"/>
      <c r="H13" s="107"/>
      <c r="I13" s="99"/>
      <c r="J13" s="101"/>
      <c r="K13" s="99"/>
      <c r="L13" s="105"/>
      <c r="M13" s="123"/>
    </row>
    <row r="14" spans="1:13" ht="7.5" customHeight="1">
      <c r="A14" s="132"/>
      <c r="B14" s="121"/>
      <c r="C14" s="102" t="s">
        <v>10</v>
      </c>
      <c r="D14" s="102"/>
      <c r="E14" s="103"/>
      <c r="F14" s="55">
        <f>G14+H14+I14+L14+M14</f>
        <v>583</v>
      </c>
      <c r="G14" s="104">
        <v>0</v>
      </c>
      <c r="H14" s="104">
        <v>0</v>
      </c>
      <c r="I14" s="99">
        <f>J14+K14</f>
        <v>571</v>
      </c>
      <c r="J14" s="100">
        <v>293</v>
      </c>
      <c r="K14" s="99">
        <v>278</v>
      </c>
      <c r="L14" s="99">
        <v>7</v>
      </c>
      <c r="M14" s="98">
        <v>5</v>
      </c>
    </row>
    <row r="15" spans="1:13" ht="7.5" customHeight="1">
      <c r="A15" s="132"/>
      <c r="B15" s="121"/>
      <c r="C15" s="102"/>
      <c r="D15" s="102"/>
      <c r="E15" s="103"/>
      <c r="F15" s="56">
        <f>F14/$F$6*100</f>
        <v>1.0476755260840656</v>
      </c>
      <c r="G15" s="105"/>
      <c r="H15" s="105"/>
      <c r="I15" s="99"/>
      <c r="J15" s="101"/>
      <c r="K15" s="99"/>
      <c r="L15" s="99"/>
      <c r="M15" s="98"/>
    </row>
    <row r="16" spans="1:13" ht="7.5" customHeight="1">
      <c r="A16" s="132"/>
      <c r="B16" s="124" t="s">
        <v>64</v>
      </c>
      <c r="C16" s="124"/>
      <c r="D16" s="124"/>
      <c r="E16" s="125"/>
      <c r="F16" s="55">
        <f>G16+H16+I16+L16+M16</f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26">
        <v>0</v>
      </c>
    </row>
    <row r="17" spans="1:13" ht="7.5" customHeight="1">
      <c r="A17" s="132"/>
      <c r="B17" s="124"/>
      <c r="C17" s="124"/>
      <c r="D17" s="124"/>
      <c r="E17" s="125"/>
      <c r="F17" s="56">
        <f>F16/$F$6*100</f>
        <v>0</v>
      </c>
      <c r="G17" s="105"/>
      <c r="H17" s="105"/>
      <c r="I17" s="105"/>
      <c r="J17" s="105"/>
      <c r="K17" s="105"/>
      <c r="L17" s="105"/>
      <c r="M17" s="127"/>
    </row>
    <row r="18" spans="1:13" ht="7.5" customHeight="1">
      <c r="A18" s="132"/>
      <c r="B18" s="124" t="s">
        <v>28</v>
      </c>
      <c r="C18" s="124"/>
      <c r="D18" s="124"/>
      <c r="E18" s="125"/>
      <c r="F18" s="55">
        <f>G18+H18+I18+L18+M18</f>
        <v>644</v>
      </c>
      <c r="G18" s="104">
        <v>0</v>
      </c>
      <c r="H18" s="104">
        <v>0</v>
      </c>
      <c r="I18" s="99">
        <f>J18+K18</f>
        <v>644</v>
      </c>
      <c r="J18" s="99">
        <v>422</v>
      </c>
      <c r="K18" s="99">
        <v>222</v>
      </c>
      <c r="L18" s="126">
        <v>0</v>
      </c>
      <c r="M18" s="126">
        <v>0</v>
      </c>
    </row>
    <row r="19" spans="1:13" ht="7.5" customHeight="1">
      <c r="A19" s="132"/>
      <c r="B19" s="124"/>
      <c r="C19" s="124"/>
      <c r="D19" s="124"/>
      <c r="E19" s="125"/>
      <c r="F19" s="56">
        <f>F18/$F$6*100</f>
        <v>1.1572950922781102</v>
      </c>
      <c r="G19" s="105"/>
      <c r="H19" s="105"/>
      <c r="I19" s="99"/>
      <c r="J19" s="99"/>
      <c r="K19" s="99"/>
      <c r="L19" s="127"/>
      <c r="M19" s="127"/>
    </row>
    <row r="20" spans="1:13" ht="7.5" customHeight="1">
      <c r="A20" s="132"/>
      <c r="B20" s="124" t="s">
        <v>65</v>
      </c>
      <c r="C20" s="124"/>
      <c r="D20" s="124"/>
      <c r="E20" s="125"/>
      <c r="F20" s="55">
        <f>G20+H20+I20+L20+M20</f>
        <v>235</v>
      </c>
      <c r="G20" s="104">
        <v>0</v>
      </c>
      <c r="H20" s="104">
        <v>0</v>
      </c>
      <c r="I20" s="99">
        <f>J20+K20</f>
        <v>235</v>
      </c>
      <c r="J20" s="99">
        <v>192</v>
      </c>
      <c r="K20" s="99">
        <v>43</v>
      </c>
      <c r="L20" s="104">
        <v>0</v>
      </c>
      <c r="M20" s="126">
        <v>0</v>
      </c>
    </row>
    <row r="21" spans="1:13" ht="7.5" customHeight="1">
      <c r="A21" s="132"/>
      <c r="B21" s="124"/>
      <c r="C21" s="124"/>
      <c r="D21" s="124"/>
      <c r="E21" s="125"/>
      <c r="F21" s="56">
        <f>F20/$F$6*100</f>
        <v>0.422304886157385</v>
      </c>
      <c r="G21" s="105"/>
      <c r="H21" s="105"/>
      <c r="I21" s="99"/>
      <c r="J21" s="99"/>
      <c r="K21" s="99"/>
      <c r="L21" s="105"/>
      <c r="M21" s="127"/>
    </row>
    <row r="22" spans="1:13" ht="7.5" customHeight="1">
      <c r="A22" s="133" t="s">
        <v>29</v>
      </c>
      <c r="B22" s="133"/>
      <c r="C22" s="133"/>
      <c r="D22" s="133"/>
      <c r="E22" s="134"/>
      <c r="F22" s="55">
        <f>G22+H22+I22+L22+M22</f>
        <v>126</v>
      </c>
      <c r="G22" s="104">
        <v>0</v>
      </c>
      <c r="H22" s="104">
        <v>0</v>
      </c>
      <c r="I22" s="99">
        <f>J22+K22</f>
        <v>126</v>
      </c>
      <c r="J22" s="99">
        <v>75</v>
      </c>
      <c r="K22" s="99">
        <v>51</v>
      </c>
      <c r="L22" s="104">
        <v>0</v>
      </c>
      <c r="M22" s="126">
        <v>0</v>
      </c>
    </row>
    <row r="23" spans="1:13" ht="7.5" customHeight="1">
      <c r="A23" s="135"/>
      <c r="B23" s="135"/>
      <c r="C23" s="135"/>
      <c r="D23" s="135"/>
      <c r="E23" s="136"/>
      <c r="F23" s="56">
        <f>F22/$F$6*100</f>
        <v>0.2264273006631085</v>
      </c>
      <c r="G23" s="105"/>
      <c r="H23" s="105"/>
      <c r="I23" s="99"/>
      <c r="J23" s="99"/>
      <c r="K23" s="99"/>
      <c r="L23" s="105"/>
      <c r="M23" s="127"/>
    </row>
    <row r="24" spans="1:13" ht="7.5" customHeight="1">
      <c r="A24" s="128" t="s">
        <v>30</v>
      </c>
      <c r="B24" s="129"/>
      <c r="C24" s="129"/>
      <c r="D24" s="129"/>
      <c r="E24" s="130"/>
      <c r="F24" s="55">
        <f>G24+H24+I24+L24+M24</f>
        <v>66</v>
      </c>
      <c r="G24" s="104">
        <v>0</v>
      </c>
      <c r="H24" s="104">
        <v>0</v>
      </c>
      <c r="I24" s="99">
        <f>J24+K24</f>
        <v>66</v>
      </c>
      <c r="J24" s="99">
        <v>41</v>
      </c>
      <c r="K24" s="99">
        <v>25</v>
      </c>
      <c r="L24" s="104">
        <v>0</v>
      </c>
      <c r="M24" s="126">
        <v>0</v>
      </c>
    </row>
    <row r="25" spans="1:13" ht="7.5" customHeight="1">
      <c r="A25" s="128"/>
      <c r="B25" s="129"/>
      <c r="C25" s="129"/>
      <c r="D25" s="129"/>
      <c r="E25" s="130"/>
      <c r="F25" s="56">
        <f>F24/$F$6*100</f>
        <v>0.11860477653781874</v>
      </c>
      <c r="G25" s="105"/>
      <c r="H25" s="105"/>
      <c r="I25" s="99"/>
      <c r="J25" s="99"/>
      <c r="K25" s="99"/>
      <c r="L25" s="105"/>
      <c r="M25" s="127"/>
    </row>
    <row r="26" spans="1:13" ht="7.5" customHeight="1">
      <c r="A26" s="137" t="s">
        <v>70</v>
      </c>
      <c r="B26" s="137"/>
      <c r="C26" s="137"/>
      <c r="D26" s="137"/>
      <c r="E26" s="138"/>
      <c r="F26" s="55">
        <f>G26+H26+I26+L26+M26</f>
        <v>24</v>
      </c>
      <c r="G26" s="104">
        <v>0</v>
      </c>
      <c r="H26" s="104">
        <v>0</v>
      </c>
      <c r="I26" s="99">
        <f>J26+K26</f>
        <v>24</v>
      </c>
      <c r="J26" s="99">
        <v>23</v>
      </c>
      <c r="K26" s="99">
        <v>1</v>
      </c>
      <c r="L26" s="104">
        <v>0</v>
      </c>
      <c r="M26" s="126">
        <v>0</v>
      </c>
    </row>
    <row r="27" spans="1:13" ht="7.5" customHeight="1">
      <c r="A27" s="139"/>
      <c r="B27" s="139"/>
      <c r="C27" s="139"/>
      <c r="D27" s="139"/>
      <c r="E27" s="140"/>
      <c r="F27" s="56">
        <f>F26/$F$6*100</f>
        <v>0.04312900965011591</v>
      </c>
      <c r="G27" s="105"/>
      <c r="H27" s="105"/>
      <c r="I27" s="99"/>
      <c r="J27" s="99"/>
      <c r="K27" s="99"/>
      <c r="L27" s="105"/>
      <c r="M27" s="127"/>
    </row>
    <row r="28" spans="1:13" ht="7.5" customHeight="1">
      <c r="A28" s="115" t="s">
        <v>68</v>
      </c>
      <c r="B28" s="115"/>
      <c r="C28" s="115"/>
      <c r="D28" s="115"/>
      <c r="E28" s="116"/>
      <c r="F28" s="55">
        <f>G28+H28+I28+L28+M28</f>
        <v>150</v>
      </c>
      <c r="G28" s="104">
        <v>0</v>
      </c>
      <c r="H28" s="104">
        <v>0</v>
      </c>
      <c r="I28" s="99">
        <f>J28+K28</f>
        <v>150</v>
      </c>
      <c r="J28" s="99">
        <v>134</v>
      </c>
      <c r="K28" s="99">
        <v>16</v>
      </c>
      <c r="L28" s="104">
        <v>0</v>
      </c>
      <c r="M28" s="126">
        <v>0</v>
      </c>
    </row>
    <row r="29" spans="1:13" ht="7.5" customHeight="1">
      <c r="A29" s="117"/>
      <c r="B29" s="117"/>
      <c r="C29" s="117"/>
      <c r="D29" s="117"/>
      <c r="E29" s="118"/>
      <c r="F29" s="56">
        <f>F28/$F$6*100</f>
        <v>0.2695563103132244</v>
      </c>
      <c r="G29" s="105"/>
      <c r="H29" s="105"/>
      <c r="I29" s="99"/>
      <c r="J29" s="99"/>
      <c r="K29" s="99"/>
      <c r="L29" s="105"/>
      <c r="M29" s="127"/>
    </row>
    <row r="30" spans="1:13" ht="7.5" customHeight="1">
      <c r="A30" s="147" t="s">
        <v>31</v>
      </c>
      <c r="B30" s="141" t="s">
        <v>7</v>
      </c>
      <c r="C30" s="102"/>
      <c r="D30" s="102"/>
      <c r="E30" s="102"/>
      <c r="F30" s="55">
        <f>G30+H30+I30+L30+M30</f>
        <v>429</v>
      </c>
      <c r="G30" s="104">
        <f>SUM(G32:G43)</f>
        <v>0</v>
      </c>
      <c r="H30" s="104">
        <f>SUM(H32:H43)</f>
        <v>0</v>
      </c>
      <c r="I30" s="99">
        <f>J30+K30</f>
        <v>421</v>
      </c>
      <c r="J30" s="99">
        <f>SUM(J32:J43)</f>
        <v>229</v>
      </c>
      <c r="K30" s="99">
        <f>SUM(K32:K43)</f>
        <v>192</v>
      </c>
      <c r="L30" s="100">
        <v>6</v>
      </c>
      <c r="M30" s="145">
        <v>2</v>
      </c>
    </row>
    <row r="31" spans="1:13" ht="7.5" customHeight="1">
      <c r="A31" s="147"/>
      <c r="B31" s="141"/>
      <c r="C31" s="102"/>
      <c r="D31" s="102"/>
      <c r="E31" s="102"/>
      <c r="F31" s="56">
        <f>F30/$F$6*100</f>
        <v>0.7709310474958219</v>
      </c>
      <c r="G31" s="105"/>
      <c r="H31" s="105"/>
      <c r="I31" s="99"/>
      <c r="J31" s="99"/>
      <c r="K31" s="99"/>
      <c r="L31" s="101"/>
      <c r="M31" s="146"/>
    </row>
    <row r="32" spans="1:13" ht="6.75" customHeight="1">
      <c r="A32" s="148"/>
      <c r="B32" s="102" t="s">
        <v>18</v>
      </c>
      <c r="C32" s="102"/>
      <c r="D32" s="102"/>
      <c r="E32" s="103"/>
      <c r="F32" s="142"/>
      <c r="G32" s="104">
        <v>0</v>
      </c>
      <c r="H32" s="104">
        <v>0</v>
      </c>
      <c r="I32" s="99">
        <f>J32+K32</f>
        <v>253</v>
      </c>
      <c r="J32" s="99">
        <v>124</v>
      </c>
      <c r="K32" s="99">
        <v>129</v>
      </c>
      <c r="L32" s="149"/>
      <c r="M32" s="150"/>
    </row>
    <row r="33" spans="1:13" ht="6.75" customHeight="1">
      <c r="A33" s="148"/>
      <c r="B33" s="102"/>
      <c r="C33" s="102"/>
      <c r="D33" s="102"/>
      <c r="E33" s="103"/>
      <c r="F33" s="143"/>
      <c r="G33" s="105"/>
      <c r="H33" s="105"/>
      <c r="I33" s="99"/>
      <c r="J33" s="99"/>
      <c r="K33" s="99"/>
      <c r="L33" s="151"/>
      <c r="M33" s="152"/>
    </row>
    <row r="34" spans="1:13" ht="6.75" customHeight="1">
      <c r="A34" s="148"/>
      <c r="B34" s="102" t="s">
        <v>19</v>
      </c>
      <c r="C34" s="102"/>
      <c r="D34" s="102"/>
      <c r="E34" s="103"/>
      <c r="F34" s="143"/>
      <c r="G34" s="104">
        <v>0</v>
      </c>
      <c r="H34" s="104">
        <v>0</v>
      </c>
      <c r="I34" s="99">
        <f>J34+K34</f>
        <v>47</v>
      </c>
      <c r="J34" s="99">
        <v>24</v>
      </c>
      <c r="K34" s="99">
        <v>23</v>
      </c>
      <c r="L34" s="151"/>
      <c r="M34" s="152"/>
    </row>
    <row r="35" spans="1:13" ht="6.75" customHeight="1">
      <c r="A35" s="148"/>
      <c r="B35" s="102"/>
      <c r="C35" s="102"/>
      <c r="D35" s="102"/>
      <c r="E35" s="103"/>
      <c r="F35" s="143"/>
      <c r="G35" s="105"/>
      <c r="H35" s="105"/>
      <c r="I35" s="99"/>
      <c r="J35" s="99"/>
      <c r="K35" s="99"/>
      <c r="L35" s="151"/>
      <c r="M35" s="152"/>
    </row>
    <row r="36" spans="1:13" ht="6.75" customHeight="1">
      <c r="A36" s="148"/>
      <c r="B36" s="102" t="s">
        <v>20</v>
      </c>
      <c r="C36" s="102"/>
      <c r="D36" s="102"/>
      <c r="E36" s="103"/>
      <c r="F36" s="143"/>
      <c r="G36" s="104">
        <v>0</v>
      </c>
      <c r="H36" s="104">
        <v>0</v>
      </c>
      <c r="I36" s="99">
        <f>J36+K36</f>
        <v>30</v>
      </c>
      <c r="J36" s="99">
        <v>22</v>
      </c>
      <c r="K36" s="99">
        <v>8</v>
      </c>
      <c r="L36" s="151"/>
      <c r="M36" s="152"/>
    </row>
    <row r="37" spans="1:13" ht="6.75" customHeight="1">
      <c r="A37" s="148"/>
      <c r="B37" s="102"/>
      <c r="C37" s="102"/>
      <c r="D37" s="102"/>
      <c r="E37" s="103"/>
      <c r="F37" s="143"/>
      <c r="G37" s="105"/>
      <c r="H37" s="105"/>
      <c r="I37" s="99"/>
      <c r="J37" s="99"/>
      <c r="K37" s="99"/>
      <c r="L37" s="151"/>
      <c r="M37" s="152"/>
    </row>
    <row r="38" spans="1:13" ht="6.75" customHeight="1">
      <c r="A38" s="148"/>
      <c r="B38" s="102" t="s">
        <v>21</v>
      </c>
      <c r="C38" s="102"/>
      <c r="D38" s="102"/>
      <c r="E38" s="103"/>
      <c r="F38" s="143"/>
      <c r="G38" s="104">
        <v>0</v>
      </c>
      <c r="H38" s="99" t="s">
        <v>72</v>
      </c>
      <c r="I38" s="99">
        <f>J38+K38</f>
        <v>30</v>
      </c>
      <c r="J38" s="99">
        <v>16</v>
      </c>
      <c r="K38" s="99">
        <v>14</v>
      </c>
      <c r="L38" s="151"/>
      <c r="M38" s="152"/>
    </row>
    <row r="39" spans="1:13" ht="6.75" customHeight="1">
      <c r="A39" s="148"/>
      <c r="B39" s="102"/>
      <c r="C39" s="102"/>
      <c r="D39" s="102"/>
      <c r="E39" s="103"/>
      <c r="F39" s="143"/>
      <c r="G39" s="105"/>
      <c r="H39" s="99"/>
      <c r="I39" s="99"/>
      <c r="J39" s="99"/>
      <c r="K39" s="99"/>
      <c r="L39" s="151"/>
      <c r="M39" s="152"/>
    </row>
    <row r="40" spans="1:13" ht="6.75" customHeight="1">
      <c r="A40" s="148"/>
      <c r="B40" s="102" t="s">
        <v>22</v>
      </c>
      <c r="C40" s="102"/>
      <c r="D40" s="102"/>
      <c r="E40" s="103"/>
      <c r="F40" s="143"/>
      <c r="G40" s="104">
        <v>0</v>
      </c>
      <c r="H40" s="104">
        <v>0</v>
      </c>
      <c r="I40" s="99">
        <f>J40+K40</f>
        <v>5</v>
      </c>
      <c r="J40" s="99">
        <v>5</v>
      </c>
      <c r="K40" s="104">
        <v>0</v>
      </c>
      <c r="L40" s="151"/>
      <c r="M40" s="152"/>
    </row>
    <row r="41" spans="1:13" ht="6.75" customHeight="1">
      <c r="A41" s="148"/>
      <c r="B41" s="102"/>
      <c r="C41" s="102"/>
      <c r="D41" s="102"/>
      <c r="E41" s="103"/>
      <c r="F41" s="143"/>
      <c r="G41" s="105"/>
      <c r="H41" s="105"/>
      <c r="I41" s="99"/>
      <c r="J41" s="99"/>
      <c r="K41" s="105"/>
      <c r="L41" s="151"/>
      <c r="M41" s="152"/>
    </row>
    <row r="42" spans="1:13" ht="6.75" customHeight="1">
      <c r="A42" s="148"/>
      <c r="B42" s="102" t="s">
        <v>23</v>
      </c>
      <c r="C42" s="102"/>
      <c r="D42" s="102"/>
      <c r="E42" s="103"/>
      <c r="F42" s="143"/>
      <c r="G42" s="104">
        <v>0</v>
      </c>
      <c r="H42" s="104">
        <v>0</v>
      </c>
      <c r="I42" s="99">
        <f>J42+K42</f>
        <v>56</v>
      </c>
      <c r="J42" s="99">
        <v>38</v>
      </c>
      <c r="K42" s="99">
        <v>18</v>
      </c>
      <c r="L42" s="151"/>
      <c r="M42" s="152"/>
    </row>
    <row r="43" spans="1:13" ht="6.75" customHeight="1">
      <c r="A43" s="148"/>
      <c r="B43" s="102"/>
      <c r="C43" s="102"/>
      <c r="D43" s="102"/>
      <c r="E43" s="103"/>
      <c r="F43" s="144"/>
      <c r="G43" s="105"/>
      <c r="H43" s="105"/>
      <c r="I43" s="99"/>
      <c r="J43" s="99"/>
      <c r="K43" s="99"/>
      <c r="L43" s="153"/>
      <c r="M43" s="154"/>
    </row>
    <row r="44" spans="1:13" ht="7.5" customHeight="1">
      <c r="A44" s="141" t="s">
        <v>63</v>
      </c>
      <c r="B44" s="102"/>
      <c r="C44" s="102"/>
      <c r="D44" s="102"/>
      <c r="E44" s="103"/>
      <c r="F44" s="55">
        <f>G44+H44+I44+L44+M44</f>
        <v>7</v>
      </c>
      <c r="G44" s="104">
        <v>0</v>
      </c>
      <c r="H44" s="104">
        <v>0</v>
      </c>
      <c r="I44" s="99">
        <f>J44+K44</f>
        <v>7</v>
      </c>
      <c r="J44" s="99">
        <v>3</v>
      </c>
      <c r="K44" s="106">
        <v>4</v>
      </c>
      <c r="L44" s="104">
        <v>0</v>
      </c>
      <c r="M44" s="126">
        <v>0</v>
      </c>
    </row>
    <row r="45" spans="1:13" ht="7.5" customHeight="1">
      <c r="A45" s="141"/>
      <c r="B45" s="102"/>
      <c r="C45" s="102"/>
      <c r="D45" s="102"/>
      <c r="E45" s="103"/>
      <c r="F45" s="56">
        <f>F44/$F$6*100</f>
        <v>0.012579294481283807</v>
      </c>
      <c r="G45" s="105"/>
      <c r="H45" s="105"/>
      <c r="I45" s="99"/>
      <c r="J45" s="99"/>
      <c r="K45" s="107"/>
      <c r="L45" s="105"/>
      <c r="M45" s="127"/>
    </row>
    <row r="46" spans="1:13" ht="7.5" customHeight="1">
      <c r="A46" s="132" t="s">
        <v>0</v>
      </c>
      <c r="B46" s="121" t="s">
        <v>5</v>
      </c>
      <c r="C46" s="164"/>
      <c r="D46" s="162" t="s">
        <v>69</v>
      </c>
      <c r="E46" s="116"/>
      <c r="F46" s="55">
        <f>G46+H46+I46+L46+M46</f>
        <v>8</v>
      </c>
      <c r="G46" s="104">
        <v>0</v>
      </c>
      <c r="H46" s="104">
        <v>0</v>
      </c>
      <c r="I46" s="99">
        <f>J46+K46</f>
        <v>8</v>
      </c>
      <c r="J46" s="99">
        <f>SUM(J48:J51)</f>
        <v>7</v>
      </c>
      <c r="K46" s="155">
        <f>SUM(K48:K51)</f>
        <v>1</v>
      </c>
      <c r="L46" s="126">
        <f>SUM(L48:L51)</f>
        <v>0</v>
      </c>
      <c r="M46" s="126">
        <f>SUM(M48:M51)</f>
        <v>0</v>
      </c>
    </row>
    <row r="47" spans="1:13" ht="7.5" customHeight="1">
      <c r="A47" s="132"/>
      <c r="B47" s="121"/>
      <c r="C47" s="164"/>
      <c r="D47" s="163"/>
      <c r="E47" s="118"/>
      <c r="F47" s="56">
        <f>F46/$F$6*100</f>
        <v>0.014376336550038638</v>
      </c>
      <c r="G47" s="105"/>
      <c r="H47" s="105"/>
      <c r="I47" s="99"/>
      <c r="J47" s="99"/>
      <c r="K47" s="155"/>
      <c r="L47" s="127"/>
      <c r="M47" s="127"/>
    </row>
    <row r="48" spans="1:13" ht="7.5" customHeight="1">
      <c r="A48" s="132"/>
      <c r="B48" s="121"/>
      <c r="C48" s="164"/>
      <c r="D48" s="161" t="s">
        <v>1</v>
      </c>
      <c r="E48" s="103" t="s">
        <v>24</v>
      </c>
      <c r="F48" s="55">
        <f>G48+H48+I48+L48+M48</f>
        <v>4</v>
      </c>
      <c r="G48" s="104">
        <v>0</v>
      </c>
      <c r="H48" s="104">
        <v>0</v>
      </c>
      <c r="I48" s="155">
        <f>J48+K48</f>
        <v>4</v>
      </c>
      <c r="J48" s="106">
        <v>3</v>
      </c>
      <c r="K48" s="106">
        <v>1</v>
      </c>
      <c r="L48" s="104">
        <v>0</v>
      </c>
      <c r="M48" s="126">
        <v>0</v>
      </c>
    </row>
    <row r="49" spans="1:13" ht="7.5" customHeight="1">
      <c r="A49" s="132"/>
      <c r="B49" s="121"/>
      <c r="C49" s="164"/>
      <c r="D49" s="161"/>
      <c r="E49" s="103"/>
      <c r="F49" s="56">
        <f>F48/$F$6*100</f>
        <v>0.007188168275019319</v>
      </c>
      <c r="G49" s="105"/>
      <c r="H49" s="105"/>
      <c r="I49" s="155"/>
      <c r="J49" s="107"/>
      <c r="K49" s="107"/>
      <c r="L49" s="105"/>
      <c r="M49" s="127"/>
    </row>
    <row r="50" spans="1:13" ht="7.5" customHeight="1">
      <c r="A50" s="132"/>
      <c r="B50" s="121"/>
      <c r="C50" s="164"/>
      <c r="D50" s="161"/>
      <c r="E50" s="103" t="s">
        <v>25</v>
      </c>
      <c r="F50" s="55">
        <f>G50+H50+I50+L50+M50</f>
        <v>4</v>
      </c>
      <c r="G50" s="104">
        <v>0</v>
      </c>
      <c r="H50" s="104">
        <v>0</v>
      </c>
      <c r="I50" s="99">
        <f>J50+K50</f>
        <v>4</v>
      </c>
      <c r="J50" s="99">
        <v>4</v>
      </c>
      <c r="K50" s="104">
        <v>0</v>
      </c>
      <c r="L50" s="104">
        <v>0</v>
      </c>
      <c r="M50" s="126">
        <v>0</v>
      </c>
    </row>
    <row r="51" spans="1:13" ht="7.5" customHeight="1">
      <c r="A51" s="132"/>
      <c r="B51" s="121"/>
      <c r="C51" s="164"/>
      <c r="D51" s="161"/>
      <c r="E51" s="103"/>
      <c r="F51" s="56">
        <f>F50/$F$6*100</f>
        <v>0.007188168275019319</v>
      </c>
      <c r="G51" s="105"/>
      <c r="H51" s="105"/>
      <c r="I51" s="99"/>
      <c r="J51" s="99"/>
      <c r="K51" s="105"/>
      <c r="L51" s="105"/>
      <c r="M51" s="127"/>
    </row>
    <row r="52" spans="1:13" ht="7.5" customHeight="1">
      <c r="A52" s="132"/>
      <c r="B52" s="156" t="s">
        <v>4</v>
      </c>
      <c r="C52" s="156"/>
      <c r="D52" s="156"/>
      <c r="E52" s="157"/>
      <c r="F52" s="55">
        <f>G52+H52+I52+L52+M52</f>
        <v>0</v>
      </c>
      <c r="G52" s="104">
        <v>0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26">
        <v>0</v>
      </c>
    </row>
    <row r="53" spans="1:13" ht="7.5" customHeight="1">
      <c r="A53" s="132"/>
      <c r="B53" s="156"/>
      <c r="C53" s="156"/>
      <c r="D53" s="156"/>
      <c r="E53" s="157"/>
      <c r="F53" s="56">
        <f>F52/$F$6*100</f>
        <v>0</v>
      </c>
      <c r="G53" s="105"/>
      <c r="H53" s="105"/>
      <c r="I53" s="105"/>
      <c r="J53" s="105"/>
      <c r="K53" s="105"/>
      <c r="L53" s="105"/>
      <c r="M53" s="127"/>
    </row>
    <row r="54" spans="1:13" ht="7.5" customHeight="1">
      <c r="A54" s="132"/>
      <c r="B54" s="165" t="s">
        <v>3</v>
      </c>
      <c r="C54" s="165"/>
      <c r="D54" s="165"/>
      <c r="E54" s="166"/>
      <c r="F54" s="55">
        <f>G54+H54+I54+L54+M54</f>
        <v>0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26">
        <v>0</v>
      </c>
    </row>
    <row r="55" spans="1:13" ht="7.5" customHeight="1">
      <c r="A55" s="132"/>
      <c r="B55" s="165"/>
      <c r="C55" s="165"/>
      <c r="D55" s="165"/>
      <c r="E55" s="166"/>
      <c r="F55" s="56">
        <f>F54/$F$6*100</f>
        <v>0</v>
      </c>
      <c r="G55" s="105"/>
      <c r="H55" s="105"/>
      <c r="I55" s="105"/>
      <c r="J55" s="105"/>
      <c r="K55" s="105"/>
      <c r="L55" s="105"/>
      <c r="M55" s="127"/>
    </row>
    <row r="56" spans="1:13" ht="4.5" customHeight="1">
      <c r="A56" s="167" t="s">
        <v>80</v>
      </c>
      <c r="B56" s="167"/>
      <c r="C56" s="167"/>
      <c r="D56" s="167"/>
      <c r="E56" s="167"/>
      <c r="F56" s="158">
        <f aca="true" t="shared" si="0" ref="F56:M56">F8/F6</f>
        <v>0.9855877226085863</v>
      </c>
      <c r="G56" s="159">
        <f>G8/G6</f>
        <v>1</v>
      </c>
      <c r="H56" s="159">
        <f t="shared" si="0"/>
        <v>1</v>
      </c>
      <c r="I56" s="159">
        <f>I8/I6</f>
        <v>0.9847098923530204</v>
      </c>
      <c r="J56" s="159">
        <f t="shared" si="0"/>
        <v>0.9809778514389031</v>
      </c>
      <c r="K56" s="159">
        <f t="shared" si="0"/>
        <v>0.9886135298057602</v>
      </c>
      <c r="L56" s="159">
        <f t="shared" si="0"/>
        <v>0.9966480446927374</v>
      </c>
      <c r="M56" s="173">
        <f t="shared" si="0"/>
        <v>0.9988603988603989</v>
      </c>
    </row>
    <row r="57" spans="1:13" ht="4.5" customHeight="1">
      <c r="A57" s="170"/>
      <c r="B57" s="170"/>
      <c r="C57" s="170"/>
      <c r="D57" s="170"/>
      <c r="E57" s="170"/>
      <c r="F57" s="158"/>
      <c r="G57" s="159"/>
      <c r="H57" s="159"/>
      <c r="I57" s="159"/>
      <c r="J57" s="159"/>
      <c r="K57" s="159"/>
      <c r="L57" s="159"/>
      <c r="M57" s="173"/>
    </row>
    <row r="58" spans="1:13" ht="4.5" customHeight="1">
      <c r="A58" s="167" t="s">
        <v>6</v>
      </c>
      <c r="B58" s="167"/>
      <c r="C58" s="167"/>
      <c r="D58" s="167"/>
      <c r="E58" s="167"/>
      <c r="F58" s="158">
        <f>(F28+F46+F52+F54)/F6</f>
        <v>0.0028393264686326306</v>
      </c>
      <c r="G58" s="104">
        <f>(G28+G46+G52+G54)/G6</f>
        <v>0</v>
      </c>
      <c r="H58" s="104">
        <v>0</v>
      </c>
      <c r="I58" s="159">
        <f>(I28+I46+I52+I54)/I6</f>
        <v>0.0030426158793737603</v>
      </c>
      <c r="J58" s="159">
        <f>(J28+J46+J52+J54)/J6</f>
        <v>0.005311134548741901</v>
      </c>
      <c r="K58" s="159">
        <f>(K28+K46+K52+K54)/K6</f>
        <v>0.0006697923643670462</v>
      </c>
      <c r="L58" s="126">
        <f>(L28+L46+L52+L54)/L6</f>
        <v>0</v>
      </c>
      <c r="M58" s="126">
        <f>(M28+M46+M52+M54)/M6</f>
        <v>0</v>
      </c>
    </row>
    <row r="59" spans="1:13" ht="4.5" customHeight="1">
      <c r="A59" s="168"/>
      <c r="B59" s="168"/>
      <c r="C59" s="168"/>
      <c r="D59" s="168"/>
      <c r="E59" s="168"/>
      <c r="F59" s="169"/>
      <c r="G59" s="160"/>
      <c r="H59" s="160"/>
      <c r="I59" s="171"/>
      <c r="J59" s="171"/>
      <c r="K59" s="171"/>
      <c r="L59" s="172"/>
      <c r="M59" s="172"/>
    </row>
    <row r="60" spans="1:13" ht="9.75" customHeight="1">
      <c r="A60" s="2"/>
      <c r="B60" s="4" t="s">
        <v>26</v>
      </c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</row>
    <row r="63" spans="6:13" ht="10.5">
      <c r="F63" s="7"/>
      <c r="G63" s="7"/>
      <c r="H63" s="7"/>
      <c r="I63" s="7"/>
      <c r="J63" s="7"/>
      <c r="K63" s="7"/>
      <c r="L63" s="7"/>
      <c r="M63" s="7"/>
    </row>
    <row r="64" spans="6:13" ht="10.5">
      <c r="F64" s="7"/>
      <c r="G64" s="7"/>
      <c r="H64" s="7"/>
      <c r="I64" s="7"/>
      <c r="J64" s="7"/>
      <c r="K64" s="7"/>
      <c r="L64" s="7"/>
      <c r="M64" s="7"/>
    </row>
  </sheetData>
  <sheetProtection/>
  <mergeCells count="218">
    <mergeCell ref="M48:M49"/>
    <mergeCell ref="L48:L49"/>
    <mergeCell ref="M58:M59"/>
    <mergeCell ref="L54:L55"/>
    <mergeCell ref="L58:L59"/>
    <mergeCell ref="M56:M57"/>
    <mergeCell ref="L56:L57"/>
    <mergeCell ref="I56:I57"/>
    <mergeCell ref="J56:J57"/>
    <mergeCell ref="K56:K57"/>
    <mergeCell ref="K34:K35"/>
    <mergeCell ref="L50:L51"/>
    <mergeCell ref="M50:M51"/>
    <mergeCell ref="M54:M55"/>
    <mergeCell ref="M52:M53"/>
    <mergeCell ref="L52:L53"/>
    <mergeCell ref="K52:K53"/>
    <mergeCell ref="A58:E59"/>
    <mergeCell ref="F58:F59"/>
    <mergeCell ref="G58:G59"/>
    <mergeCell ref="A56:E57"/>
    <mergeCell ref="K32:K33"/>
    <mergeCell ref="I58:I59"/>
    <mergeCell ref="J58:J59"/>
    <mergeCell ref="K58:K59"/>
    <mergeCell ref="J54:J55"/>
    <mergeCell ref="K54:K55"/>
    <mergeCell ref="F56:F57"/>
    <mergeCell ref="G56:G57"/>
    <mergeCell ref="H56:H57"/>
    <mergeCell ref="H58:H59"/>
    <mergeCell ref="A46:A55"/>
    <mergeCell ref="D48:D51"/>
    <mergeCell ref="D46:E47"/>
    <mergeCell ref="B46:C51"/>
    <mergeCell ref="B54:E55"/>
    <mergeCell ref="G54:G55"/>
    <mergeCell ref="J52:J53"/>
    <mergeCell ref="B52:E53"/>
    <mergeCell ref="G52:G53"/>
    <mergeCell ref="H52:H53"/>
    <mergeCell ref="I52:I53"/>
    <mergeCell ref="I54:I55"/>
    <mergeCell ref="H54:H55"/>
    <mergeCell ref="G46:G47"/>
    <mergeCell ref="J50:J51"/>
    <mergeCell ref="K50:K51"/>
    <mergeCell ref="J48:J49"/>
    <mergeCell ref="K48:K49"/>
    <mergeCell ref="E50:E51"/>
    <mergeCell ref="G50:G51"/>
    <mergeCell ref="H50:H51"/>
    <mergeCell ref="I50:I51"/>
    <mergeCell ref="H40:H41"/>
    <mergeCell ref="L46:L47"/>
    <mergeCell ref="M46:M47"/>
    <mergeCell ref="K46:K47"/>
    <mergeCell ref="E48:E49"/>
    <mergeCell ref="G48:G49"/>
    <mergeCell ref="H48:H49"/>
    <mergeCell ref="I48:I49"/>
    <mergeCell ref="I46:I47"/>
    <mergeCell ref="J46:J47"/>
    <mergeCell ref="L32:M43"/>
    <mergeCell ref="H46:H47"/>
    <mergeCell ref="G34:G35"/>
    <mergeCell ref="H34:H35"/>
    <mergeCell ref="G38:G39"/>
    <mergeCell ref="H38:H39"/>
    <mergeCell ref="G36:G37"/>
    <mergeCell ref="H36:H37"/>
    <mergeCell ref="G42:G43"/>
    <mergeCell ref="H42:H43"/>
    <mergeCell ref="A30:A43"/>
    <mergeCell ref="I42:I43"/>
    <mergeCell ref="K36:K37"/>
    <mergeCell ref="M44:M45"/>
    <mergeCell ref="G44:G45"/>
    <mergeCell ref="H44:H45"/>
    <mergeCell ref="I44:I45"/>
    <mergeCell ref="J44:J45"/>
    <mergeCell ref="K44:K45"/>
    <mergeCell ref="L44:L45"/>
    <mergeCell ref="J32:J33"/>
    <mergeCell ref="I34:I35"/>
    <mergeCell ref="L30:L31"/>
    <mergeCell ref="A44:E45"/>
    <mergeCell ref="K38:K39"/>
    <mergeCell ref="I40:I41"/>
    <mergeCell ref="J40:J41"/>
    <mergeCell ref="K40:K41"/>
    <mergeCell ref="I36:I37"/>
    <mergeCell ref="J36:J37"/>
    <mergeCell ref="G40:G41"/>
    <mergeCell ref="M30:M31"/>
    <mergeCell ref="B32:E33"/>
    <mergeCell ref="B34:E35"/>
    <mergeCell ref="I30:I31"/>
    <mergeCell ref="J30:J31"/>
    <mergeCell ref="J34:J35"/>
    <mergeCell ref="G32:G33"/>
    <mergeCell ref="H32:H33"/>
    <mergeCell ref="I32:I33"/>
    <mergeCell ref="H26:H27"/>
    <mergeCell ref="I26:I27"/>
    <mergeCell ref="B30:E31"/>
    <mergeCell ref="G30:G31"/>
    <mergeCell ref="H30:H31"/>
    <mergeCell ref="B42:E43"/>
    <mergeCell ref="F32:F43"/>
    <mergeCell ref="B38:E39"/>
    <mergeCell ref="B40:E41"/>
    <mergeCell ref="B36:E37"/>
    <mergeCell ref="M26:M27"/>
    <mergeCell ref="M28:M29"/>
    <mergeCell ref="L26:L27"/>
    <mergeCell ref="L28:L29"/>
    <mergeCell ref="A28:E29"/>
    <mergeCell ref="G28:G29"/>
    <mergeCell ref="H28:H29"/>
    <mergeCell ref="I28:I29"/>
    <mergeCell ref="A26:E27"/>
    <mergeCell ref="G26:G27"/>
    <mergeCell ref="I38:I39"/>
    <mergeCell ref="J38:J39"/>
    <mergeCell ref="H22:H23"/>
    <mergeCell ref="I22:I23"/>
    <mergeCell ref="J22:J23"/>
    <mergeCell ref="M22:M23"/>
    <mergeCell ref="M24:M25"/>
    <mergeCell ref="K28:K29"/>
    <mergeCell ref="J26:J27"/>
    <mergeCell ref="K26:K27"/>
    <mergeCell ref="A22:E23"/>
    <mergeCell ref="G22:G23"/>
    <mergeCell ref="K42:K43"/>
    <mergeCell ref="H24:H25"/>
    <mergeCell ref="I24:I25"/>
    <mergeCell ref="J24:J25"/>
    <mergeCell ref="J28:J29"/>
    <mergeCell ref="K24:K25"/>
    <mergeCell ref="J42:J43"/>
    <mergeCell ref="K30:K31"/>
    <mergeCell ref="K20:K21"/>
    <mergeCell ref="L20:L21"/>
    <mergeCell ref="B20:E21"/>
    <mergeCell ref="A24:E25"/>
    <mergeCell ref="K22:K23"/>
    <mergeCell ref="L22:L23"/>
    <mergeCell ref="G24:G25"/>
    <mergeCell ref="L24:L25"/>
    <mergeCell ref="A8:A21"/>
    <mergeCell ref="B8:E9"/>
    <mergeCell ref="M18:M19"/>
    <mergeCell ref="G18:G19"/>
    <mergeCell ref="H18:H19"/>
    <mergeCell ref="I18:I19"/>
    <mergeCell ref="J18:J19"/>
    <mergeCell ref="M20:M21"/>
    <mergeCell ref="G20:G21"/>
    <mergeCell ref="H20:H21"/>
    <mergeCell ref="I20:I21"/>
    <mergeCell ref="J20:J21"/>
    <mergeCell ref="H16:H17"/>
    <mergeCell ref="I16:I17"/>
    <mergeCell ref="J16:J17"/>
    <mergeCell ref="B16:E17"/>
    <mergeCell ref="K18:K19"/>
    <mergeCell ref="L18:L19"/>
    <mergeCell ref="K14:K15"/>
    <mergeCell ref="L14:L15"/>
    <mergeCell ref="M14:M15"/>
    <mergeCell ref="L12:L13"/>
    <mergeCell ref="M12:M13"/>
    <mergeCell ref="B18:E19"/>
    <mergeCell ref="K16:K17"/>
    <mergeCell ref="L16:L17"/>
    <mergeCell ref="M16:M17"/>
    <mergeCell ref="G16:G17"/>
    <mergeCell ref="J14:J15"/>
    <mergeCell ref="I12:I13"/>
    <mergeCell ref="J12:J13"/>
    <mergeCell ref="C14:E15"/>
    <mergeCell ref="G14:G15"/>
    <mergeCell ref="H14:H15"/>
    <mergeCell ref="I14:I15"/>
    <mergeCell ref="A4:E5"/>
    <mergeCell ref="G4:H4"/>
    <mergeCell ref="A6:E7"/>
    <mergeCell ref="G6:G7"/>
    <mergeCell ref="H6:H7"/>
    <mergeCell ref="B10:B15"/>
    <mergeCell ref="I4:K4"/>
    <mergeCell ref="L4:M4"/>
    <mergeCell ref="I6:I7"/>
    <mergeCell ref="J6:J7"/>
    <mergeCell ref="K6:K7"/>
    <mergeCell ref="L6:L7"/>
    <mergeCell ref="M6:M7"/>
    <mergeCell ref="K8:K9"/>
    <mergeCell ref="L8:L9"/>
    <mergeCell ref="C10:E11"/>
    <mergeCell ref="C12:E13"/>
    <mergeCell ref="G8:G9"/>
    <mergeCell ref="H8:H9"/>
    <mergeCell ref="G12:G13"/>
    <mergeCell ref="H12:H13"/>
    <mergeCell ref="K12:K13"/>
    <mergeCell ref="M8:M9"/>
    <mergeCell ref="G10:G11"/>
    <mergeCell ref="H10:H11"/>
    <mergeCell ref="I10:I11"/>
    <mergeCell ref="J10:J11"/>
    <mergeCell ref="K10:K11"/>
    <mergeCell ref="L10:L11"/>
    <mergeCell ref="M10:M11"/>
    <mergeCell ref="I8:I9"/>
    <mergeCell ref="J8:J9"/>
  </mergeCells>
  <printOptions horizontalCentered="1"/>
  <pageMargins left="0.2755905511811024" right="0.2755905511811024" top="0.3937007874015748" bottom="0.5118110236220472" header="0.31496062992125984" footer="0.2362204724409449"/>
  <pageSetup firstPageNumber="27" useFirstPageNumber="1" horizontalDpi="600" verticalDpi="600" orientation="portrait" paperSize="9" scale="96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U41"/>
  <sheetViews>
    <sheetView zoomScale="150" zoomScaleNormal="150" workbookViewId="0" topLeftCell="A1">
      <selection activeCell="A1" sqref="A1"/>
    </sheetView>
  </sheetViews>
  <sheetFormatPr defaultColWidth="9.00390625" defaultRowHeight="13.5"/>
  <cols>
    <col min="1" max="1" width="2.25390625" style="11" customWidth="1"/>
    <col min="2" max="2" width="6.125" style="11" customWidth="1"/>
    <col min="3" max="3" width="6.50390625" style="11" customWidth="1"/>
    <col min="4" max="8" width="5.125" style="11" customWidth="1"/>
    <col min="9" max="9" width="5.125" style="1" customWidth="1"/>
    <col min="10" max="11" width="5.125" style="11" customWidth="1"/>
    <col min="12" max="14" width="3.625" style="11" customWidth="1"/>
    <col min="15" max="21" width="3.50390625" style="11" customWidth="1"/>
    <col min="22" max="16384" width="9.00390625" style="11" customWidth="1"/>
  </cols>
  <sheetData>
    <row r="1" spans="1:21" s="10" customFormat="1" ht="12.75" customHeight="1">
      <c r="A1" s="8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2.75" customHeight="1">
      <c r="A2" s="176" t="s">
        <v>33</v>
      </c>
      <c r="B2" s="177"/>
      <c r="C2" s="177"/>
      <c r="D2" s="21" t="s">
        <v>76</v>
      </c>
      <c r="E2" s="177" t="s">
        <v>75</v>
      </c>
      <c r="F2" s="177"/>
      <c r="G2" s="177"/>
      <c r="H2" s="177" t="s">
        <v>34</v>
      </c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80"/>
    </row>
    <row r="3" spans="1:21" ht="21">
      <c r="A3" s="178"/>
      <c r="B3" s="179"/>
      <c r="C3" s="179"/>
      <c r="D3" s="20" t="s">
        <v>35</v>
      </c>
      <c r="E3" s="20" t="s">
        <v>7</v>
      </c>
      <c r="F3" s="20" t="s">
        <v>16</v>
      </c>
      <c r="G3" s="20" t="s">
        <v>17</v>
      </c>
      <c r="H3" s="20" t="s">
        <v>36</v>
      </c>
      <c r="I3" s="22" t="s">
        <v>37</v>
      </c>
      <c r="J3" s="19" t="s">
        <v>38</v>
      </c>
      <c r="K3" s="20" t="s">
        <v>39</v>
      </c>
      <c r="L3" s="20" t="s">
        <v>40</v>
      </c>
      <c r="M3" s="20" t="s">
        <v>41</v>
      </c>
      <c r="N3" s="20" t="s">
        <v>42</v>
      </c>
      <c r="O3" s="20" t="s">
        <v>43</v>
      </c>
      <c r="P3" s="20" t="s">
        <v>44</v>
      </c>
      <c r="Q3" s="20" t="s">
        <v>45</v>
      </c>
      <c r="R3" s="23" t="s">
        <v>46</v>
      </c>
      <c r="S3" s="20" t="s">
        <v>47</v>
      </c>
      <c r="T3" s="23" t="s">
        <v>48</v>
      </c>
      <c r="U3" s="24" t="s">
        <v>49</v>
      </c>
    </row>
    <row r="4" spans="1:21" ht="14.25" customHeight="1">
      <c r="A4" s="181" t="s">
        <v>79</v>
      </c>
      <c r="B4" s="174"/>
      <c r="C4" s="12" t="s">
        <v>50</v>
      </c>
      <c r="D4" s="25">
        <v>50422</v>
      </c>
      <c r="E4" s="25">
        <f>F4+G4</f>
        <v>51135</v>
      </c>
      <c r="F4" s="25">
        <f>F6+F16</f>
        <v>26043</v>
      </c>
      <c r="G4" s="25">
        <f aca="true" t="shared" si="0" ref="G4:T4">G6+G16</f>
        <v>25092</v>
      </c>
      <c r="H4" s="25">
        <f>H6+H16</f>
        <v>43979</v>
      </c>
      <c r="I4" s="26">
        <f t="shared" si="0"/>
        <v>1061</v>
      </c>
      <c r="J4" s="27">
        <f t="shared" si="0"/>
        <v>1659</v>
      </c>
      <c r="K4" s="25">
        <f t="shared" si="0"/>
        <v>1816</v>
      </c>
      <c r="L4" s="25">
        <f>L6+L16</f>
        <v>145</v>
      </c>
      <c r="M4" s="25">
        <f t="shared" si="0"/>
        <v>286</v>
      </c>
      <c r="N4" s="25">
        <f t="shared" si="0"/>
        <v>51</v>
      </c>
      <c r="O4" s="25">
        <f t="shared" si="0"/>
        <v>299</v>
      </c>
      <c r="P4" s="25">
        <f t="shared" si="0"/>
        <v>247</v>
      </c>
      <c r="Q4" s="25">
        <f t="shared" si="0"/>
        <v>178</v>
      </c>
      <c r="R4" s="25">
        <f t="shared" si="0"/>
        <v>409</v>
      </c>
      <c r="S4" s="25">
        <f t="shared" si="0"/>
        <v>42</v>
      </c>
      <c r="T4" s="25">
        <f t="shared" si="0"/>
        <v>549</v>
      </c>
      <c r="U4" s="26">
        <f>U6+U16</f>
        <v>414</v>
      </c>
    </row>
    <row r="5" spans="1:21" ht="14.25" customHeight="1">
      <c r="A5" s="174"/>
      <c r="B5" s="174"/>
      <c r="C5" s="13" t="s">
        <v>51</v>
      </c>
      <c r="D5" s="28">
        <v>1</v>
      </c>
      <c r="E5" s="28">
        <v>1</v>
      </c>
      <c r="F5" s="28">
        <f>F4/$E$4</f>
        <v>0.5092989146377237</v>
      </c>
      <c r="G5" s="28">
        <f aca="true" t="shared" si="1" ref="G5:U5">G4/$E$4</f>
        <v>0.4907010853622763</v>
      </c>
      <c r="H5" s="28">
        <f t="shared" si="1"/>
        <v>0.8600567126234477</v>
      </c>
      <c r="I5" s="29">
        <f t="shared" si="1"/>
        <v>0.02074899775105114</v>
      </c>
      <c r="J5" s="30">
        <f t="shared" si="1"/>
        <v>0.0324435318275154</v>
      </c>
      <c r="K5" s="28">
        <f t="shared" si="1"/>
        <v>0.03551383592451354</v>
      </c>
      <c r="L5" s="28">
        <f t="shared" si="1"/>
        <v>0.002835631172386819</v>
      </c>
      <c r="M5" s="28">
        <f t="shared" si="1"/>
        <v>0.005593038036569864</v>
      </c>
      <c r="N5" s="28">
        <f t="shared" si="1"/>
        <v>0.0009973599295981226</v>
      </c>
      <c r="O5" s="28">
        <f t="shared" si="1"/>
        <v>0.005847267038232131</v>
      </c>
      <c r="P5" s="28">
        <f t="shared" si="1"/>
        <v>0.004830351031583064</v>
      </c>
      <c r="Q5" s="28">
        <f t="shared" si="1"/>
        <v>0.0034809817150679573</v>
      </c>
      <c r="R5" s="28">
        <f t="shared" si="1"/>
        <v>0.007998435513835925</v>
      </c>
      <c r="S5" s="28">
        <f t="shared" si="1"/>
        <v>0.0008213552361396304</v>
      </c>
      <c r="T5" s="28">
        <f t="shared" si="1"/>
        <v>0.010736286300968026</v>
      </c>
      <c r="U5" s="29">
        <f t="shared" si="1"/>
        <v>0.008096215899090643</v>
      </c>
    </row>
    <row r="6" spans="1:21" ht="14.25" customHeight="1">
      <c r="A6" s="182" t="s">
        <v>52</v>
      </c>
      <c r="B6" s="174" t="s">
        <v>7</v>
      </c>
      <c r="C6" s="175"/>
      <c r="D6" s="31">
        <v>47379</v>
      </c>
      <c r="E6" s="25">
        <f>F6+G6</f>
        <v>47912</v>
      </c>
      <c r="F6" s="31">
        <f>SUM(F7:F15)</f>
        <v>24377</v>
      </c>
      <c r="G6" s="31">
        <f>SUM(G7:G15)</f>
        <v>23535</v>
      </c>
      <c r="H6" s="31">
        <f aca="true" t="shared" si="2" ref="H6:U6">SUM(H7:H15)</f>
        <v>41086</v>
      </c>
      <c r="I6" s="32">
        <f t="shared" si="2"/>
        <v>1049</v>
      </c>
      <c r="J6" s="33">
        <f t="shared" si="2"/>
        <v>1558</v>
      </c>
      <c r="K6" s="31">
        <f t="shared" si="2"/>
        <v>1795</v>
      </c>
      <c r="L6" s="31">
        <f t="shared" si="2"/>
        <v>141</v>
      </c>
      <c r="M6" s="31">
        <f t="shared" si="2"/>
        <v>275</v>
      </c>
      <c r="N6" s="31">
        <f t="shared" si="2"/>
        <v>39</v>
      </c>
      <c r="O6" s="31">
        <f t="shared" si="2"/>
        <v>298</v>
      </c>
      <c r="P6" s="31">
        <f t="shared" si="2"/>
        <v>219</v>
      </c>
      <c r="Q6" s="31">
        <f t="shared" si="2"/>
        <v>160</v>
      </c>
      <c r="R6" s="31">
        <f t="shared" si="2"/>
        <v>400</v>
      </c>
      <c r="S6" s="31">
        <f t="shared" si="2"/>
        <v>39</v>
      </c>
      <c r="T6" s="31">
        <f t="shared" si="2"/>
        <v>536</v>
      </c>
      <c r="U6" s="32">
        <f t="shared" si="2"/>
        <v>317</v>
      </c>
    </row>
    <row r="7" spans="1:21" ht="14.25" customHeight="1">
      <c r="A7" s="182"/>
      <c r="B7" s="184" t="s">
        <v>53</v>
      </c>
      <c r="C7" s="12" t="s">
        <v>8</v>
      </c>
      <c r="D7" s="25">
        <v>33298</v>
      </c>
      <c r="E7" s="25">
        <f aca="true" t="shared" si="3" ref="E7:E15">F7+G7</f>
        <v>33866</v>
      </c>
      <c r="F7" s="79">
        <v>16849</v>
      </c>
      <c r="G7" s="79">
        <v>17017</v>
      </c>
      <c r="H7" s="79">
        <v>28236</v>
      </c>
      <c r="I7" s="80">
        <v>997</v>
      </c>
      <c r="J7" s="59">
        <v>1241</v>
      </c>
      <c r="K7" s="57">
        <v>1444</v>
      </c>
      <c r="L7" s="57">
        <v>141</v>
      </c>
      <c r="M7" s="57">
        <v>224</v>
      </c>
      <c r="N7" s="57">
        <v>39</v>
      </c>
      <c r="O7" s="57">
        <v>298</v>
      </c>
      <c r="P7" s="57">
        <v>123</v>
      </c>
      <c r="Q7" s="57">
        <v>70</v>
      </c>
      <c r="R7" s="57">
        <v>337</v>
      </c>
      <c r="S7" s="57">
        <v>33</v>
      </c>
      <c r="T7" s="57">
        <v>536</v>
      </c>
      <c r="U7" s="58">
        <v>147</v>
      </c>
    </row>
    <row r="8" spans="1:21" ht="14.25" customHeight="1">
      <c r="A8" s="182"/>
      <c r="B8" s="184"/>
      <c r="C8" s="17" t="s">
        <v>9</v>
      </c>
      <c r="D8" s="31">
        <v>919</v>
      </c>
      <c r="E8" s="31">
        <f t="shared" si="3"/>
        <v>860</v>
      </c>
      <c r="F8" s="57">
        <v>498</v>
      </c>
      <c r="G8" s="57">
        <v>362</v>
      </c>
      <c r="H8" s="57">
        <v>707</v>
      </c>
      <c r="I8" s="81">
        <v>0</v>
      </c>
      <c r="J8" s="59">
        <v>93</v>
      </c>
      <c r="K8" s="57">
        <v>60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1">
        <v>0</v>
      </c>
    </row>
    <row r="9" spans="1:21" ht="14.25" customHeight="1">
      <c r="A9" s="182"/>
      <c r="B9" s="184"/>
      <c r="C9" s="13" t="s">
        <v>10</v>
      </c>
      <c r="D9" s="35">
        <v>76</v>
      </c>
      <c r="E9" s="36">
        <f t="shared" si="3"/>
        <v>97</v>
      </c>
      <c r="F9" s="83">
        <v>51</v>
      </c>
      <c r="G9" s="83">
        <v>46</v>
      </c>
      <c r="H9" s="83">
        <v>97</v>
      </c>
      <c r="I9" s="84">
        <v>0</v>
      </c>
      <c r="J9" s="85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1">
        <v>0</v>
      </c>
    </row>
    <row r="10" spans="1:21" ht="14.25" customHeight="1">
      <c r="A10" s="182"/>
      <c r="B10" s="184" t="s">
        <v>54</v>
      </c>
      <c r="C10" s="12" t="s">
        <v>8</v>
      </c>
      <c r="D10" s="25">
        <v>11947</v>
      </c>
      <c r="E10" s="25">
        <f t="shared" si="3"/>
        <v>11875</v>
      </c>
      <c r="F10" s="79">
        <v>6192</v>
      </c>
      <c r="G10" s="79">
        <v>5683</v>
      </c>
      <c r="H10" s="79">
        <v>11165</v>
      </c>
      <c r="I10" s="80">
        <v>22</v>
      </c>
      <c r="J10" s="85">
        <v>0</v>
      </c>
      <c r="K10" s="57">
        <v>287</v>
      </c>
      <c r="L10" s="82">
        <v>0</v>
      </c>
      <c r="M10" s="57">
        <v>42</v>
      </c>
      <c r="N10" s="82">
        <v>0</v>
      </c>
      <c r="O10" s="82">
        <v>0</v>
      </c>
      <c r="P10" s="57">
        <v>96</v>
      </c>
      <c r="Q10" s="57">
        <v>90</v>
      </c>
      <c r="R10" s="57">
        <v>63</v>
      </c>
      <c r="S10" s="82">
        <v>0</v>
      </c>
      <c r="T10" s="82">
        <v>0</v>
      </c>
      <c r="U10" s="58">
        <v>110</v>
      </c>
    </row>
    <row r="11" spans="1:21" ht="14.25" customHeight="1">
      <c r="A11" s="182"/>
      <c r="B11" s="184"/>
      <c r="C11" s="17" t="s">
        <v>9</v>
      </c>
      <c r="D11" s="34">
        <v>0</v>
      </c>
      <c r="E11" s="34">
        <f t="shared" si="3"/>
        <v>0</v>
      </c>
      <c r="F11" s="82">
        <v>0</v>
      </c>
      <c r="G11" s="82">
        <v>0</v>
      </c>
      <c r="H11" s="82">
        <v>0</v>
      </c>
      <c r="I11" s="81">
        <v>0</v>
      </c>
      <c r="J11" s="85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1">
        <v>0</v>
      </c>
    </row>
    <row r="12" spans="1:21" ht="14.25" customHeight="1">
      <c r="A12" s="182"/>
      <c r="B12" s="184"/>
      <c r="C12" s="13" t="s">
        <v>10</v>
      </c>
      <c r="D12" s="35">
        <v>339</v>
      </c>
      <c r="E12" s="36">
        <f t="shared" si="3"/>
        <v>368</v>
      </c>
      <c r="F12" s="83">
        <v>200</v>
      </c>
      <c r="G12" s="83">
        <v>168</v>
      </c>
      <c r="H12" s="83">
        <v>368</v>
      </c>
      <c r="I12" s="86">
        <v>0</v>
      </c>
      <c r="J12" s="85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1">
        <v>0</v>
      </c>
    </row>
    <row r="13" spans="1:21" ht="14.25" customHeight="1">
      <c r="A13" s="182"/>
      <c r="B13" s="195" t="s">
        <v>55</v>
      </c>
      <c r="C13" s="196"/>
      <c r="D13" s="31">
        <v>588</v>
      </c>
      <c r="E13" s="31">
        <f t="shared" si="3"/>
        <v>641</v>
      </c>
      <c r="F13" s="57">
        <v>421</v>
      </c>
      <c r="G13" s="57">
        <v>220</v>
      </c>
      <c r="H13" s="57">
        <v>513</v>
      </c>
      <c r="I13" s="58">
        <v>30</v>
      </c>
      <c r="J13" s="59">
        <v>19</v>
      </c>
      <c r="K13" s="59">
        <v>4</v>
      </c>
      <c r="L13" s="82">
        <v>0</v>
      </c>
      <c r="M13" s="57">
        <v>9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60">
        <v>6</v>
      </c>
      <c r="T13" s="82">
        <v>0</v>
      </c>
      <c r="U13" s="58">
        <v>60</v>
      </c>
    </row>
    <row r="14" spans="1:21" ht="14.25" customHeight="1">
      <c r="A14" s="182"/>
      <c r="B14" s="174" t="s">
        <v>56</v>
      </c>
      <c r="C14" s="175"/>
      <c r="D14" s="37">
        <v>0</v>
      </c>
      <c r="E14" s="38">
        <v>0</v>
      </c>
      <c r="F14" s="86">
        <v>0</v>
      </c>
      <c r="G14" s="86">
        <v>0</v>
      </c>
      <c r="H14" s="86">
        <v>0</v>
      </c>
      <c r="I14" s="86">
        <v>0</v>
      </c>
      <c r="J14" s="85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1">
        <v>0</v>
      </c>
    </row>
    <row r="15" spans="1:21" ht="14.25" customHeight="1">
      <c r="A15" s="182"/>
      <c r="B15" s="174" t="s">
        <v>65</v>
      </c>
      <c r="C15" s="175"/>
      <c r="D15" s="31">
        <v>212</v>
      </c>
      <c r="E15" s="31">
        <f t="shared" si="3"/>
        <v>205</v>
      </c>
      <c r="F15" s="57">
        <v>166</v>
      </c>
      <c r="G15" s="57">
        <v>39</v>
      </c>
      <c r="H15" s="86">
        <v>0</v>
      </c>
      <c r="I15" s="86">
        <v>0</v>
      </c>
      <c r="J15" s="59">
        <v>205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1">
        <v>0</v>
      </c>
    </row>
    <row r="16" spans="1:21" ht="14.25" customHeight="1">
      <c r="A16" s="182" t="s">
        <v>57</v>
      </c>
      <c r="B16" s="174" t="s">
        <v>7</v>
      </c>
      <c r="C16" s="175"/>
      <c r="D16" s="31">
        <v>3043</v>
      </c>
      <c r="E16" s="31">
        <f>SUM(E17:E24)</f>
        <v>3223</v>
      </c>
      <c r="F16" s="57">
        <f>SUM(F17:F24)</f>
        <v>1666</v>
      </c>
      <c r="G16" s="57">
        <f>SUM(G17:G24)</f>
        <v>1557</v>
      </c>
      <c r="H16" s="57">
        <f aca="true" t="shared" si="4" ref="H16:U16">SUM(H17:H24)</f>
        <v>2893</v>
      </c>
      <c r="I16" s="58">
        <f t="shared" si="4"/>
        <v>12</v>
      </c>
      <c r="J16" s="59">
        <f t="shared" si="4"/>
        <v>101</v>
      </c>
      <c r="K16" s="57">
        <f t="shared" si="4"/>
        <v>21</v>
      </c>
      <c r="L16" s="60">
        <f>SUM(L17:L24)</f>
        <v>4</v>
      </c>
      <c r="M16" s="57">
        <f t="shared" si="4"/>
        <v>11</v>
      </c>
      <c r="N16" s="57">
        <f t="shared" si="4"/>
        <v>12</v>
      </c>
      <c r="O16" s="57">
        <f t="shared" si="4"/>
        <v>1</v>
      </c>
      <c r="P16" s="57">
        <f t="shared" si="4"/>
        <v>28</v>
      </c>
      <c r="Q16" s="57">
        <f t="shared" si="4"/>
        <v>18</v>
      </c>
      <c r="R16" s="57">
        <f t="shared" si="4"/>
        <v>9</v>
      </c>
      <c r="S16" s="57">
        <f t="shared" si="4"/>
        <v>3</v>
      </c>
      <c r="T16" s="57">
        <f t="shared" si="4"/>
        <v>13</v>
      </c>
      <c r="U16" s="58">
        <f t="shared" si="4"/>
        <v>97</v>
      </c>
    </row>
    <row r="17" spans="1:21" ht="14.25" customHeight="1">
      <c r="A17" s="182"/>
      <c r="B17" s="184" t="s">
        <v>58</v>
      </c>
      <c r="C17" s="12" t="s">
        <v>8</v>
      </c>
      <c r="D17" s="25">
        <v>401</v>
      </c>
      <c r="E17" s="25">
        <f aca="true" t="shared" si="5" ref="E17:E24">F17+G17</f>
        <v>419</v>
      </c>
      <c r="F17" s="79">
        <v>216</v>
      </c>
      <c r="G17" s="79">
        <v>203</v>
      </c>
      <c r="H17" s="79">
        <v>295</v>
      </c>
      <c r="I17" s="58">
        <v>12</v>
      </c>
      <c r="J17" s="59">
        <v>55</v>
      </c>
      <c r="K17" s="57">
        <v>8</v>
      </c>
      <c r="L17" s="60">
        <v>2</v>
      </c>
      <c r="M17" s="57">
        <v>1</v>
      </c>
      <c r="N17" s="60">
        <v>1</v>
      </c>
      <c r="O17" s="60">
        <v>1</v>
      </c>
      <c r="P17" s="60">
        <v>4</v>
      </c>
      <c r="Q17" s="60">
        <v>1</v>
      </c>
      <c r="R17" s="87">
        <v>5</v>
      </c>
      <c r="S17" s="60">
        <v>1</v>
      </c>
      <c r="T17" s="57">
        <v>7</v>
      </c>
      <c r="U17" s="58">
        <v>26</v>
      </c>
    </row>
    <row r="18" spans="1:21" ht="14.25" customHeight="1">
      <c r="A18" s="182"/>
      <c r="B18" s="184"/>
      <c r="C18" s="17" t="s">
        <v>9</v>
      </c>
      <c r="D18" s="31">
        <v>13</v>
      </c>
      <c r="E18" s="31">
        <f t="shared" si="5"/>
        <v>14</v>
      </c>
      <c r="F18" s="57">
        <v>10</v>
      </c>
      <c r="G18" s="57">
        <v>4</v>
      </c>
      <c r="H18" s="57">
        <v>11</v>
      </c>
      <c r="I18" s="81">
        <v>0</v>
      </c>
      <c r="J18" s="95">
        <v>3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1">
        <v>0</v>
      </c>
    </row>
    <row r="19" spans="1:21" ht="14.25" customHeight="1">
      <c r="A19" s="182"/>
      <c r="B19" s="184"/>
      <c r="C19" s="13" t="s">
        <v>10</v>
      </c>
      <c r="D19" s="35">
        <v>11</v>
      </c>
      <c r="E19" s="31">
        <f t="shared" si="5"/>
        <v>1</v>
      </c>
      <c r="F19" s="97">
        <v>1</v>
      </c>
      <c r="G19" s="86">
        <v>0</v>
      </c>
      <c r="H19" s="97">
        <v>1</v>
      </c>
      <c r="I19" s="81">
        <v>0</v>
      </c>
      <c r="J19" s="85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1">
        <v>0</v>
      </c>
    </row>
    <row r="20" spans="1:21" ht="14.25" customHeight="1">
      <c r="A20" s="182"/>
      <c r="B20" s="184" t="s">
        <v>54</v>
      </c>
      <c r="C20" s="12" t="s">
        <v>8</v>
      </c>
      <c r="D20" s="25">
        <v>2465</v>
      </c>
      <c r="E20" s="25">
        <f t="shared" si="5"/>
        <v>2646</v>
      </c>
      <c r="F20" s="79">
        <v>1370</v>
      </c>
      <c r="G20" s="79">
        <v>1276</v>
      </c>
      <c r="H20" s="79">
        <v>2479</v>
      </c>
      <c r="I20" s="81">
        <v>0</v>
      </c>
      <c r="J20" s="59">
        <v>18</v>
      </c>
      <c r="K20" s="57">
        <v>13</v>
      </c>
      <c r="L20" s="82">
        <v>0</v>
      </c>
      <c r="M20" s="57">
        <v>10</v>
      </c>
      <c r="N20" s="57">
        <v>11</v>
      </c>
      <c r="O20" s="82">
        <v>0</v>
      </c>
      <c r="P20" s="57">
        <v>23</v>
      </c>
      <c r="Q20" s="57">
        <v>17</v>
      </c>
      <c r="R20" s="57">
        <v>4</v>
      </c>
      <c r="S20" s="57">
        <v>2</v>
      </c>
      <c r="T20" s="57">
        <v>5</v>
      </c>
      <c r="U20" s="58">
        <v>64</v>
      </c>
    </row>
    <row r="21" spans="1:21" ht="14.25" customHeight="1">
      <c r="A21" s="182"/>
      <c r="B21" s="184"/>
      <c r="C21" s="17" t="s">
        <v>9</v>
      </c>
      <c r="D21" s="31">
        <v>5</v>
      </c>
      <c r="E21" s="31">
        <f t="shared" si="5"/>
        <v>5</v>
      </c>
      <c r="F21" s="89">
        <v>1</v>
      </c>
      <c r="G21" s="89">
        <v>4</v>
      </c>
      <c r="H21" s="57">
        <v>5</v>
      </c>
      <c r="I21" s="81">
        <v>0</v>
      </c>
      <c r="J21" s="85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1">
        <v>0</v>
      </c>
    </row>
    <row r="22" spans="1:21" ht="14.25" customHeight="1">
      <c r="A22" s="182"/>
      <c r="B22" s="184"/>
      <c r="C22" s="13" t="s">
        <v>10</v>
      </c>
      <c r="D22" s="35">
        <v>118</v>
      </c>
      <c r="E22" s="36">
        <f t="shared" si="5"/>
        <v>105</v>
      </c>
      <c r="F22" s="83">
        <v>41</v>
      </c>
      <c r="G22" s="83">
        <v>64</v>
      </c>
      <c r="H22" s="83">
        <v>99</v>
      </c>
      <c r="I22" s="86">
        <v>0</v>
      </c>
      <c r="J22" s="95">
        <v>1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60">
        <v>1</v>
      </c>
      <c r="Q22" s="82">
        <v>0</v>
      </c>
      <c r="R22" s="82">
        <v>0</v>
      </c>
      <c r="S22" s="82">
        <v>0</v>
      </c>
      <c r="T22" s="60">
        <v>1</v>
      </c>
      <c r="U22" s="58">
        <v>3</v>
      </c>
    </row>
    <row r="23" spans="1:21" ht="14.25" customHeight="1">
      <c r="A23" s="182"/>
      <c r="B23" s="195" t="s">
        <v>55</v>
      </c>
      <c r="C23" s="196"/>
      <c r="D23" s="31">
        <v>5</v>
      </c>
      <c r="E23" s="25">
        <f t="shared" si="5"/>
        <v>3</v>
      </c>
      <c r="F23" s="57">
        <v>1</v>
      </c>
      <c r="G23" s="57">
        <v>2</v>
      </c>
      <c r="H23" s="57">
        <v>1</v>
      </c>
      <c r="I23" s="81">
        <v>0</v>
      </c>
      <c r="J23" s="85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8">
        <v>2</v>
      </c>
    </row>
    <row r="24" spans="1:21" ht="14.25" customHeight="1">
      <c r="A24" s="183"/>
      <c r="B24" s="198" t="s">
        <v>65</v>
      </c>
      <c r="C24" s="199"/>
      <c r="D24" s="39">
        <v>25</v>
      </c>
      <c r="E24" s="39">
        <f t="shared" si="5"/>
        <v>30</v>
      </c>
      <c r="F24" s="90">
        <v>26</v>
      </c>
      <c r="G24" s="90">
        <v>4</v>
      </c>
      <c r="H24" s="90">
        <v>2</v>
      </c>
      <c r="I24" s="91">
        <v>0</v>
      </c>
      <c r="J24" s="92">
        <v>24</v>
      </c>
      <c r="K24" s="93">
        <v>0</v>
      </c>
      <c r="L24" s="96">
        <v>2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  <c r="S24" s="93">
        <v>0</v>
      </c>
      <c r="T24" s="93">
        <v>0</v>
      </c>
      <c r="U24" s="94">
        <v>2</v>
      </c>
    </row>
    <row r="25" spans="6:21" ht="10.5" customHeight="1">
      <c r="F25" s="61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</row>
    <row r="26" spans="1:21" ht="12.75" customHeight="1">
      <c r="A26" s="14" t="s">
        <v>82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  <c r="S26" s="63"/>
      <c r="T26" s="62"/>
      <c r="U26" s="62"/>
    </row>
    <row r="27" spans="1:21" ht="15" customHeight="1">
      <c r="A27" s="200" t="s">
        <v>59</v>
      </c>
      <c r="B27" s="201"/>
      <c r="C27" s="40" t="s">
        <v>74</v>
      </c>
      <c r="D27" s="41">
        <v>10.3</v>
      </c>
      <c r="E27" s="42">
        <v>15.3</v>
      </c>
      <c r="F27" s="64">
        <v>16.3</v>
      </c>
      <c r="G27" s="64">
        <v>17.3</v>
      </c>
      <c r="H27" s="64">
        <v>18.3</v>
      </c>
      <c r="I27" s="65">
        <v>19.3</v>
      </c>
      <c r="J27" s="66">
        <v>20.3</v>
      </c>
      <c r="K27" s="64">
        <v>21.3</v>
      </c>
      <c r="L27" s="212">
        <v>22.3</v>
      </c>
      <c r="M27" s="212"/>
      <c r="N27" s="212">
        <v>23.3</v>
      </c>
      <c r="O27" s="213"/>
      <c r="P27" s="212">
        <v>24.3</v>
      </c>
      <c r="Q27" s="212"/>
      <c r="R27" s="214">
        <v>25.3</v>
      </c>
      <c r="S27" s="187"/>
      <c r="T27" s="187">
        <v>26.3</v>
      </c>
      <c r="U27" s="188"/>
    </row>
    <row r="28" spans="1:21" ht="15" customHeight="1">
      <c r="A28" s="202" t="s">
        <v>83</v>
      </c>
      <c r="B28" s="203"/>
      <c r="C28" s="43">
        <v>0.958</v>
      </c>
      <c r="D28" s="43">
        <v>0.964</v>
      </c>
      <c r="E28" s="44">
        <v>0.973</v>
      </c>
      <c r="F28" s="67">
        <v>0.975</v>
      </c>
      <c r="G28" s="67">
        <v>0.977</v>
      </c>
      <c r="H28" s="67">
        <v>0.978</v>
      </c>
      <c r="I28" s="68">
        <v>0.976</v>
      </c>
      <c r="J28" s="69">
        <v>0.978</v>
      </c>
      <c r="K28" s="67">
        <v>0.979</v>
      </c>
      <c r="L28" s="211">
        <v>0.98</v>
      </c>
      <c r="M28" s="211"/>
      <c r="N28" s="211">
        <v>0.981</v>
      </c>
      <c r="O28" s="193"/>
      <c r="P28" s="211">
        <v>0.983</v>
      </c>
      <c r="Q28" s="211"/>
      <c r="R28" s="215">
        <v>0.985</v>
      </c>
      <c r="S28" s="189"/>
      <c r="T28" s="189">
        <v>0.986</v>
      </c>
      <c r="U28" s="190"/>
    </row>
    <row r="29" spans="1:21" ht="15" customHeight="1">
      <c r="A29" s="204" t="s">
        <v>81</v>
      </c>
      <c r="B29" s="205"/>
      <c r="C29" s="45">
        <v>0.962</v>
      </c>
      <c r="D29" s="45">
        <v>0.968</v>
      </c>
      <c r="E29" s="46">
        <v>0.973</v>
      </c>
      <c r="F29" s="70">
        <v>0.975</v>
      </c>
      <c r="G29" s="70">
        <v>0.976</v>
      </c>
      <c r="H29" s="70">
        <v>0.977</v>
      </c>
      <c r="I29" s="71">
        <v>0.977</v>
      </c>
      <c r="J29" s="72">
        <v>0.978</v>
      </c>
      <c r="K29" s="70">
        <v>0.979</v>
      </c>
      <c r="L29" s="191">
        <v>0.98</v>
      </c>
      <c r="M29" s="191"/>
      <c r="N29" s="210">
        <v>0.982</v>
      </c>
      <c r="O29" s="189"/>
      <c r="P29" s="210">
        <v>0.983</v>
      </c>
      <c r="Q29" s="210"/>
      <c r="R29" s="215">
        <v>0.984</v>
      </c>
      <c r="S29" s="189"/>
      <c r="T29" s="191">
        <v>0.984</v>
      </c>
      <c r="U29" s="192"/>
    </row>
    <row r="30" spans="1:21" ht="15" customHeight="1">
      <c r="A30" s="206" t="s">
        <v>60</v>
      </c>
      <c r="B30" s="207"/>
      <c r="C30" s="47">
        <v>0.016</v>
      </c>
      <c r="D30" s="47">
        <v>0.01</v>
      </c>
      <c r="E30" s="48">
        <v>0.006999999999999999</v>
      </c>
      <c r="F30" s="73">
        <v>0.006</v>
      </c>
      <c r="G30" s="73">
        <v>0.006</v>
      </c>
      <c r="H30" s="73">
        <v>0.006</v>
      </c>
      <c r="I30" s="74">
        <v>0.006</v>
      </c>
      <c r="J30" s="75">
        <v>0.006</v>
      </c>
      <c r="K30" s="73">
        <v>0.004</v>
      </c>
      <c r="L30" s="210">
        <v>0.004</v>
      </c>
      <c r="M30" s="210"/>
      <c r="N30" s="211">
        <v>0.003</v>
      </c>
      <c r="O30" s="193"/>
      <c r="P30" s="211">
        <v>0.004</v>
      </c>
      <c r="Q30" s="211"/>
      <c r="R30" s="211">
        <v>0.003</v>
      </c>
      <c r="S30" s="193"/>
      <c r="T30" s="193">
        <v>0.003</v>
      </c>
      <c r="U30" s="194"/>
    </row>
    <row r="31" spans="1:21" ht="15" customHeight="1">
      <c r="A31" s="208" t="s">
        <v>61</v>
      </c>
      <c r="B31" s="209"/>
      <c r="C31" s="49">
        <v>0.02</v>
      </c>
      <c r="D31" s="49">
        <v>0.013</v>
      </c>
      <c r="E31" s="50">
        <v>0.008</v>
      </c>
      <c r="F31" s="76">
        <v>0.006999999999999999</v>
      </c>
      <c r="G31" s="76">
        <v>0.006999999999999999</v>
      </c>
      <c r="H31" s="76">
        <v>0.006999999999999999</v>
      </c>
      <c r="I31" s="77">
        <v>0.006999999999999999</v>
      </c>
      <c r="J31" s="78">
        <v>0.006999999999999999</v>
      </c>
      <c r="K31" s="76">
        <v>0.005</v>
      </c>
      <c r="L31" s="197">
        <v>0.004</v>
      </c>
      <c r="M31" s="197"/>
      <c r="N31" s="197">
        <v>0.004</v>
      </c>
      <c r="O31" s="186"/>
      <c r="P31" s="197">
        <v>0.004</v>
      </c>
      <c r="Q31" s="197"/>
      <c r="R31" s="197">
        <v>0.004</v>
      </c>
      <c r="S31" s="197"/>
      <c r="T31" s="185">
        <v>0.004</v>
      </c>
      <c r="U31" s="186"/>
    </row>
    <row r="38" spans="3:12" ht="10.5"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3:12" ht="10.5"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3:12" ht="10.5"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3:12" ht="10.5">
      <c r="C41" s="15"/>
      <c r="D41" s="15"/>
      <c r="E41" s="15"/>
      <c r="F41" s="15"/>
      <c r="G41" s="15"/>
      <c r="H41" s="15"/>
      <c r="I41" s="15"/>
      <c r="J41" s="15"/>
      <c r="K41" s="15"/>
      <c r="L41" s="15"/>
    </row>
  </sheetData>
  <sheetProtection/>
  <mergeCells count="47">
    <mergeCell ref="P31:Q31"/>
    <mergeCell ref="P27:Q27"/>
    <mergeCell ref="P28:Q28"/>
    <mergeCell ref="P29:Q29"/>
    <mergeCell ref="P30:Q30"/>
    <mergeCell ref="R31:S31"/>
    <mergeCell ref="R27:S27"/>
    <mergeCell ref="R28:S28"/>
    <mergeCell ref="R29:S29"/>
    <mergeCell ref="R30:S30"/>
    <mergeCell ref="N29:O29"/>
    <mergeCell ref="L30:M30"/>
    <mergeCell ref="N30:O30"/>
    <mergeCell ref="L27:M27"/>
    <mergeCell ref="N27:O27"/>
    <mergeCell ref="L28:M28"/>
    <mergeCell ref="N28:O28"/>
    <mergeCell ref="L31:M31"/>
    <mergeCell ref="N31:O31"/>
    <mergeCell ref="B23:C23"/>
    <mergeCell ref="B24:C24"/>
    <mergeCell ref="A27:B27"/>
    <mergeCell ref="A28:B28"/>
    <mergeCell ref="A29:B29"/>
    <mergeCell ref="A30:B30"/>
    <mergeCell ref="A31:B31"/>
    <mergeCell ref="L29:M29"/>
    <mergeCell ref="T31:U31"/>
    <mergeCell ref="T27:U27"/>
    <mergeCell ref="T28:U28"/>
    <mergeCell ref="T29:U29"/>
    <mergeCell ref="T30:U30"/>
    <mergeCell ref="B7:B9"/>
    <mergeCell ref="B10:B12"/>
    <mergeCell ref="B13:C13"/>
    <mergeCell ref="B14:C14"/>
    <mergeCell ref="B15:C15"/>
    <mergeCell ref="B16:C16"/>
    <mergeCell ref="A2:C3"/>
    <mergeCell ref="E2:G2"/>
    <mergeCell ref="H2:U2"/>
    <mergeCell ref="A4:B5"/>
    <mergeCell ref="A16:A24"/>
    <mergeCell ref="B17:B19"/>
    <mergeCell ref="B20:B22"/>
    <mergeCell ref="A6:A15"/>
    <mergeCell ref="B6:C6"/>
  </mergeCells>
  <printOptions horizontalCentered="1"/>
  <pageMargins left="0.2755905511811024" right="0.2755905511811024" top="0.3937007874015748" bottom="0.5118110236220472" header="0.31496062992125984" footer="0.2362204724409449"/>
  <pageSetup firstPageNumber="28" useFirstPageNumber="1" horizontalDpi="600" verticalDpi="600" orientation="portrait" paperSize="9" r:id="rId1"/>
  <headerFooter alignWithMargins="0">
    <oddFooter>&amp;C&amp;"ＭＳ 明朝,標準"- &amp;P -</oddFooter>
  </headerFooter>
  <colBreaks count="1" manualBreakCount="1">
    <brk id="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2014-10-10T08:22:41Z</cp:lastPrinted>
  <dcterms:created xsi:type="dcterms:W3CDTF">2007-02-22T08:07:55Z</dcterms:created>
  <dcterms:modified xsi:type="dcterms:W3CDTF">2014-10-10T08:24:20Z</dcterms:modified>
  <cp:category/>
  <cp:version/>
  <cp:contentType/>
  <cp:contentStatus/>
</cp:coreProperties>
</file>