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Dstfs03\18100_港湾課$\02_室班フォルダ\港湾振興室\30_港湾調査\03_年報\R06\年報（12TEU修正後に出力）\港湾統計表_年報エクセル_Win7\HP用_File名\"/>
    </mc:Choice>
  </mc:AlternateContent>
  <xr:revisionPtr revIDLastSave="0" documentId="13_ncr:1_{3B666117-4A13-4612-8523-0A7B0762B22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heet1" sheetId="1" r:id="rId1"/>
    <sheet name="Sheet2" sheetId="2" r:id="rId2"/>
  </sheet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C4" i="2" s="1"/>
  <c r="B3" i="2"/>
  <c r="C3" i="2" s="1"/>
  <c r="E45" i="1"/>
  <c r="F45" i="1" s="1"/>
  <c r="F44" i="1"/>
  <c r="F43" i="1"/>
  <c r="F42" i="1"/>
  <c r="F41" i="1"/>
  <c r="G45" i="1"/>
  <c r="E13" i="1"/>
  <c r="F13" i="1" s="1"/>
  <c r="F12" i="1"/>
  <c r="F11" i="1"/>
  <c r="F10" i="1"/>
  <c r="F9" i="1"/>
  <c r="G13" i="1"/>
  <c r="I41" i="1"/>
  <c r="I42" i="1"/>
  <c r="I43" i="1"/>
  <c r="I44" i="1"/>
  <c r="I40" i="1"/>
  <c r="H41" i="1"/>
  <c r="H42" i="1"/>
  <c r="H43" i="1"/>
  <c r="H44" i="1"/>
  <c r="H40" i="1"/>
  <c r="I9" i="1"/>
  <c r="I10" i="1"/>
  <c r="I11" i="1"/>
  <c r="I12" i="1"/>
  <c r="I8" i="1"/>
  <c r="H9" i="1"/>
  <c r="H10" i="1"/>
  <c r="H11" i="1"/>
  <c r="H12" i="1"/>
  <c r="H8" i="1"/>
  <c r="H45" i="1" l="1"/>
  <c r="I45" i="1"/>
  <c r="I13" i="1"/>
  <c r="H13" i="1"/>
</calcChain>
</file>

<file path=xl/sharedStrings.xml><?xml version="1.0" encoding="utf-8"?>
<sst xmlns="http://schemas.openxmlformats.org/spreadsheetml/2006/main" count="36" uniqueCount="25">
  <si>
    <t>構成比</t>
    <rPh sb="0" eb="3">
      <t>コウセイヒ</t>
    </rPh>
    <phoneticPr fontId="1"/>
  </si>
  <si>
    <t>増減率％</t>
    <rPh sb="0" eb="3">
      <t>ゾウゲンリツ</t>
    </rPh>
    <phoneticPr fontId="1"/>
  </si>
  <si>
    <t>増減数</t>
    <rPh sb="0" eb="2">
      <t>ゾウゲン</t>
    </rPh>
    <rPh sb="2" eb="3">
      <t>スウ</t>
    </rPh>
    <phoneticPr fontId="1"/>
  </si>
  <si>
    <t xml:space="preserve">      （単位：トン）</t>
    <rPh sb="7" eb="9">
      <t>タンイ</t>
    </rPh>
    <phoneticPr fontId="1"/>
  </si>
  <si>
    <t>区分</t>
    <rPh sb="0" eb="2">
      <t>クブン</t>
    </rPh>
    <phoneticPr fontId="1"/>
  </si>
  <si>
    <t>区分</t>
    <rPh sb="0" eb="2">
      <t>クブン</t>
    </rPh>
    <phoneticPr fontId="1"/>
  </si>
  <si>
    <t>出</t>
    <rPh sb="0" eb="1">
      <t>シュツ</t>
    </rPh>
    <phoneticPr fontId="1"/>
  </si>
  <si>
    <t>移</t>
    <rPh sb="0" eb="1">
      <t>イ</t>
    </rPh>
    <phoneticPr fontId="1"/>
  </si>
  <si>
    <t>移</t>
    <rPh sb="0" eb="1">
      <t>イ</t>
    </rPh>
    <phoneticPr fontId="1"/>
  </si>
  <si>
    <t>入</t>
    <rPh sb="0" eb="1">
      <t>ニュウ</t>
    </rPh>
    <phoneticPr fontId="1"/>
  </si>
  <si>
    <t>内貿コンテナ移出貨物主要品種別前年比較</t>
    <rPh sb="0" eb="1">
      <t>ナイ</t>
    </rPh>
    <rPh sb="1" eb="2">
      <t>ボウ</t>
    </rPh>
    <rPh sb="6" eb="7">
      <t>イ</t>
    </rPh>
    <rPh sb="7" eb="8">
      <t>ユシュツ</t>
    </rPh>
    <rPh sb="8" eb="10">
      <t>カモツ</t>
    </rPh>
    <rPh sb="10" eb="12">
      <t>シュヨウ</t>
    </rPh>
    <rPh sb="12" eb="15">
      <t>ヒンシュベツ</t>
    </rPh>
    <rPh sb="15" eb="17">
      <t>ゼンネン</t>
    </rPh>
    <rPh sb="17" eb="19">
      <t>ヒカク</t>
    </rPh>
    <phoneticPr fontId="1"/>
  </si>
  <si>
    <t>内貿コンテナ移入貨物主要品種別前年比較</t>
    <rPh sb="0" eb="1">
      <t>ナイ</t>
    </rPh>
    <rPh sb="1" eb="2">
      <t>ボウ</t>
    </rPh>
    <rPh sb="6" eb="7">
      <t>イ</t>
    </rPh>
    <rPh sb="7" eb="8">
      <t>ニュウ</t>
    </rPh>
    <rPh sb="8" eb="10">
      <t>カモツ</t>
    </rPh>
    <rPh sb="10" eb="12">
      <t>シュヨウ</t>
    </rPh>
    <rPh sb="12" eb="15">
      <t>ヒンシュベツ</t>
    </rPh>
    <rPh sb="15" eb="17">
      <t>ゼンネン</t>
    </rPh>
    <rPh sb="17" eb="19">
      <t>ヒカク</t>
    </rPh>
    <phoneticPr fontId="1"/>
  </si>
  <si>
    <t>その他の品種　</t>
    <rPh sb="0" eb="3">
      <t>ソノタ</t>
    </rPh>
    <rPh sb="4" eb="6">
      <t>ヒンシュ</t>
    </rPh>
    <phoneticPr fontId="1"/>
  </si>
  <si>
    <t>表示年</t>
    <rPh sb="0" eb="2">
      <t>ヒョウジ</t>
    </rPh>
    <rPh sb="2" eb="3">
      <t>ネン</t>
    </rPh>
    <phoneticPr fontId="1"/>
  </si>
  <si>
    <t>コンテナ移出　合計</t>
    <rPh sb="4" eb="6">
      <t>イシュツ</t>
    </rPh>
    <rPh sb="7" eb="9">
      <t>ゴウケイ</t>
    </rPh>
    <phoneticPr fontId="1"/>
  </si>
  <si>
    <t>コンテナ移入　合計</t>
    <rPh sb="4" eb="6">
      <t>イニュウ</t>
    </rPh>
    <rPh sb="7" eb="9">
      <t>ゴウケイ</t>
    </rPh>
    <phoneticPr fontId="1"/>
  </si>
  <si>
    <t>令和６年</t>
  </si>
  <si>
    <t>令和６年</t>
    <phoneticPr fontId="1"/>
  </si>
  <si>
    <t>令和５年</t>
  </si>
  <si>
    <t>合計</t>
  </si>
  <si>
    <t>染料･塗料･合成樹脂･その他化学工業品</t>
  </si>
  <si>
    <t>再利用資材</t>
  </si>
  <si>
    <t>飲料</t>
  </si>
  <si>
    <t>化学薬品</t>
  </si>
  <si>
    <t>木製品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</si>
</sst>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.0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distributed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 applyAlignment="1">
      <alignment horizontal="distributed"/>
    </xf>
    <xf numFmtId="0" fontId="3" fillId="0" borderId="15" xfId="0" applyFont="1" applyBorder="1"/>
    <xf numFmtId="0" fontId="3" fillId="0" borderId="16" xfId="0" applyFont="1" applyBorder="1" applyAlignment="1">
      <alignment horizontal="distributed"/>
    </xf>
    <xf numFmtId="0" fontId="3" fillId="0" borderId="17" xfId="0" applyFont="1" applyBorder="1" applyAlignment="1">
      <alignment horizontal="center"/>
    </xf>
    <xf numFmtId="0" fontId="3" fillId="0" borderId="18" xfId="0" applyFont="1" applyBorder="1"/>
    <xf numFmtId="0" fontId="3" fillId="0" borderId="19" xfId="0" applyFont="1" applyBorder="1" applyAlignment="1">
      <alignment horizontal="distributed"/>
    </xf>
    <xf numFmtId="0" fontId="3" fillId="0" borderId="20" xfId="0" applyFont="1" applyBorder="1"/>
    <xf numFmtId="3" fontId="3" fillId="0" borderId="21" xfId="0" applyNumberFormat="1" applyFont="1" applyBorder="1"/>
    <xf numFmtId="3" fontId="3" fillId="0" borderId="11" xfId="0" applyNumberFormat="1" applyFont="1" applyBorder="1"/>
    <xf numFmtId="3" fontId="3" fillId="0" borderId="22" xfId="0" applyNumberFormat="1" applyFont="1" applyBorder="1"/>
    <xf numFmtId="3" fontId="3" fillId="0" borderId="23" xfId="0" applyNumberFormat="1" applyFont="1" applyBorder="1"/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16" xfId="0" applyFont="1" applyBorder="1"/>
    <xf numFmtId="3" fontId="3" fillId="0" borderId="10" xfId="0" applyNumberFormat="1" applyFont="1" applyBorder="1"/>
    <xf numFmtId="3" fontId="3" fillId="0" borderId="24" xfId="0" applyNumberFormat="1" applyFont="1" applyBorder="1"/>
    <xf numFmtId="3" fontId="3" fillId="0" borderId="25" xfId="0" applyNumberFormat="1" applyFont="1" applyBorder="1"/>
    <xf numFmtId="3" fontId="3" fillId="0" borderId="13" xfId="0" applyNumberFormat="1" applyFont="1" applyBorder="1"/>
    <xf numFmtId="3" fontId="3" fillId="0" borderId="26" xfId="0" applyNumberFormat="1" applyFont="1" applyBorder="1"/>
    <xf numFmtId="0" fontId="3" fillId="0" borderId="7" xfId="0" applyFont="1" applyBorder="1" applyAlignment="1">
      <alignment horizontal="center" vertical="center"/>
    </xf>
    <xf numFmtId="177" fontId="3" fillId="0" borderId="21" xfId="0" applyNumberFormat="1" applyFont="1" applyBorder="1"/>
    <xf numFmtId="177" fontId="3" fillId="0" borderId="24" xfId="0" applyNumberFormat="1" applyFont="1" applyBorder="1"/>
    <xf numFmtId="177" fontId="3" fillId="0" borderId="27" xfId="0" applyNumberFormat="1" applyFont="1" applyBorder="1"/>
    <xf numFmtId="0" fontId="3" fillId="0" borderId="9" xfId="0" applyFont="1" applyBorder="1"/>
    <xf numFmtId="3" fontId="3" fillId="0" borderId="28" xfId="0" applyNumberFormat="1" applyFont="1" applyBorder="1"/>
    <xf numFmtId="177" fontId="3" fillId="0" borderId="22" xfId="0" applyNumberFormat="1" applyFont="1" applyBorder="1"/>
    <xf numFmtId="0" fontId="0" fillId="0" borderId="21" xfId="0" applyBorder="1"/>
    <xf numFmtId="0" fontId="3" fillId="2" borderId="21" xfId="0" applyFont="1" applyFill="1" applyBorder="1"/>
    <xf numFmtId="0" fontId="0" fillId="0" borderId="0" xfId="0" applyAlignment="1">
      <alignment horizontal="center"/>
    </xf>
    <xf numFmtId="3" fontId="0" fillId="0" borderId="21" xfId="0" applyNumberFormat="1" applyBorder="1"/>
    <xf numFmtId="0" fontId="3" fillId="2" borderId="21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コンテナ移出貨物構成比</a:t>
            </a:r>
          </a:p>
        </c:rich>
      </c:tx>
      <c:layout>
        <c:manualLayout>
          <c:xMode val="edge"/>
          <c:yMode val="edge"/>
          <c:x val="0.23837209302325582"/>
          <c:y val="3.49207431818675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"/>
          <c:y val="0.11428606859520274"/>
          <c:w val="0.79941860465116277"/>
          <c:h val="0.8730185795466876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2DB-4C29-891D-47769ACEC80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DB-4C29-891D-47769ACEC80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2DB-4C29-891D-47769ACEC80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2DB-4C29-891D-47769ACEC808}"/>
              </c:ext>
            </c:extLst>
          </c:dPt>
          <c:dLbls>
            <c:numFmt formatCode="0%" sourceLinked="0"/>
            <c:spPr>
              <a:gradFill rotWithShape="0">
                <a:gsLst>
                  <a:gs pos="0">
                    <a:srgbClr val="FFFFFF"/>
                  </a:gs>
                  <a:gs pos="100000">
                    <a:srgbClr val="FFFFFF">
                      <a:gamma/>
                      <a:tint val="0"/>
                      <a:invGamma/>
                    </a:srgbClr>
                  </a:gs>
                </a:gsLst>
                <a:lin ang="5400000" scaled="1"/>
              </a:gradFill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Sheet1!$C$9:$C$13</c:f>
              <c:strCache>
                <c:ptCount val="5"/>
                <c:pt idx="0">
                  <c:v>染料･塗料･合成樹脂･その他化学工業品</c:v>
                </c:pt>
                <c:pt idx="1">
                  <c:v>再利用資材</c:v>
                </c:pt>
                <c:pt idx="2">
                  <c:v>飲料</c:v>
                </c:pt>
                <c:pt idx="3">
                  <c:v>化学薬品</c:v>
                </c:pt>
                <c:pt idx="4">
                  <c:v>その他の品種　</c:v>
                </c:pt>
              </c:strCache>
            </c:strRef>
          </c:cat>
          <c:val>
            <c:numRef>
              <c:f>Sheet1!$F$9:$F$13</c:f>
              <c:numCache>
                <c:formatCode>#,##0.0</c:formatCode>
                <c:ptCount val="5"/>
                <c:pt idx="0">
                  <c:v>51.4</c:v>
                </c:pt>
                <c:pt idx="1">
                  <c:v>21.1</c:v>
                </c:pt>
                <c:pt idx="2">
                  <c:v>9.8000000000000007</c:v>
                </c:pt>
                <c:pt idx="3">
                  <c:v>5</c:v>
                </c:pt>
                <c:pt idx="4">
                  <c:v>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DB-4C29-891D-47769ACEC80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コンテナ移入貨物構成比</a:t>
            </a:r>
          </a:p>
        </c:rich>
      </c:tx>
      <c:layout>
        <c:manualLayout>
          <c:xMode val="edge"/>
          <c:yMode val="edge"/>
          <c:x val="0.23906739572048641"/>
          <c:y val="2.25806807281387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44915390561498"/>
          <c:y val="0.10322596904292002"/>
          <c:w val="0.79883495643186908"/>
          <c:h val="0.88387235993000246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8A3-416D-ACB2-F24040E2E1E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8A3-416D-ACB2-F24040E2E1E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8A3-416D-ACB2-F24040E2E1E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8A3-416D-ACB2-F24040E2E1EE}"/>
              </c:ext>
            </c:extLst>
          </c:dPt>
          <c:dLbls>
            <c:numFmt formatCode="0%" sourceLinked="0"/>
            <c:spPr>
              <a:gradFill rotWithShape="0">
                <a:gsLst>
                  <a:gs pos="0">
                    <a:srgbClr val="FFFFFF"/>
                  </a:gs>
                  <a:gs pos="100000">
                    <a:srgbClr val="FFFFFF">
                      <a:gamma/>
                      <a:tint val="0"/>
                      <a:invGamma/>
                    </a:srgbClr>
                  </a:gs>
                </a:gsLst>
                <a:lin ang="5400000" scaled="1"/>
              </a:gradFill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Sheet1!$C$41:$C$45</c:f>
              <c:strCache>
                <c:ptCount val="5"/>
                <c:pt idx="0">
                  <c:v>染料･塗料･合成樹脂･その他化学工業品</c:v>
                </c:pt>
                <c:pt idx="1">
                  <c:v>化学薬品</c:v>
                </c:pt>
                <c:pt idx="2">
                  <c:v>飲料</c:v>
                </c:pt>
                <c:pt idx="3">
                  <c:v>木製品</c:v>
                </c:pt>
                <c:pt idx="4">
                  <c:v>その他の品種　</c:v>
                </c:pt>
              </c:strCache>
            </c:strRef>
          </c:cat>
          <c:val>
            <c:numRef>
              <c:f>Sheet1!$F$41:$F$45</c:f>
              <c:numCache>
                <c:formatCode>#,##0.0</c:formatCode>
                <c:ptCount val="5"/>
                <c:pt idx="0">
                  <c:v>49.6</c:v>
                </c:pt>
                <c:pt idx="1">
                  <c:v>21.6</c:v>
                </c:pt>
                <c:pt idx="2">
                  <c:v>10.199999999999999</c:v>
                </c:pt>
                <c:pt idx="3">
                  <c:v>8.3000000000000007</c:v>
                </c:pt>
                <c:pt idx="4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A3-416D-ACB2-F24040E2E1E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4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57150</xdr:rowOff>
    </xdr:from>
    <xdr:to>
      <xdr:col>4</xdr:col>
      <xdr:colOff>752475</xdr:colOff>
      <xdr:row>30</xdr:row>
      <xdr:rowOff>142875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762000</xdr:colOff>
      <xdr:row>13</xdr:row>
      <xdr:rowOff>95250</xdr:rowOff>
    </xdr:from>
    <xdr:to>
      <xdr:col>8</xdr:col>
      <xdr:colOff>790575</xdr:colOff>
      <xdr:row>30</xdr:row>
      <xdr:rowOff>133350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</xdr:col>
      <xdr:colOff>771525</xdr:colOff>
      <xdr:row>21</xdr:row>
      <xdr:rowOff>64876</xdr:rowOff>
    </xdr:from>
    <xdr:ext cx="838800" cy="175048"/>
    <xdr:sp macro="" textlink="Sheet2!$B$1">
      <xdr:nvSpPr>
        <xdr:cNvPr id="4" name="正方形/長方形 3">
          <a:extLst>
            <a:ext uri="{FF2B5EF4-FFF2-40B4-BE49-F238E27FC236}">
              <a16:creationId xmlns:a16="http://schemas.microsoft.com/office/drawing/2014/main" id="{643138B8-D2A8-49F4-BB3E-6C48A581A727}"/>
            </a:ext>
          </a:extLst>
        </xdr:cNvPr>
        <xdr:cNvSpPr/>
      </xdr:nvSpPr>
      <xdr:spPr bwMode="auto">
        <a:xfrm>
          <a:off x="1238250" y="3951076"/>
          <a:ext cx="838800" cy="175048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spAutoFit/>
        </a:bodyPr>
        <a:lstStyle/>
        <a:p>
          <a:pPr algn="ctr"/>
          <a:fld id="{E29B7147-46C9-4AA7-B191-A06F886B7D91}" type="TxLink">
            <a:rPr kumimoji="1" lang="ja-JP" altLang="en-US" sz="1050" b="1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令和６年</a:t>
          </a:fld>
          <a:endParaRPr kumimoji="1" lang="ja-JP" altLang="en-US" sz="1050" b="1"/>
        </a:p>
      </xdr:txBody>
    </xdr:sp>
    <xdr:clientData/>
  </xdr:oneCellAnchor>
  <xdr:twoCellAnchor>
    <xdr:from>
      <xdr:col>2</xdr:col>
      <xdr:colOff>571500</xdr:colOff>
      <xdr:row>22</xdr:row>
      <xdr:rowOff>104775</xdr:rowOff>
    </xdr:from>
    <xdr:to>
      <xdr:col>2</xdr:col>
      <xdr:colOff>1866900</xdr:colOff>
      <xdr:row>24</xdr:row>
      <xdr:rowOff>0</xdr:rowOff>
    </xdr:to>
    <xdr:sp macro="" textlink="Sheet2!$C$3">
      <xdr:nvSpPr>
        <xdr:cNvPr id="5" name="正方形/長方形 4">
          <a:extLst>
            <a:ext uri="{FF2B5EF4-FFF2-40B4-BE49-F238E27FC236}">
              <a16:creationId xmlns:a16="http://schemas.microsoft.com/office/drawing/2014/main" id="{7D02CF97-204C-4D76-8283-0DB848593DE4}"/>
            </a:ext>
          </a:extLst>
        </xdr:cNvPr>
        <xdr:cNvSpPr/>
      </xdr:nvSpPr>
      <xdr:spPr bwMode="auto">
        <a:xfrm>
          <a:off x="1038225" y="4162425"/>
          <a:ext cx="1295400" cy="2381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fld id="{B9ECDA1B-D2CB-49DC-8F8B-35A868921925}" type="TxLink">
            <a:rPr kumimoji="1" lang="en-US" altLang="en-US" sz="1050" b="1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160,380トン</a:t>
          </a:fld>
          <a:endParaRPr kumimoji="1" lang="ja-JP" altLang="en-US" sz="1050" b="1"/>
        </a:p>
      </xdr:txBody>
    </xdr:sp>
    <xdr:clientData/>
  </xdr:twoCellAnchor>
  <xdr:oneCellAnchor>
    <xdr:from>
      <xdr:col>6</xdr:col>
      <xdr:colOff>447675</xdr:colOff>
      <xdr:row>21</xdr:row>
      <xdr:rowOff>64876</xdr:rowOff>
    </xdr:from>
    <xdr:ext cx="838800" cy="175048"/>
    <xdr:sp macro="" textlink="Sheet2!$B$1">
      <xdr:nvSpPr>
        <xdr:cNvPr id="6" name="正方形/長方形 5">
          <a:extLst>
            <a:ext uri="{FF2B5EF4-FFF2-40B4-BE49-F238E27FC236}">
              <a16:creationId xmlns:a16="http://schemas.microsoft.com/office/drawing/2014/main" id="{6B11B428-204C-4588-8C89-4524B9B43C39}"/>
            </a:ext>
          </a:extLst>
        </xdr:cNvPr>
        <xdr:cNvSpPr/>
      </xdr:nvSpPr>
      <xdr:spPr bwMode="auto">
        <a:xfrm>
          <a:off x="4591050" y="3951076"/>
          <a:ext cx="838800" cy="175048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spAutoFit/>
        </a:bodyPr>
        <a:lstStyle/>
        <a:p>
          <a:pPr algn="ctr"/>
          <a:fld id="{85BCAE37-FA67-437D-87A7-CDA60A41AD78}" type="TxLink">
            <a:rPr kumimoji="1" lang="ja-JP" altLang="en-US" sz="1050" b="1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令和６年</a:t>
          </a:fld>
          <a:endParaRPr kumimoji="1" lang="ja-JP" altLang="en-US" sz="1050" b="1"/>
        </a:p>
      </xdr:txBody>
    </xdr:sp>
    <xdr:clientData/>
  </xdr:oneCellAnchor>
  <xdr:twoCellAnchor>
    <xdr:from>
      <xdr:col>6</xdr:col>
      <xdr:colOff>200025</xdr:colOff>
      <xdr:row>22</xdr:row>
      <xdr:rowOff>123825</xdr:rowOff>
    </xdr:from>
    <xdr:to>
      <xdr:col>7</xdr:col>
      <xdr:colOff>685800</xdr:colOff>
      <xdr:row>24</xdr:row>
      <xdr:rowOff>19050</xdr:rowOff>
    </xdr:to>
    <xdr:sp macro="" textlink="Sheet2!$C$4">
      <xdr:nvSpPr>
        <xdr:cNvPr id="7" name="正方形/長方形 6">
          <a:extLst>
            <a:ext uri="{FF2B5EF4-FFF2-40B4-BE49-F238E27FC236}">
              <a16:creationId xmlns:a16="http://schemas.microsoft.com/office/drawing/2014/main" id="{D9369375-F58B-447B-8DCB-DF0F7768DE94}"/>
            </a:ext>
          </a:extLst>
        </xdr:cNvPr>
        <xdr:cNvSpPr/>
      </xdr:nvSpPr>
      <xdr:spPr bwMode="auto">
        <a:xfrm>
          <a:off x="4343400" y="4181475"/>
          <a:ext cx="1295400" cy="2381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fld id="{1D496860-1529-4B77-95C5-C75F493DD93E}" type="TxLink">
            <a:rPr kumimoji="1" lang="en-US" altLang="en-US" sz="1050" b="1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185,982トン</a:t>
          </a:fld>
          <a:endParaRPr kumimoji="1" lang="ja-JP" altLang="en-US" sz="105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5:I45"/>
  <sheetViews>
    <sheetView workbookViewId="0">
      <selection activeCell="C35" sqref="C35"/>
    </sheetView>
  </sheetViews>
  <sheetFormatPr defaultColWidth="9" defaultRowHeight="13.2" x14ac:dyDescent="0.2"/>
  <cols>
    <col min="1" max="1" width="4.44140625" style="1" customWidth="1"/>
    <col min="2" max="2" width="1.6640625" style="1" customWidth="1"/>
    <col min="3" max="3" width="25.33203125" style="1" customWidth="1"/>
    <col min="4" max="4" width="1.6640625" style="1" customWidth="1"/>
    <col min="5" max="9" width="10.6640625" style="1" customWidth="1"/>
    <col min="10" max="10" width="9" style="1"/>
    <col min="11" max="11" width="10.109375" style="1" bestFit="1" customWidth="1"/>
    <col min="12" max="16384" width="9" style="1"/>
  </cols>
  <sheetData>
    <row r="5" spans="1:9" ht="14.4" x14ac:dyDescent="0.2">
      <c r="C5" s="47" t="s">
        <v>10</v>
      </c>
      <c r="D5" s="47"/>
      <c r="E5" s="47"/>
      <c r="F5" s="47"/>
      <c r="G5" s="47"/>
    </row>
    <row r="6" spans="1:9" ht="13.8" thickBot="1" x14ac:dyDescent="0.25">
      <c r="H6" s="27" t="s">
        <v>3</v>
      </c>
      <c r="I6" s="26"/>
    </row>
    <row r="7" spans="1:9" ht="16.5" customHeight="1" x14ac:dyDescent="0.2">
      <c r="A7" s="2"/>
      <c r="B7" s="3"/>
      <c r="C7" s="28" t="s">
        <v>5</v>
      </c>
      <c r="D7" s="4"/>
      <c r="E7" s="5" t="s">
        <v>16</v>
      </c>
      <c r="F7" s="6" t="s">
        <v>0</v>
      </c>
      <c r="G7" s="6" t="s">
        <v>18</v>
      </c>
      <c r="H7" s="6" t="s">
        <v>1</v>
      </c>
      <c r="I7" s="7" t="s">
        <v>2</v>
      </c>
    </row>
    <row r="8" spans="1:9" ht="16.5" customHeight="1" x14ac:dyDescent="0.2">
      <c r="A8" s="8"/>
      <c r="B8" s="9"/>
      <c r="C8" s="10" t="s">
        <v>19</v>
      </c>
      <c r="D8" s="11"/>
      <c r="E8" s="30">
        <v>160380</v>
      </c>
      <c r="F8" s="37">
        <v>100</v>
      </c>
      <c r="G8" s="31">
        <v>135005</v>
      </c>
      <c r="H8" s="37">
        <f t="shared" ref="H8:H13" si="0">(E8-G8)/G8*100</f>
        <v>18.795600162956926</v>
      </c>
      <c r="I8" s="32">
        <f t="shared" ref="I8:I13" si="1">E8-G8</f>
        <v>25375</v>
      </c>
    </row>
    <row r="9" spans="1:9" ht="26.4" x14ac:dyDescent="0.2">
      <c r="A9" s="8" t="s">
        <v>7</v>
      </c>
      <c r="B9" s="9"/>
      <c r="C9" s="10" t="s">
        <v>20</v>
      </c>
      <c r="D9" s="39"/>
      <c r="E9" s="22">
        <v>82501</v>
      </c>
      <c r="F9" s="37">
        <f>ROUND(E9/E8*100,1)</f>
        <v>51.4</v>
      </c>
      <c r="G9" s="31">
        <v>72766</v>
      </c>
      <c r="H9" s="37">
        <f t="shared" si="0"/>
        <v>13.378500948245058</v>
      </c>
      <c r="I9" s="32">
        <f t="shared" si="1"/>
        <v>9735</v>
      </c>
    </row>
    <row r="10" spans="1:9" ht="16.5" customHeight="1" x14ac:dyDescent="0.2">
      <c r="A10" s="35"/>
      <c r="B10" s="16"/>
      <c r="C10" s="17" t="s">
        <v>21</v>
      </c>
      <c r="D10" s="29"/>
      <c r="E10" s="22">
        <v>33803</v>
      </c>
      <c r="F10" s="37">
        <f>ROUND(E10/E8*100,1)</f>
        <v>21.1</v>
      </c>
      <c r="G10" s="22">
        <v>15965</v>
      </c>
      <c r="H10" s="37">
        <f t="shared" si="0"/>
        <v>111.73191356091449</v>
      </c>
      <c r="I10" s="32">
        <f t="shared" si="1"/>
        <v>17838</v>
      </c>
    </row>
    <row r="11" spans="1:9" ht="16.5" customHeight="1" x14ac:dyDescent="0.2">
      <c r="A11" s="8" t="s">
        <v>6</v>
      </c>
      <c r="B11" s="13"/>
      <c r="C11" s="15" t="s">
        <v>22</v>
      </c>
      <c r="D11" s="14"/>
      <c r="E11" s="33">
        <v>15685</v>
      </c>
      <c r="F11" s="37">
        <f>ROUND(E11/E8*100,1)</f>
        <v>9.8000000000000007</v>
      </c>
      <c r="G11" s="34">
        <v>17230</v>
      </c>
      <c r="H11" s="37">
        <f t="shared" si="0"/>
        <v>-8.9669181659895525</v>
      </c>
      <c r="I11" s="32">
        <f t="shared" si="1"/>
        <v>-1545</v>
      </c>
    </row>
    <row r="12" spans="1:9" ht="16.5" customHeight="1" x14ac:dyDescent="0.2">
      <c r="A12" s="8"/>
      <c r="B12" s="16"/>
      <c r="C12" s="17" t="s">
        <v>23</v>
      </c>
      <c r="D12" s="12"/>
      <c r="E12" s="23">
        <v>8012</v>
      </c>
      <c r="F12" s="37">
        <f>ROUND(E12/E8*100,1)</f>
        <v>5</v>
      </c>
      <c r="G12" s="22">
        <v>5768</v>
      </c>
      <c r="H12" s="37">
        <f t="shared" si="0"/>
        <v>38.904299583911232</v>
      </c>
      <c r="I12" s="32">
        <f t="shared" si="1"/>
        <v>2244</v>
      </c>
    </row>
    <row r="13" spans="1:9" ht="16.5" customHeight="1" thickBot="1" x14ac:dyDescent="0.25">
      <c r="A13" s="18"/>
      <c r="B13" s="19"/>
      <c r="C13" s="20" t="s">
        <v>12</v>
      </c>
      <c r="D13" s="21"/>
      <c r="E13" s="24">
        <f>E8-(E9+E10+E11+E12)</f>
        <v>20379</v>
      </c>
      <c r="F13" s="41">
        <f>ROUND(E13/E8*100,1)</f>
        <v>12.7</v>
      </c>
      <c r="G13" s="24">
        <f>G8-(G9+G10+G11+G12)</f>
        <v>23276</v>
      </c>
      <c r="H13" s="38">
        <f t="shared" si="0"/>
        <v>-12.44629661453858</v>
      </c>
      <c r="I13" s="40">
        <f t="shared" si="1"/>
        <v>-2897</v>
      </c>
    </row>
    <row r="37" spans="1:9" ht="14.4" x14ac:dyDescent="0.2">
      <c r="C37" s="47" t="s">
        <v>11</v>
      </c>
      <c r="D37" s="47"/>
      <c r="E37" s="47"/>
      <c r="F37" s="47"/>
      <c r="G37" s="47"/>
    </row>
    <row r="38" spans="1:9" ht="13.8" thickBot="1" x14ac:dyDescent="0.25">
      <c r="H38" s="27" t="s">
        <v>3</v>
      </c>
      <c r="I38" s="26"/>
    </row>
    <row r="39" spans="1:9" ht="16.5" customHeight="1" x14ac:dyDescent="0.2">
      <c r="A39" s="2"/>
      <c r="B39" s="3"/>
      <c r="C39" s="28" t="s">
        <v>4</v>
      </c>
      <c r="D39" s="4"/>
      <c r="E39" s="5" t="s">
        <v>16</v>
      </c>
      <c r="F39" s="6" t="s">
        <v>0</v>
      </c>
      <c r="G39" s="6" t="s">
        <v>18</v>
      </c>
      <c r="H39" s="6" t="s">
        <v>1</v>
      </c>
      <c r="I39" s="7" t="s">
        <v>2</v>
      </c>
    </row>
    <row r="40" spans="1:9" ht="16.5" customHeight="1" x14ac:dyDescent="0.2">
      <c r="A40" s="8"/>
      <c r="B40" s="9"/>
      <c r="C40" s="10" t="s">
        <v>19</v>
      </c>
      <c r="D40" s="11"/>
      <c r="E40" s="23">
        <v>185982</v>
      </c>
      <c r="F40" s="36">
        <v>100</v>
      </c>
      <c r="G40" s="22">
        <v>215882</v>
      </c>
      <c r="H40" s="36">
        <f t="shared" ref="H40:H45" si="2">(E40-G40)/G40*100</f>
        <v>-13.850158883093542</v>
      </c>
      <c r="I40" s="25">
        <f t="shared" ref="I40:I45" si="3">E40-G40</f>
        <v>-29900</v>
      </c>
    </row>
    <row r="41" spans="1:9" ht="26.4" x14ac:dyDescent="0.2">
      <c r="A41" s="35" t="s">
        <v>8</v>
      </c>
      <c r="B41" s="16"/>
      <c r="C41" s="17" t="s">
        <v>20</v>
      </c>
      <c r="D41" s="29"/>
      <c r="E41" s="22">
        <v>92284</v>
      </c>
      <c r="F41" s="36">
        <f>ROUND(E41/E40*100,1)</f>
        <v>49.6</v>
      </c>
      <c r="G41" s="22">
        <v>104008</v>
      </c>
      <c r="H41" s="36">
        <f t="shared" si="2"/>
        <v>-11.272209830013075</v>
      </c>
      <c r="I41" s="25">
        <f t="shared" si="3"/>
        <v>-11724</v>
      </c>
    </row>
    <row r="42" spans="1:9" ht="16.5" customHeight="1" x14ac:dyDescent="0.2">
      <c r="A42" s="8"/>
      <c r="B42" s="13"/>
      <c r="C42" s="15" t="s">
        <v>23</v>
      </c>
      <c r="D42" s="14"/>
      <c r="E42" s="33">
        <v>40128</v>
      </c>
      <c r="F42" s="36">
        <f>ROUND(E42/E40*100,1)</f>
        <v>21.6</v>
      </c>
      <c r="G42" s="34">
        <v>39109</v>
      </c>
      <c r="H42" s="36">
        <f t="shared" si="2"/>
        <v>2.605538367127771</v>
      </c>
      <c r="I42" s="25">
        <f t="shared" si="3"/>
        <v>1019</v>
      </c>
    </row>
    <row r="43" spans="1:9" ht="16.5" customHeight="1" x14ac:dyDescent="0.2">
      <c r="A43" s="8"/>
      <c r="B43" s="13"/>
      <c r="C43" s="15" t="s">
        <v>22</v>
      </c>
      <c r="D43" s="14"/>
      <c r="E43" s="33">
        <v>19049</v>
      </c>
      <c r="F43" s="36">
        <f>ROUND(E43/E40*100,1)</f>
        <v>10.199999999999999</v>
      </c>
      <c r="G43" s="34">
        <v>16453</v>
      </c>
      <c r="H43" s="36">
        <f t="shared" si="2"/>
        <v>15.778277517777914</v>
      </c>
      <c r="I43" s="25">
        <f t="shared" si="3"/>
        <v>2596</v>
      </c>
    </row>
    <row r="44" spans="1:9" ht="16.5" customHeight="1" x14ac:dyDescent="0.2">
      <c r="A44" s="8" t="s">
        <v>9</v>
      </c>
      <c r="B44" s="16"/>
      <c r="C44" s="17" t="s">
        <v>24</v>
      </c>
      <c r="D44" s="12"/>
      <c r="E44" s="23">
        <v>15349</v>
      </c>
      <c r="F44" s="36">
        <f>ROUND(E44/E40*100,1)</f>
        <v>8.3000000000000007</v>
      </c>
      <c r="G44" s="22">
        <v>16013</v>
      </c>
      <c r="H44" s="36">
        <f t="shared" si="2"/>
        <v>-4.1466308624242805</v>
      </c>
      <c r="I44" s="25">
        <f t="shared" si="3"/>
        <v>-664</v>
      </c>
    </row>
    <row r="45" spans="1:9" ht="16.5" customHeight="1" thickBot="1" x14ac:dyDescent="0.25">
      <c r="A45" s="18"/>
      <c r="B45" s="19"/>
      <c r="C45" s="20" t="s">
        <v>12</v>
      </c>
      <c r="D45" s="21"/>
      <c r="E45" s="24">
        <f>E40-(E41+E42+E43+E44)</f>
        <v>19172</v>
      </c>
      <c r="F45" s="41">
        <f>ROUND(E45/E40*100,1)</f>
        <v>10.3</v>
      </c>
      <c r="G45" s="24">
        <f>G40-(G41+G42+G43+G44)</f>
        <v>40299</v>
      </c>
      <c r="H45" s="38">
        <f t="shared" si="2"/>
        <v>-52.425618501699788</v>
      </c>
      <c r="I45" s="40">
        <f t="shared" si="3"/>
        <v>-21127</v>
      </c>
    </row>
  </sheetData>
  <mergeCells count="2">
    <mergeCell ref="C5:G5"/>
    <mergeCell ref="C37:G3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2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tabSelected="1" workbookViewId="0">
      <selection activeCell="F16" sqref="F16"/>
    </sheetView>
  </sheetViews>
  <sheetFormatPr defaultRowHeight="13.2" x14ac:dyDescent="0.2"/>
  <cols>
    <col min="1" max="1" width="18.6640625" bestFit="1" customWidth="1"/>
    <col min="2" max="2" width="9.21875" bestFit="1" customWidth="1"/>
    <col min="3" max="3" width="15" bestFit="1" customWidth="1"/>
  </cols>
  <sheetData>
    <row r="1" spans="1:3" x14ac:dyDescent="0.2">
      <c r="A1" s="42" t="s">
        <v>13</v>
      </c>
      <c r="B1" s="43" t="s">
        <v>17</v>
      </c>
      <c r="C1" s="44"/>
    </row>
    <row r="2" spans="1:3" x14ac:dyDescent="0.2">
      <c r="C2" s="44"/>
    </row>
    <row r="3" spans="1:3" x14ac:dyDescent="0.2">
      <c r="A3" s="42" t="s">
        <v>14</v>
      </c>
      <c r="B3" s="45">
        <f>Sheet1!E8</f>
        <v>160380</v>
      </c>
      <c r="C3" s="46" t="str">
        <f>TEXT(B3,"###,###") &amp; "トン"</f>
        <v>160,380トン</v>
      </c>
    </row>
    <row r="4" spans="1:3" x14ac:dyDescent="0.2">
      <c r="A4" s="42" t="s">
        <v>15</v>
      </c>
      <c r="B4" s="45">
        <f>Sheet1!E40</f>
        <v>185982</v>
      </c>
      <c r="C4" s="46" t="str">
        <f>TEXT(B4,"###,###") &amp; "トン"</f>
        <v>185,982トン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2000-08-31T08:00:14Z</cp:lastPrinted>
  <dcterms:created xsi:type="dcterms:W3CDTF">2000-08-31T00:04:09Z</dcterms:created>
  <dcterms:modified xsi:type="dcterms:W3CDTF">2025-10-09T01:06:18Z</dcterms:modified>
</cp:coreProperties>
</file>