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89D5B5FE-AD97-4B8B-AFFB-70548E5DF58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B3" i="2"/>
  <c r="C3" i="2" s="1"/>
  <c r="G54" i="1"/>
  <c r="H50" i="1"/>
  <c r="H51" i="1"/>
  <c r="H52" i="1"/>
  <c r="H53" i="1"/>
  <c r="E54" i="1"/>
  <c r="F54" i="1" s="1"/>
  <c r="H49" i="1"/>
  <c r="F53" i="1"/>
  <c r="F52" i="1"/>
  <c r="F51" i="1"/>
  <c r="F50" i="1"/>
  <c r="I50" i="1"/>
  <c r="I51" i="1"/>
  <c r="I52" i="1"/>
  <c r="I53" i="1"/>
  <c r="I49" i="1"/>
  <c r="H13" i="1"/>
  <c r="H14" i="1"/>
  <c r="H15" i="1"/>
  <c r="H16" i="1"/>
  <c r="E17" i="1"/>
  <c r="G17" i="1"/>
  <c r="H12" i="1"/>
  <c r="F16" i="1"/>
  <c r="F15" i="1"/>
  <c r="F14" i="1"/>
  <c r="F13" i="1"/>
  <c r="I13" i="1"/>
  <c r="I14" i="1"/>
  <c r="I15" i="1"/>
  <c r="I16" i="1"/>
  <c r="I12" i="1"/>
  <c r="I17" i="1" l="1"/>
  <c r="I54" i="1"/>
  <c r="H54" i="1"/>
  <c r="F17" i="1"/>
  <c r="H17" i="1"/>
</calcChain>
</file>

<file path=xl/sharedStrings.xml><?xml version="1.0" encoding="utf-8"?>
<sst xmlns="http://schemas.openxmlformats.org/spreadsheetml/2006/main" count="40" uniqueCount="31">
  <si>
    <t>区分</t>
    <rPh sb="0" eb="2">
      <t>クブン</t>
    </rPh>
    <phoneticPr fontId="1"/>
  </si>
  <si>
    <t>構成比</t>
    <rPh sb="0" eb="3">
      <t>コウセイヒ</t>
    </rPh>
    <phoneticPr fontId="1"/>
  </si>
  <si>
    <t>増減率％</t>
    <rPh sb="0" eb="3">
      <t>ゾウゲンリツ</t>
    </rPh>
    <phoneticPr fontId="1"/>
  </si>
  <si>
    <t>増減数</t>
    <rPh sb="0" eb="2">
      <t>ゾウゲン</t>
    </rPh>
    <rPh sb="2" eb="3">
      <t>スウ</t>
    </rPh>
    <phoneticPr fontId="1"/>
  </si>
  <si>
    <t>移</t>
    <rPh sb="0" eb="1">
      <t>イ</t>
    </rPh>
    <phoneticPr fontId="1"/>
  </si>
  <si>
    <t>出</t>
    <rPh sb="0" eb="1">
      <t>シュツ</t>
    </rPh>
    <phoneticPr fontId="1"/>
  </si>
  <si>
    <t xml:space="preserve">       （単位：トン）</t>
    <rPh sb="8" eb="10">
      <t>タンイ</t>
    </rPh>
    <phoneticPr fontId="1"/>
  </si>
  <si>
    <t>入</t>
    <rPh sb="0" eb="1">
      <t>ニュウ</t>
    </rPh>
    <phoneticPr fontId="1"/>
  </si>
  <si>
    <t>移出貨物主要品種前年比較</t>
    <rPh sb="0" eb="2">
      <t>イシュツ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</si>
  <si>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>移入貨物主要品種前年比較</t>
    <rPh sb="0" eb="1">
      <t>イシュツ</t>
    </rPh>
    <rPh sb="1" eb="2">
      <t>ニュウ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</si>
  <si>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>その他の品種</t>
    <rPh sb="0" eb="3">
      <t>ソノタ</t>
    </rPh>
    <rPh sb="4" eb="6">
      <t>ヒンシュ</t>
    </rPh>
    <phoneticPr fontId="1"/>
  </si>
  <si>
    <t>表示年</t>
    <rPh sb="0" eb="2">
      <t>ヒョウジ</t>
    </rPh>
    <rPh sb="2" eb="3">
      <t>ネン</t>
    </rPh>
    <phoneticPr fontId="1"/>
  </si>
  <si>
    <t>移出　合計</t>
    <rPh sb="0" eb="2">
      <t>イシュツ</t>
    </rPh>
    <rPh sb="3" eb="5">
      <t>ゴウケイ</t>
    </rPh>
    <phoneticPr fontId="1"/>
  </si>
  <si>
    <t>移入　合計</t>
    <rPh sb="0" eb="2">
      <t>イニュウ</t>
    </rPh>
    <rPh sb="3" eb="5">
      <t>ゴウケイ</t>
    </rPh>
    <phoneticPr fontId="1"/>
  </si>
  <si>
    <t>令和６年</t>
  </si>
  <si>
    <t>令和６年</t>
    <phoneticPr fontId="1"/>
  </si>
  <si>
    <t>令和５年</t>
  </si>
  <si>
    <t>合計</t>
  </si>
  <si>
    <t>合計</t>
    <phoneticPr fontId="1"/>
  </si>
  <si>
    <t>揮発油</t>
  </si>
  <si>
    <t>重油</t>
  </si>
  <si>
    <t>化学薬品</t>
  </si>
  <si>
    <t>鋼材</t>
  </si>
  <si>
    <t>完成自動車</t>
  </si>
  <si>
    <t>砂利・砂</t>
  </si>
  <si>
    <t>石灰石</t>
  </si>
  <si>
    <t>（３）移出</t>
    <rPh sb="3" eb="5">
      <t>イシュツ</t>
    </rPh>
    <phoneticPr fontId="1"/>
  </si>
  <si>
    <t xml:space="preserve"> 主な品種はその他の石油で移出全体の27.0%を占めている。
 その他の石油を前年と比較すると10.1%増加し、その主な移出先は東京都、北海道、神奈川県の順となっている。</t>
    <rPh sb="68" eb="71">
      <t>ホッカイドウ</t>
    </rPh>
    <rPh sb="72" eb="76">
      <t>カナガワケン</t>
    </rPh>
    <phoneticPr fontId="1"/>
  </si>
  <si>
    <t>その他の石油</t>
    <phoneticPr fontId="1"/>
  </si>
  <si>
    <t>（４）移入</t>
    <rPh sb="3" eb="5">
      <t>イニュウ</t>
    </rPh>
    <phoneticPr fontId="1"/>
  </si>
  <si>
    <t>　主な品種は鋼材で、移入全体の19.5%を占めている。
　鋼材を前年と比較すると0.2%増加し、その主な移入先は兵庫県、千葉県、岡山県の順となっている。</t>
    <rPh sb="44" eb="46">
      <t>ゾウカ</t>
    </rPh>
    <rPh sb="60" eb="63">
      <t>チバケン</t>
    </rPh>
    <rPh sb="64" eb="66">
      <t>オカヤマ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</si>
</sst>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distributed"/>
    </xf>
    <xf numFmtId="0" fontId="2" fillId="0" borderId="8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/>
    <xf numFmtId="3" fontId="2" fillId="0" borderId="3" xfId="0" applyNumberFormat="1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176" fontId="2" fillId="0" borderId="21" xfId="0" applyNumberFormat="1" applyFont="1" applyBorder="1"/>
    <xf numFmtId="176" fontId="2" fillId="0" borderId="22" xfId="0" applyNumberFormat="1" applyFont="1" applyBorder="1"/>
    <xf numFmtId="0" fontId="0" fillId="0" borderId="21" xfId="0" applyBorder="1"/>
    <xf numFmtId="0" fontId="2" fillId="2" borderId="21" xfId="0" applyFont="1" applyFill="1" applyBorder="1"/>
    <xf numFmtId="0" fontId="0" fillId="0" borderId="0" xfId="0" applyAlignment="1">
      <alignment horizontal="center"/>
    </xf>
    <xf numFmtId="3" fontId="0" fillId="0" borderId="21" xfId="0" applyNumberFormat="1" applyBorder="1"/>
    <xf numFmtId="0" fontId="2" fillId="2" borderId="21" xfId="0" applyFont="1" applyFill="1" applyBorder="1" applyAlignment="1">
      <alignment horizontal="center"/>
    </xf>
    <xf numFmtId="0" fontId="3" fillId="0" borderId="0" xfId="0" applyFont="1" applyAlignment="1">
      <alignment horizontal="distributed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移出貨物構成比</a:t>
            </a:r>
          </a:p>
        </c:rich>
      </c:tx>
      <c:layout>
        <c:manualLayout>
          <c:xMode val="edge"/>
          <c:yMode val="edge"/>
          <c:x val="0.31756756756756765"/>
          <c:y val="3.7037158818519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24324324324342E-2"/>
          <c:y val="0.11784550533165422"/>
          <c:w val="0.87162162162162171"/>
          <c:h val="0.86868972501619401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9F-487D-9E89-C378798074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9F-487D-9E89-C378798074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9F-487D-9E89-C378798074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9F-487D-9E89-C378798074AF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Sheet1!$C$13:$C$17</c:f>
              <c:strCache>
                <c:ptCount val="5"/>
                <c:pt idx="0">
                  <c:v>その他の石油</c:v>
                </c:pt>
                <c:pt idx="1">
                  <c:v>揮発油</c:v>
                </c:pt>
                <c:pt idx="2">
                  <c:v>重油</c:v>
                </c:pt>
                <c:pt idx="3">
                  <c:v>化学薬品</c:v>
                </c:pt>
                <c:pt idx="4">
                  <c:v>その他の品種</c:v>
                </c:pt>
              </c:strCache>
            </c:strRef>
          </c:cat>
          <c:val>
            <c:numRef>
              <c:f>Sheet1!$F$13:$F$17</c:f>
              <c:numCache>
                <c:formatCode>0.0_ </c:formatCode>
                <c:ptCount val="5"/>
                <c:pt idx="0">
                  <c:v>27.024215706009368</c:v>
                </c:pt>
                <c:pt idx="1">
                  <c:v>16.387712831546423</c:v>
                </c:pt>
                <c:pt idx="2">
                  <c:v>13.540487225820543</c:v>
                </c:pt>
                <c:pt idx="3">
                  <c:v>8.9718158405169834</c:v>
                </c:pt>
                <c:pt idx="4">
                  <c:v>34.075768396106682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F-487D-9E89-C378798074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移入貨物構成比</a:t>
            </a:r>
          </a:p>
        </c:rich>
      </c:tx>
      <c:layout>
        <c:manualLayout>
          <c:xMode val="edge"/>
          <c:yMode val="edge"/>
          <c:x val="0.31986637161449016"/>
          <c:y val="3.7037158818519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340288760945263E-2"/>
          <c:y val="0.11447849089360693"/>
          <c:w val="0.8653227105781468"/>
          <c:h val="0.8653227105781468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55-4B64-BDD5-1A07F0624D0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55-4B64-BDD5-1A07F0624D0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55-4B64-BDD5-1A07F0624D0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55-4B64-BDD5-1A07F0624D0C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Sheet1!$C$50:$C$54</c:f>
              <c:strCache>
                <c:ptCount val="5"/>
                <c:pt idx="0">
                  <c:v>鋼材</c:v>
                </c:pt>
                <c:pt idx="1">
                  <c:v>完成自動車</c:v>
                </c:pt>
                <c:pt idx="2">
                  <c:v>砂利・砂</c:v>
                </c:pt>
                <c:pt idx="3">
                  <c:v>石灰石</c:v>
                </c:pt>
                <c:pt idx="4">
                  <c:v>その他の品種</c:v>
                </c:pt>
              </c:strCache>
            </c:strRef>
          </c:cat>
          <c:val>
            <c:numRef>
              <c:f>Sheet1!$F$50:$F$54</c:f>
              <c:numCache>
                <c:formatCode>0.0_ </c:formatCode>
                <c:ptCount val="5"/>
                <c:pt idx="0">
                  <c:v>19.528949564527846</c:v>
                </c:pt>
                <c:pt idx="1">
                  <c:v>14.556351861625046</c:v>
                </c:pt>
                <c:pt idx="2">
                  <c:v>11.924627966318514</c:v>
                </c:pt>
                <c:pt idx="3">
                  <c:v>10.034447477076123</c:v>
                </c:pt>
                <c:pt idx="4">
                  <c:v>43.955623130452473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55-4B64-BDD5-1A07F0624D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18</xdr:row>
      <xdr:rowOff>19050</xdr:rowOff>
    </xdr:from>
    <xdr:to>
      <xdr:col>5</xdr:col>
      <xdr:colOff>571500</xdr:colOff>
      <xdr:row>34</xdr:row>
      <xdr:rowOff>104775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685800</xdr:colOff>
      <xdr:row>18</xdr:row>
      <xdr:rowOff>19050</xdr:rowOff>
    </xdr:from>
    <xdr:to>
      <xdr:col>8</xdr:col>
      <xdr:colOff>857250</xdr:colOff>
      <xdr:row>34</xdr:row>
      <xdr:rowOff>104775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819150</xdr:colOff>
      <xdr:row>25</xdr:row>
      <xdr:rowOff>131551</xdr:rowOff>
    </xdr:from>
    <xdr:ext cx="838800" cy="175048"/>
    <xdr:sp macro="" textlink="Sheet2!B1">
      <xdr:nvSpPr>
        <xdr:cNvPr id="4" name="正方形/長方形 3">
          <a:extLst>
            <a:ext uri="{FF2B5EF4-FFF2-40B4-BE49-F238E27FC236}">
              <a16:creationId xmlns:a16="http://schemas.microsoft.com/office/drawing/2014/main" id="{3129FE4C-0050-4BBD-98C2-4F767C7F9E92}"/>
            </a:ext>
          </a:extLst>
        </xdr:cNvPr>
        <xdr:cNvSpPr/>
      </xdr:nvSpPr>
      <xdr:spPr bwMode="auto">
        <a:xfrm>
          <a:off x="1257300" y="4446376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B9F9DF09-A911-46F2-B9FF-DEC2AA589F29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oneCellAnchor>
    <xdr:from>
      <xdr:col>6</xdr:col>
      <xdr:colOff>800100</xdr:colOff>
      <xdr:row>26</xdr:row>
      <xdr:rowOff>17251</xdr:rowOff>
    </xdr:from>
    <xdr:ext cx="838800" cy="175048"/>
    <xdr:sp macro="" textlink="Sheet2!B1">
      <xdr:nvSpPr>
        <xdr:cNvPr id="5" name="正方形/長方形 4">
          <a:extLst>
            <a:ext uri="{FF2B5EF4-FFF2-40B4-BE49-F238E27FC236}">
              <a16:creationId xmlns:a16="http://schemas.microsoft.com/office/drawing/2014/main" id="{1C7B61B8-208F-4F82-8A9F-141E5E7D8ECE}"/>
            </a:ext>
          </a:extLst>
        </xdr:cNvPr>
        <xdr:cNvSpPr/>
      </xdr:nvSpPr>
      <xdr:spPr bwMode="auto">
        <a:xfrm>
          <a:off x="4162425" y="4503526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EB7DE82D-D7D1-4A3E-A532-5641ACB37B04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twoCellAnchor>
    <xdr:from>
      <xdr:col>2</xdr:col>
      <xdr:colOff>628650</xdr:colOff>
      <xdr:row>26</xdr:row>
      <xdr:rowOff>133350</xdr:rowOff>
    </xdr:from>
    <xdr:to>
      <xdr:col>4</xdr:col>
      <xdr:colOff>847725</xdr:colOff>
      <xdr:row>28</xdr:row>
      <xdr:rowOff>28575</xdr:rowOff>
    </xdr:to>
    <xdr:sp macro="" textlink="Sheet2!C3">
      <xdr:nvSpPr>
        <xdr:cNvPr id="7" name="正方形/長方形 6">
          <a:extLst>
            <a:ext uri="{FF2B5EF4-FFF2-40B4-BE49-F238E27FC236}">
              <a16:creationId xmlns:a16="http://schemas.microsoft.com/office/drawing/2014/main" id="{87E1B8B2-FB97-40A4-A375-57B3807DB57D}"/>
            </a:ext>
          </a:extLst>
        </xdr:cNvPr>
        <xdr:cNvSpPr/>
      </xdr:nvSpPr>
      <xdr:spPr bwMode="auto">
        <a:xfrm>
          <a:off x="1066800" y="4619625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B3E96893-D686-4B16-BBC7-2035E508F0C3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30,909,774トン</a:t>
          </a:fld>
          <a:endParaRPr kumimoji="1" lang="en-US" altLang="en-US" sz="1050" b="1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619125</xdr:colOff>
      <xdr:row>27</xdr:row>
      <xdr:rowOff>28575</xdr:rowOff>
    </xdr:from>
    <xdr:to>
      <xdr:col>8</xdr:col>
      <xdr:colOff>66675</xdr:colOff>
      <xdr:row>28</xdr:row>
      <xdr:rowOff>95250</xdr:rowOff>
    </xdr:to>
    <xdr:sp macro="" textlink="Sheet2!C4">
      <xdr:nvSpPr>
        <xdr:cNvPr id="8" name="正方形/長方形 7">
          <a:extLst>
            <a:ext uri="{FF2B5EF4-FFF2-40B4-BE49-F238E27FC236}">
              <a16:creationId xmlns:a16="http://schemas.microsoft.com/office/drawing/2014/main" id="{15FECF03-EC35-4955-A182-D3ACEE3730BF}"/>
            </a:ext>
          </a:extLst>
        </xdr:cNvPr>
        <xdr:cNvSpPr/>
      </xdr:nvSpPr>
      <xdr:spPr bwMode="auto">
        <a:xfrm>
          <a:off x="3981450" y="4686300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7648D74C-AC7D-44DB-8D03-CCF667738023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22,603,397トン</a:t>
          </a:fld>
          <a:endParaRPr kumimoji="1" lang="en-US" altLang="en-US" sz="1050" b="1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opLeftCell="A30" workbookViewId="0">
      <selection activeCell="L47" sqref="L47"/>
    </sheetView>
  </sheetViews>
  <sheetFormatPr defaultColWidth="9" defaultRowHeight="13.2" x14ac:dyDescent="0.2"/>
  <cols>
    <col min="1" max="1" width="4.109375" style="4" customWidth="1"/>
    <col min="2" max="2" width="1.6640625" style="4" customWidth="1"/>
    <col min="3" max="3" width="14.109375" style="4" customWidth="1"/>
    <col min="4" max="4" width="1.44140625" style="4" customWidth="1"/>
    <col min="5" max="5" width="13.6640625" style="4" customWidth="1"/>
    <col min="6" max="6" width="10.6640625" style="4" customWidth="1"/>
    <col min="7" max="7" width="13.6640625" style="4" customWidth="1"/>
    <col min="8" max="8" width="10.6640625" style="4" customWidth="1"/>
    <col min="9" max="9" width="13.6640625" style="4" customWidth="1"/>
    <col min="10" max="16384" width="9" style="4"/>
  </cols>
  <sheetData>
    <row r="1" spans="1:9" x14ac:dyDescent="0.2">
      <c r="A1" s="4" t="s">
        <v>26</v>
      </c>
    </row>
    <row r="3" spans="1:9" x14ac:dyDescent="0.2">
      <c r="A3" s="38" t="s">
        <v>27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39"/>
      <c r="B4" s="39"/>
      <c r="C4" s="39"/>
      <c r="D4" s="39"/>
      <c r="E4" s="39"/>
      <c r="F4" s="39"/>
      <c r="G4" s="39"/>
      <c r="H4" s="39"/>
      <c r="I4" s="39"/>
    </row>
    <row r="5" spans="1:9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9" x14ac:dyDescent="0.2">
      <c r="A6" s="39"/>
      <c r="B6" s="39"/>
      <c r="C6" s="39"/>
      <c r="D6" s="39"/>
      <c r="E6" s="39"/>
      <c r="F6" s="39"/>
      <c r="G6" s="39"/>
      <c r="H6" s="39"/>
      <c r="I6" s="39"/>
    </row>
    <row r="7" spans="1:9" x14ac:dyDescent="0.2">
      <c r="A7" s="39"/>
      <c r="B7" s="39"/>
      <c r="C7" s="39"/>
      <c r="D7" s="39"/>
      <c r="E7" s="39"/>
      <c r="F7" s="39"/>
      <c r="G7" s="39"/>
      <c r="H7" s="39"/>
      <c r="I7" s="39"/>
    </row>
    <row r="9" spans="1:9" ht="14.4" x14ac:dyDescent="0.2">
      <c r="E9" s="37" t="s">
        <v>8</v>
      </c>
      <c r="F9" s="37"/>
      <c r="G9" s="37"/>
    </row>
    <row r="10" spans="1:9" ht="13.8" thickBot="1" x14ac:dyDescent="0.25">
      <c r="H10" s="4" t="s">
        <v>6</v>
      </c>
    </row>
    <row r="11" spans="1:9" x14ac:dyDescent="0.2">
      <c r="A11" s="11"/>
      <c r="B11" s="12"/>
      <c r="C11" s="13" t="s">
        <v>0</v>
      </c>
      <c r="D11" s="14"/>
      <c r="E11" s="15" t="s">
        <v>14</v>
      </c>
      <c r="F11" s="16" t="s">
        <v>1</v>
      </c>
      <c r="G11" s="16" t="s">
        <v>16</v>
      </c>
      <c r="H11" s="16" t="s">
        <v>2</v>
      </c>
      <c r="I11" s="17" t="s">
        <v>3</v>
      </c>
    </row>
    <row r="12" spans="1:9" x14ac:dyDescent="0.2">
      <c r="A12" s="18"/>
      <c r="B12" s="1"/>
      <c r="C12" s="8" t="s">
        <v>18</v>
      </c>
      <c r="D12" s="2"/>
      <c r="E12" s="24">
        <v>30909774</v>
      </c>
      <c r="F12" s="30">
        <v>100</v>
      </c>
      <c r="G12" s="26">
        <v>29045336</v>
      </c>
      <c r="H12" s="30">
        <f t="shared" ref="H12:H17" si="0">(E12-G12)/G12*100</f>
        <v>6.4190615663733404</v>
      </c>
      <c r="I12" s="28">
        <f t="shared" ref="I12:I17" si="1">E12-G12</f>
        <v>1864438</v>
      </c>
    </row>
    <row r="13" spans="1:9" ht="17.399999999999999" customHeight="1" x14ac:dyDescent="0.2">
      <c r="A13" s="19" t="s">
        <v>4</v>
      </c>
      <c r="B13" s="5"/>
      <c r="C13" s="9" t="s">
        <v>28</v>
      </c>
      <c r="D13" s="3"/>
      <c r="E13" s="24">
        <v>8353124</v>
      </c>
      <c r="F13" s="30">
        <f>E13/E12*100</f>
        <v>27.024215706009368</v>
      </c>
      <c r="G13" s="26">
        <v>7588231</v>
      </c>
      <c r="H13" s="30">
        <f t="shared" si="0"/>
        <v>10.079990975498768</v>
      </c>
      <c r="I13" s="28">
        <f t="shared" si="1"/>
        <v>764893</v>
      </c>
    </row>
    <row r="14" spans="1:9" x14ac:dyDescent="0.2">
      <c r="A14" s="19"/>
      <c r="B14" s="6"/>
      <c r="C14" s="10" t="s">
        <v>19</v>
      </c>
      <c r="D14" s="7"/>
      <c r="E14" s="24">
        <v>5065405</v>
      </c>
      <c r="F14" s="30">
        <f>E14/E12*100</f>
        <v>16.387712831546423</v>
      </c>
      <c r="G14" s="26">
        <v>4128312</v>
      </c>
      <c r="H14" s="30">
        <f t="shared" si="0"/>
        <v>22.699180682080229</v>
      </c>
      <c r="I14" s="28">
        <f t="shared" si="1"/>
        <v>937093</v>
      </c>
    </row>
    <row r="15" spans="1:9" x14ac:dyDescent="0.2">
      <c r="A15" s="19"/>
      <c r="B15" s="5"/>
      <c r="C15" s="9" t="s">
        <v>20</v>
      </c>
      <c r="D15" s="3"/>
      <c r="E15" s="24">
        <v>4185334</v>
      </c>
      <c r="F15" s="30">
        <f>E15/E12*100</f>
        <v>13.540487225820543</v>
      </c>
      <c r="G15" s="26">
        <v>4308101</v>
      </c>
      <c r="H15" s="30">
        <f t="shared" si="0"/>
        <v>-2.8496778510995915</v>
      </c>
      <c r="I15" s="28">
        <f t="shared" si="1"/>
        <v>-122767</v>
      </c>
    </row>
    <row r="16" spans="1:9" x14ac:dyDescent="0.2">
      <c r="A16" s="19" t="s">
        <v>5</v>
      </c>
      <c r="B16" s="6"/>
      <c r="C16" s="10" t="s">
        <v>21</v>
      </c>
      <c r="D16" s="7"/>
      <c r="E16" s="24">
        <v>2773168</v>
      </c>
      <c r="F16" s="30">
        <f>E16/E12*100</f>
        <v>8.9718158405169834</v>
      </c>
      <c r="G16" s="26">
        <v>2634910</v>
      </c>
      <c r="H16" s="30">
        <f t="shared" si="0"/>
        <v>5.2471621421604535</v>
      </c>
      <c r="I16" s="28">
        <f t="shared" si="1"/>
        <v>138258</v>
      </c>
    </row>
    <row r="17" spans="1:9" ht="20.399999999999999" customHeight="1" thickBot="1" x14ac:dyDescent="0.25">
      <c r="A17" s="20"/>
      <c r="B17" s="21"/>
      <c r="C17" s="22" t="s">
        <v>10</v>
      </c>
      <c r="D17" s="23"/>
      <c r="E17" s="25">
        <f>E12-(E13+E14+E15+E16)</f>
        <v>10532743</v>
      </c>
      <c r="F17" s="31">
        <f>E17/E12*100</f>
        <v>34.075768396106682</v>
      </c>
      <c r="G17" s="27">
        <f>G12-(G13+G14+G15+G16)</f>
        <v>10385782</v>
      </c>
      <c r="H17" s="31">
        <f t="shared" si="0"/>
        <v>1.4150210354887096</v>
      </c>
      <c r="I17" s="29">
        <f t="shared" si="1"/>
        <v>146961</v>
      </c>
    </row>
    <row r="37" spans="1:9" x14ac:dyDescent="0.2">
      <c r="A37" s="4" t="s">
        <v>29</v>
      </c>
    </row>
    <row r="39" spans="1:9" x14ac:dyDescent="0.2">
      <c r="A39" s="38" t="s">
        <v>30</v>
      </c>
      <c r="B39" s="39"/>
      <c r="C39" s="39"/>
      <c r="D39" s="39"/>
      <c r="E39" s="39"/>
      <c r="F39" s="39"/>
      <c r="G39" s="39"/>
      <c r="H39" s="39"/>
      <c r="I39" s="39"/>
    </row>
    <row r="40" spans="1:9" x14ac:dyDescent="0.2">
      <c r="A40" s="39"/>
      <c r="B40" s="39"/>
      <c r="C40" s="39"/>
      <c r="D40" s="39"/>
      <c r="E40" s="39"/>
      <c r="F40" s="39"/>
      <c r="G40" s="39"/>
      <c r="H40" s="39"/>
      <c r="I40" s="39"/>
    </row>
    <row r="41" spans="1:9" x14ac:dyDescent="0.2">
      <c r="A41" s="39"/>
      <c r="B41" s="39"/>
      <c r="C41" s="39"/>
      <c r="D41" s="39"/>
      <c r="E41" s="39"/>
      <c r="F41" s="39"/>
      <c r="G41" s="39"/>
      <c r="H41" s="39"/>
      <c r="I41" s="39"/>
    </row>
    <row r="42" spans="1:9" x14ac:dyDescent="0.2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">
      <c r="A43" s="39"/>
      <c r="B43" s="39"/>
      <c r="C43" s="39"/>
      <c r="D43" s="39"/>
      <c r="E43" s="39"/>
      <c r="F43" s="39"/>
      <c r="G43" s="39"/>
      <c r="H43" s="39"/>
      <c r="I43" s="39"/>
    </row>
    <row r="44" spans="1:9" x14ac:dyDescent="0.2">
      <c r="A44" s="39"/>
      <c r="B44" s="39"/>
      <c r="C44" s="39"/>
      <c r="D44" s="39"/>
      <c r="E44" s="39"/>
      <c r="F44" s="39"/>
      <c r="G44" s="39"/>
      <c r="H44" s="39"/>
      <c r="I44" s="39"/>
    </row>
    <row r="46" spans="1:9" ht="14.25" customHeight="1" x14ac:dyDescent="0.2">
      <c r="E46" s="37" t="s">
        <v>9</v>
      </c>
      <c r="F46" s="37"/>
      <c r="G46" s="37"/>
    </row>
    <row r="47" spans="1:9" ht="13.8" thickBot="1" x14ac:dyDescent="0.25">
      <c r="H47" s="4" t="s">
        <v>6</v>
      </c>
    </row>
    <row r="48" spans="1:9" x14ac:dyDescent="0.2">
      <c r="A48" s="11"/>
      <c r="B48" s="12"/>
      <c r="C48" s="13" t="s">
        <v>0</v>
      </c>
      <c r="D48" s="14"/>
      <c r="E48" s="15" t="s">
        <v>14</v>
      </c>
      <c r="F48" s="16" t="s">
        <v>1</v>
      </c>
      <c r="G48" s="16" t="s">
        <v>16</v>
      </c>
      <c r="H48" s="16" t="s">
        <v>2</v>
      </c>
      <c r="I48" s="17" t="s">
        <v>3</v>
      </c>
    </row>
    <row r="49" spans="1:9" x14ac:dyDescent="0.2">
      <c r="A49" s="18"/>
      <c r="B49" s="1"/>
      <c r="C49" s="8" t="s">
        <v>17</v>
      </c>
      <c r="D49" s="2"/>
      <c r="E49" s="24">
        <v>22603397</v>
      </c>
      <c r="F49" s="30">
        <v>100</v>
      </c>
      <c r="G49" s="26">
        <v>24223584</v>
      </c>
      <c r="H49" s="30">
        <f t="shared" ref="H49:H54" si="2">(E49-G49)/G49*100</f>
        <v>-6.6884693858679203</v>
      </c>
      <c r="I49" s="28">
        <f t="shared" ref="I49:I54" si="3">E49-G49</f>
        <v>-1620187</v>
      </c>
    </row>
    <row r="50" spans="1:9" x14ac:dyDescent="0.2">
      <c r="A50" s="19" t="s">
        <v>4</v>
      </c>
      <c r="B50" s="5"/>
      <c r="C50" s="9" t="s">
        <v>22</v>
      </c>
      <c r="D50" s="3"/>
      <c r="E50" s="24">
        <v>4414206</v>
      </c>
      <c r="F50" s="30">
        <f>E50/E49*100</f>
        <v>19.528949564527846</v>
      </c>
      <c r="G50" s="26">
        <v>4406473</v>
      </c>
      <c r="H50" s="30">
        <f t="shared" si="2"/>
        <v>0.17549182759091</v>
      </c>
      <c r="I50" s="28">
        <f t="shared" si="3"/>
        <v>7733</v>
      </c>
    </row>
    <row r="51" spans="1:9" x14ac:dyDescent="0.2">
      <c r="A51" s="19"/>
      <c r="B51" s="6"/>
      <c r="C51" s="10" t="s">
        <v>23</v>
      </c>
      <c r="D51" s="7"/>
      <c r="E51" s="24">
        <v>3290230</v>
      </c>
      <c r="F51" s="30">
        <f>E51/E49*100</f>
        <v>14.556351861625046</v>
      </c>
      <c r="G51" s="26">
        <v>3651900</v>
      </c>
      <c r="H51" s="30">
        <f t="shared" si="2"/>
        <v>-9.9036118185054356</v>
      </c>
      <c r="I51" s="28">
        <f t="shared" si="3"/>
        <v>-361670</v>
      </c>
    </row>
    <row r="52" spans="1:9" x14ac:dyDescent="0.2">
      <c r="A52" s="19"/>
      <c r="B52" s="5"/>
      <c r="C52" s="9" t="s">
        <v>24</v>
      </c>
      <c r="D52" s="3"/>
      <c r="E52" s="24">
        <v>2695371</v>
      </c>
      <c r="F52" s="30">
        <f>E52/E49*100</f>
        <v>11.924627966318514</v>
      </c>
      <c r="G52" s="26">
        <v>2800220</v>
      </c>
      <c r="H52" s="30">
        <f t="shared" si="2"/>
        <v>-3.7443129468398908</v>
      </c>
      <c r="I52" s="28">
        <f t="shared" si="3"/>
        <v>-104849</v>
      </c>
    </row>
    <row r="53" spans="1:9" ht="13.5" customHeight="1" x14ac:dyDescent="0.2">
      <c r="A53" s="19" t="s">
        <v>7</v>
      </c>
      <c r="B53" s="6"/>
      <c r="C53" s="10" t="s">
        <v>25</v>
      </c>
      <c r="D53" s="7"/>
      <c r="E53" s="24">
        <v>2268126</v>
      </c>
      <c r="F53" s="30">
        <f>E53/E49*100</f>
        <v>10.034447477076123</v>
      </c>
      <c r="G53" s="26">
        <v>2332670</v>
      </c>
      <c r="H53" s="30">
        <f t="shared" si="2"/>
        <v>-2.7669580352128675</v>
      </c>
      <c r="I53" s="28">
        <f t="shared" si="3"/>
        <v>-64544</v>
      </c>
    </row>
    <row r="54" spans="1:9" ht="18.600000000000001" customHeight="1" thickBot="1" x14ac:dyDescent="0.25">
      <c r="A54" s="20"/>
      <c r="B54" s="21"/>
      <c r="C54" s="22" t="s">
        <v>10</v>
      </c>
      <c r="D54" s="23"/>
      <c r="E54" s="25">
        <f>E49-(E50+E51+E52+E53)</f>
        <v>9935464</v>
      </c>
      <c r="F54" s="31">
        <f>E54/E49*100</f>
        <v>43.955623130452473</v>
      </c>
      <c r="G54" s="27">
        <f>G49-(G50+G51+G52+G53)</f>
        <v>11032321</v>
      </c>
      <c r="H54" s="31">
        <f t="shared" si="2"/>
        <v>-9.9422143354965833</v>
      </c>
      <c r="I54" s="29">
        <f t="shared" si="3"/>
        <v>-1096857</v>
      </c>
    </row>
  </sheetData>
  <mergeCells count="4">
    <mergeCell ref="E9:G9"/>
    <mergeCell ref="E46:G46"/>
    <mergeCell ref="A3:I7"/>
    <mergeCell ref="A39:I4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>
      <selection activeCell="K17" sqref="K17"/>
    </sheetView>
  </sheetViews>
  <sheetFormatPr defaultRowHeight="13.2" x14ac:dyDescent="0.2"/>
  <cols>
    <col min="1" max="1" width="11" bestFit="1" customWidth="1"/>
    <col min="2" max="2" width="10.21875" bestFit="1" customWidth="1"/>
    <col min="3" max="3" width="16.109375" bestFit="1" customWidth="1"/>
  </cols>
  <sheetData>
    <row r="1" spans="1:3" x14ac:dyDescent="0.2">
      <c r="A1" s="32" t="s">
        <v>11</v>
      </c>
      <c r="B1" s="33" t="s">
        <v>15</v>
      </c>
      <c r="C1" s="34"/>
    </row>
    <row r="2" spans="1:3" x14ac:dyDescent="0.2">
      <c r="C2" s="34"/>
    </row>
    <row r="3" spans="1:3" x14ac:dyDescent="0.2">
      <c r="A3" s="32" t="s">
        <v>12</v>
      </c>
      <c r="B3" s="35">
        <f>Sheet1!E12</f>
        <v>30909774</v>
      </c>
      <c r="C3" s="36" t="str">
        <f>TEXT(B3,"###,###") &amp; "トン"</f>
        <v>30,909,774トン</v>
      </c>
    </row>
    <row r="4" spans="1:3" x14ac:dyDescent="0.2">
      <c r="A4" s="32" t="s">
        <v>13</v>
      </c>
      <c r="B4" s="35">
        <f>Sheet1!E49</f>
        <v>22603397</v>
      </c>
      <c r="C4" s="36" t="str">
        <f>TEXT(B4,"###,###") &amp; "トン"</f>
        <v>22,603,397トン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2000-09-01T08:34:24Z</cp:lastPrinted>
  <dcterms:created xsi:type="dcterms:W3CDTF">2000-09-01T05:16:43Z</dcterms:created>
  <dcterms:modified xsi:type="dcterms:W3CDTF">2025-10-09T10:00:02Z</dcterms:modified>
</cp:coreProperties>
</file>