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Dstfs03\18100_港湾課$\02_室班フォルダ\港湾振興室\30_港湾調査\03_年報\R06\年報（12TEU修正後に出力）\港湾統計表_年報エクセル_Win7\HP用_File名\"/>
    </mc:Choice>
  </mc:AlternateContent>
  <xr:revisionPtr revIDLastSave="0" documentId="13_ncr:1_{4190B08E-883E-4A52-88F1-DA20F279CA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F14" i="1"/>
  <c r="G14" i="1"/>
  <c r="D15" i="1"/>
  <c r="F15" i="1"/>
  <c r="G15" i="1"/>
  <c r="D16" i="1"/>
  <c r="F16" i="1"/>
  <c r="G16" i="1"/>
  <c r="D17" i="1"/>
  <c r="F17" i="1"/>
  <c r="G17" i="1"/>
  <c r="D18" i="1"/>
  <c r="F18" i="1"/>
  <c r="G18" i="1"/>
  <c r="D19" i="1"/>
  <c r="F19" i="1"/>
  <c r="G19" i="1"/>
  <c r="D20" i="1"/>
  <c r="F20" i="1"/>
  <c r="G20" i="1"/>
  <c r="A17" i="2"/>
  <c r="B17" i="2"/>
  <c r="C17" i="2"/>
  <c r="D17" i="2"/>
  <c r="E17" i="2"/>
  <c r="F17" i="2"/>
  <c r="A18" i="2"/>
  <c r="B18" i="2"/>
  <c r="C18" i="2"/>
  <c r="D18" i="2"/>
  <c r="E18" i="2"/>
  <c r="F18" i="2"/>
  <c r="A19" i="2"/>
  <c r="B19" i="2"/>
  <c r="C19" i="2"/>
  <c r="D19" i="2"/>
  <c r="E19" i="2"/>
  <c r="F19" i="2"/>
  <c r="A20" i="2"/>
  <c r="B20" i="2"/>
  <c r="C20" i="2"/>
  <c r="D20" i="2"/>
  <c r="E20" i="2"/>
  <c r="F20" i="2"/>
  <c r="A21" i="2"/>
  <c r="C21" i="2"/>
  <c r="D21" i="2"/>
  <c r="E21" i="2"/>
  <c r="F21" i="2"/>
  <c r="A22" i="2"/>
  <c r="B22" i="2"/>
  <c r="C22" i="2"/>
  <c r="D22" i="2"/>
  <c r="E22" i="2"/>
  <c r="F22" i="2"/>
  <c r="A23" i="2"/>
  <c r="B23" i="2"/>
  <c r="C23" i="2"/>
  <c r="D23" i="2"/>
  <c r="E23" i="2"/>
  <c r="F23" i="2"/>
  <c r="A24" i="2"/>
  <c r="B24" i="2"/>
  <c r="C24" i="2"/>
  <c r="D24" i="2"/>
  <c r="E24" i="2"/>
  <c r="F24" i="2"/>
  <c r="A25" i="2"/>
  <c r="B25" i="2"/>
  <c r="C25" i="2"/>
  <c r="D25" i="2"/>
  <c r="E25" i="2"/>
  <c r="F25" i="2"/>
  <c r="A26" i="2"/>
  <c r="B26" i="2"/>
  <c r="C26" i="2"/>
  <c r="D26" i="2"/>
  <c r="E26" i="2"/>
  <c r="F26" i="2"/>
</calcChain>
</file>

<file path=xl/sharedStrings.xml><?xml version="1.0" encoding="utf-8"?>
<sst xmlns="http://schemas.openxmlformats.org/spreadsheetml/2006/main" count="42" uniqueCount="36">
  <si>
    <t>入港船舶年次比較データ</t>
    <rPh sb="0" eb="2">
      <t>ニュウコウ</t>
    </rPh>
    <rPh sb="2" eb="4">
      <t>センパク</t>
    </rPh>
    <rPh sb="4" eb="6">
      <t>ネンジ</t>
    </rPh>
    <rPh sb="6" eb="8">
      <t>ヒカク</t>
    </rPh>
    <phoneticPr fontId="2"/>
  </si>
  <si>
    <t>入港船舶年次比較図</t>
    <rPh sb="0" eb="2">
      <t>ニュウコウ</t>
    </rPh>
    <rPh sb="2" eb="4">
      <t>センパク</t>
    </rPh>
    <rPh sb="4" eb="6">
      <t>ネンジ</t>
    </rPh>
    <rPh sb="6" eb="8">
      <t>ヒカク</t>
    </rPh>
    <rPh sb="8" eb="9">
      <t>ヅ</t>
    </rPh>
    <phoneticPr fontId="2"/>
  </si>
  <si>
    <t>入貨</t>
    <rPh sb="0" eb="1">
      <t>ニュウ</t>
    </rPh>
    <rPh sb="1" eb="2">
      <t>カヘイ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</si>
  <si>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</si>
  <si>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</si>
  <si>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</si>
  <si>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</si>
  <si>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出貨</t>
    <rPh sb="0" eb="1">
      <t>シュッカ</t>
    </rPh>
    <rPh sb="1" eb="2">
      <t>カヘイ</t>
    </rPh>
    <phoneticPr fontId="2"/>
  </si>
  <si>
    <t>海上出入貨物総括表</t>
    <rPh sb="0" eb="2">
      <t>カイジョウ</t>
    </rPh>
    <rPh sb="2" eb="4">
      <t>デイ</t>
    </rPh>
    <rPh sb="4" eb="6">
      <t>カモツ</t>
    </rPh>
    <rPh sb="6" eb="8">
      <t>ソウカツ</t>
    </rPh>
    <rPh sb="8" eb="9">
      <t>ヒョウ</t>
    </rPh>
    <phoneticPr fontId="2"/>
  </si>
  <si>
    <t>貨物総量</t>
    <rPh sb="0" eb="2">
      <t>カモツ</t>
    </rPh>
    <rPh sb="2" eb="4">
      <t>ソウリョウ</t>
    </rPh>
    <phoneticPr fontId="2"/>
  </si>
  <si>
    <t>外 貿 計</t>
    <rPh sb="0" eb="1">
      <t>ガイ</t>
    </rPh>
    <rPh sb="2" eb="3">
      <t>ボウ</t>
    </rPh>
    <rPh sb="4" eb="5">
      <t>ケイ</t>
    </rPh>
    <phoneticPr fontId="2"/>
  </si>
  <si>
    <t>内 貿 計</t>
    <rPh sb="0" eb="1">
      <t>ナイ</t>
    </rPh>
    <rPh sb="2" eb="3">
      <t>ボウ</t>
    </rPh>
    <rPh sb="4" eb="5">
      <t>ケイ</t>
    </rPh>
    <phoneticPr fontId="2"/>
  </si>
  <si>
    <t>区　分</t>
    <rPh sb="0" eb="3">
      <t>クブン</t>
    </rPh>
    <phoneticPr fontId="2"/>
  </si>
  <si>
    <t>構成比％</t>
    <rPh sb="0" eb="3">
      <t>コウセイヒ</t>
    </rPh>
    <phoneticPr fontId="2"/>
  </si>
  <si>
    <t>増減率％</t>
    <rPh sb="0" eb="3">
      <t>ゾウゲンリツ</t>
    </rPh>
    <phoneticPr fontId="2"/>
  </si>
  <si>
    <t>増減数</t>
    <rPh sb="0" eb="2">
      <t>ゾウゲン</t>
    </rPh>
    <rPh sb="2" eb="3">
      <t>スウ</t>
    </rPh>
    <phoneticPr fontId="2"/>
  </si>
  <si>
    <t>（単位トン）</t>
    <phoneticPr fontId="2"/>
  </si>
  <si>
    <t xml:space="preserve">   輸 出</t>
    <rPh sb="3" eb="6">
      <t>ユシュツ</t>
    </rPh>
    <phoneticPr fontId="2"/>
  </si>
  <si>
    <t xml:space="preserve">   輸 入</t>
    <rPh sb="3" eb="6">
      <t>ユニュウ</t>
    </rPh>
    <phoneticPr fontId="2"/>
  </si>
  <si>
    <t xml:space="preserve">   移 出</t>
    <rPh sb="3" eb="6">
      <t>イシュツ</t>
    </rPh>
    <phoneticPr fontId="2"/>
  </si>
  <si>
    <t xml:space="preserve">   移 入</t>
    <rPh sb="3" eb="6">
      <t>イニュウ</t>
    </rPh>
    <phoneticPr fontId="2"/>
  </si>
  <si>
    <t xml:space="preserve">２ 海上出入貨物の概要   </t>
    <rPh sb="2" eb="4">
      <t>カイジョウ</t>
    </rPh>
    <rPh sb="4" eb="6">
      <t>デイ</t>
    </rPh>
    <rPh sb="6" eb="8">
      <t>カモツ</t>
    </rPh>
    <rPh sb="9" eb="11">
      <t>ガイヨウ</t>
    </rPh>
    <phoneticPr fontId="2"/>
  </si>
  <si>
    <t xml:space="preserve"> </t>
    <phoneticPr fontId="2"/>
  </si>
  <si>
    <t>令和６年</t>
  </si>
  <si>
    <t>令和５年</t>
  </si>
  <si>
    <t>２８年</t>
  </si>
  <si>
    <t>２９年</t>
  </si>
  <si>
    <t>３０年</t>
  </si>
  <si>
    <t>２年</t>
  </si>
  <si>
    <t>３年</t>
  </si>
  <si>
    <t>４年</t>
  </si>
  <si>
    <t>５年</t>
  </si>
  <si>
    <t>６年</t>
  </si>
  <si>
    <t>　令和6年の取扱貨物量は、129,285,365トンで、全国第2位となる見込みである。
　外貿貨物は75,772,194トンで58.6%を占め、内貿貨物は53,513,171トンで41.4%となっている。
　輸移出入別でみると、輸出6.5%、輸入52.1%、移出23.9%、移入17.5%で、輸入貨物が取扱貨物量の半分以上を占めている。</t>
    <rPh sb="1" eb="3">
      <t>レイワ</t>
    </rPh>
    <rPh sb="4" eb="5">
      <t>ネン</t>
    </rPh>
    <rPh sb="6" eb="8">
      <t>トリアツカイ</t>
    </rPh>
    <rPh sb="8" eb="11">
      <t>カモツリョウ</t>
    </rPh>
    <rPh sb="28" eb="30">
      <t>ゼンコク</t>
    </rPh>
    <rPh sb="30" eb="31">
      <t>ダイ</t>
    </rPh>
    <rPh sb="32" eb="33">
      <t>イ</t>
    </rPh>
    <rPh sb="36" eb="38">
      <t>ミコ</t>
    </rPh>
    <rPh sb="45" eb="47">
      <t>ガイボウ</t>
    </rPh>
    <rPh sb="47" eb="49">
      <t>カモツ</t>
    </rPh>
    <rPh sb="69" eb="70">
      <t>シ</t>
    </rPh>
    <rPh sb="72" eb="76">
      <t>ナイボウカモツ</t>
    </rPh>
    <rPh sb="104" eb="108">
      <t>ユイシュツニュウ</t>
    </rPh>
    <rPh sb="108" eb="109">
      <t>ベツ</t>
    </rPh>
    <rPh sb="114" eb="116">
      <t>ユシュツ</t>
    </rPh>
    <rPh sb="121" eb="123">
      <t>ユニュウ</t>
    </rPh>
    <rPh sb="129" eb="131">
      <t>イシュツ</t>
    </rPh>
    <rPh sb="137" eb="139">
      <t>イニュウ</t>
    </rPh>
    <rPh sb="146" eb="150">
      <t>ユニュウカモツ</t>
    </rPh>
    <rPh sb="157" eb="159">
      <t>ハンブン</t>
    </rPh>
    <rPh sb="159" eb="161">
      <t>イジョウ</t>
    </rPh>
    <rPh sb="162" eb="163">
      <t>シ</t>
    </rPh>
    <phoneticPr fontId="2"/>
  </si>
  <si>
    <t>平成２７年</t>
    <rPh sb="0" eb="2">
      <t>ヘイセイ</t>
    </rPh>
    <phoneticPr fontId="2"/>
  </si>
  <si>
    <t>令和元年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</si>
</sst>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 vertical="center"/>
    </xf>
    <xf numFmtId="177" fontId="3" fillId="0" borderId="0" xfId="0" applyNumberFormat="1" applyFont="1"/>
    <xf numFmtId="0" fontId="0" fillId="0" borderId="2" xfId="0" applyBorder="1" applyAlignment="1">
      <alignment horizontal="center"/>
    </xf>
    <xf numFmtId="3" fontId="0" fillId="0" borderId="1" xfId="0" applyNumberFormat="1" applyBorder="1"/>
    <xf numFmtId="176" fontId="0" fillId="0" borderId="1" xfId="0" applyNumberFormat="1" applyBorder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4" fillId="0" borderId="8" xfId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9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" fontId="4" fillId="0" borderId="10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3" fontId="4" fillId="0" borderId="11" xfId="0" applyNumberFormat="1" applyFont="1" applyBorder="1" applyAlignment="1">
      <alignment vertical="center"/>
    </xf>
    <xf numFmtId="177" fontId="4" fillId="0" borderId="11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6" fillId="0" borderId="0" xfId="0" applyFont="1"/>
    <xf numFmtId="0" fontId="4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distributed" justifyLastLine="1"/>
    </xf>
    <xf numFmtId="0" fontId="7" fillId="0" borderId="0" xfId="0" applyFont="1" applyAlignment="1">
      <alignment horizontal="distributed" justifyLastLine="1"/>
    </xf>
    <xf numFmtId="0" fontId="3" fillId="0" borderId="0" xfId="0" applyFont="1" applyAlignment="1">
      <alignment horizontal="left" vertical="top" wrapText="1"/>
    </xf>
    <xf numFmtId="0" fontId="1" fillId="0" borderId="1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海上出入貨物年次比較</a:t>
            </a:r>
          </a:p>
        </c:rich>
      </c:tx>
      <c:layout>
        <c:manualLayout>
          <c:xMode val="edge"/>
          <c:yMode val="edge"/>
          <c:x val="0.32044220506342608"/>
          <c:y val="1.2219959266802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45312530559747"/>
          <c:y val="0.2321792260692464"/>
          <c:w val="0.77348118463585591"/>
          <c:h val="0.633401221995926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Sheet2!$C$16</c:f>
              <c:strCache>
                <c:ptCount val="1"/>
                <c:pt idx="0">
                  <c:v>外貿</c:v>
                </c:pt>
              </c:strCache>
            </c:strRef>
          </c:tx>
          <c:spPr>
            <a:pattFill prst="narVer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Sheet2!$B$17:$B$26</c:f>
              <c:strCache>
                <c:ptCount val="10"/>
                <c:pt idx="0">
                  <c:v>平成２７年</c:v>
                </c:pt>
                <c:pt idx="1">
                  <c:v>２８年</c:v>
                </c:pt>
                <c:pt idx="2">
                  <c:v>２９年</c:v>
                </c:pt>
                <c:pt idx="3">
                  <c:v>３０年</c:v>
                </c:pt>
                <c:pt idx="4">
                  <c:v>令和元年</c:v>
                </c:pt>
                <c:pt idx="5">
                  <c:v>２年</c:v>
                </c:pt>
                <c:pt idx="6">
                  <c:v>３年</c:v>
                </c:pt>
                <c:pt idx="7">
                  <c:v>４年</c:v>
                </c:pt>
                <c:pt idx="8">
                  <c:v>５年</c:v>
                </c:pt>
                <c:pt idx="9">
                  <c:v>６年</c:v>
                </c:pt>
              </c:strCache>
            </c:strRef>
          </c:cat>
          <c:val>
            <c:numRef>
              <c:f>Sheet2!$C$17:$C$26</c:f>
              <c:numCache>
                <c:formatCode>0_ </c:formatCode>
                <c:ptCount val="10"/>
                <c:pt idx="0">
                  <c:v>95.844762000000003</c:v>
                </c:pt>
                <c:pt idx="1">
                  <c:v>92.336781999999999</c:v>
                </c:pt>
                <c:pt idx="2">
                  <c:v>92.530167000000006</c:v>
                </c:pt>
                <c:pt idx="3">
                  <c:v>92.400762</c:v>
                </c:pt>
                <c:pt idx="4">
                  <c:v>83.783467000000002</c:v>
                </c:pt>
                <c:pt idx="5">
                  <c:v>80.147707999999994</c:v>
                </c:pt>
                <c:pt idx="6">
                  <c:v>80.686069000000003</c:v>
                </c:pt>
                <c:pt idx="7">
                  <c:v>81.749139999999997</c:v>
                </c:pt>
                <c:pt idx="8">
                  <c:v>72.969435000000004</c:v>
                </c:pt>
                <c:pt idx="9">
                  <c:v>75.772193999999999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B-4353-82A4-330D9295DC29}"/>
            </c:ext>
          </c:extLst>
        </c:ser>
        <c:ser>
          <c:idx val="0"/>
          <c:order val="1"/>
          <c:tx>
            <c:strRef>
              <c:f>Sheet2!$D$16</c:f>
              <c:strCache>
                <c:ptCount val="1"/>
                <c:pt idx="0">
                  <c:v>内貿</c:v>
                </c:pt>
              </c:strCache>
            </c:strRef>
          </c:tx>
          <c:spPr>
            <a:pattFill prst="pct75">
              <a:fgClr>
                <a:srgbClr val="FFFFFF"/>
              </a:fgClr>
              <a:bgClr>
                <a:srgbClr val="333333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Sheet2!$B$17:$B$26</c:f>
              <c:strCache>
                <c:ptCount val="10"/>
                <c:pt idx="0">
                  <c:v>平成２７年</c:v>
                </c:pt>
                <c:pt idx="1">
                  <c:v>２８年</c:v>
                </c:pt>
                <c:pt idx="2">
                  <c:v>２９年</c:v>
                </c:pt>
                <c:pt idx="3">
                  <c:v>３０年</c:v>
                </c:pt>
                <c:pt idx="4">
                  <c:v>令和元年</c:v>
                </c:pt>
                <c:pt idx="5">
                  <c:v>２年</c:v>
                </c:pt>
                <c:pt idx="6">
                  <c:v>３年</c:v>
                </c:pt>
                <c:pt idx="7">
                  <c:v>４年</c:v>
                </c:pt>
                <c:pt idx="8">
                  <c:v>５年</c:v>
                </c:pt>
                <c:pt idx="9">
                  <c:v>６年</c:v>
                </c:pt>
              </c:strCache>
            </c:strRef>
          </c:cat>
          <c:val>
            <c:numRef>
              <c:f>Sheet2!$D$17:$D$26</c:f>
              <c:numCache>
                <c:formatCode>0_ </c:formatCode>
                <c:ptCount val="10"/>
                <c:pt idx="0">
                  <c:v>60.401530999999999</c:v>
                </c:pt>
                <c:pt idx="1">
                  <c:v>61.995781999999998</c:v>
                </c:pt>
                <c:pt idx="2">
                  <c:v>60.761096999999999</c:v>
                </c:pt>
                <c:pt idx="3">
                  <c:v>60.797257000000002</c:v>
                </c:pt>
                <c:pt idx="4">
                  <c:v>56.227747999999998</c:v>
                </c:pt>
                <c:pt idx="5">
                  <c:v>53.861128999999998</c:v>
                </c:pt>
                <c:pt idx="6">
                  <c:v>53.868287000000002</c:v>
                </c:pt>
                <c:pt idx="7">
                  <c:v>54.861913000000001</c:v>
                </c:pt>
                <c:pt idx="8">
                  <c:v>53.268920000000001</c:v>
                </c:pt>
                <c:pt idx="9">
                  <c:v>53.513171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CB-4353-82A4-330D9295D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67753472"/>
        <c:axId val="67755392"/>
      </c:barChart>
      <c:lineChart>
        <c:grouping val="standard"/>
        <c:varyColors val="0"/>
        <c:ser>
          <c:idx val="2"/>
          <c:order val="2"/>
          <c:tx>
            <c:strRef>
              <c:f>Sheet2!$E$16</c:f>
              <c:strCache>
                <c:ptCount val="1"/>
                <c:pt idx="0">
                  <c:v>出貨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Sheet2!$B$17:$B$26</c:f>
              <c:strCache>
                <c:ptCount val="10"/>
                <c:pt idx="0">
                  <c:v>平成２７年</c:v>
                </c:pt>
                <c:pt idx="1">
                  <c:v>２８年</c:v>
                </c:pt>
                <c:pt idx="2">
                  <c:v>２９年</c:v>
                </c:pt>
                <c:pt idx="3">
                  <c:v>３０年</c:v>
                </c:pt>
                <c:pt idx="4">
                  <c:v>令和元年</c:v>
                </c:pt>
                <c:pt idx="5">
                  <c:v>２年</c:v>
                </c:pt>
                <c:pt idx="6">
                  <c:v>３年</c:v>
                </c:pt>
                <c:pt idx="7">
                  <c:v>４年</c:v>
                </c:pt>
                <c:pt idx="8">
                  <c:v>５年</c:v>
                </c:pt>
                <c:pt idx="9">
                  <c:v>６年</c:v>
                </c:pt>
              </c:strCache>
            </c:strRef>
          </c:cat>
          <c:val>
            <c:numRef>
              <c:f>Sheet2!$E$17:$E$26</c:f>
              <c:numCache>
                <c:formatCode>0_ </c:formatCode>
                <c:ptCount val="10"/>
                <c:pt idx="0">
                  <c:v>42.168779000000001</c:v>
                </c:pt>
                <c:pt idx="1">
                  <c:v>44.133479999999999</c:v>
                </c:pt>
                <c:pt idx="2">
                  <c:v>41.403374999999997</c:v>
                </c:pt>
                <c:pt idx="3">
                  <c:v>43.327457000000003</c:v>
                </c:pt>
                <c:pt idx="4">
                  <c:v>37.971221999999997</c:v>
                </c:pt>
                <c:pt idx="5">
                  <c:v>39.381248999999997</c:v>
                </c:pt>
                <c:pt idx="6">
                  <c:v>37.574351999999998</c:v>
                </c:pt>
                <c:pt idx="7">
                  <c:v>40.172666999999997</c:v>
                </c:pt>
                <c:pt idx="8">
                  <c:v>37.512802000000001</c:v>
                </c:pt>
                <c:pt idx="9">
                  <c:v>39.367725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CB-4353-82A4-330D9295DC29}"/>
            </c:ext>
          </c:extLst>
        </c:ser>
        <c:ser>
          <c:idx val="3"/>
          <c:order val="3"/>
          <c:tx>
            <c:strRef>
              <c:f>Sheet2!$F$16</c:f>
              <c:strCache>
                <c:ptCount val="1"/>
                <c:pt idx="0">
                  <c:v>入貨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Sheet2!$B$17:$B$26</c:f>
              <c:strCache>
                <c:ptCount val="10"/>
                <c:pt idx="0">
                  <c:v>平成２７年</c:v>
                </c:pt>
                <c:pt idx="1">
                  <c:v>２８年</c:v>
                </c:pt>
                <c:pt idx="2">
                  <c:v>２９年</c:v>
                </c:pt>
                <c:pt idx="3">
                  <c:v>３０年</c:v>
                </c:pt>
                <c:pt idx="4">
                  <c:v>令和元年</c:v>
                </c:pt>
                <c:pt idx="5">
                  <c:v>２年</c:v>
                </c:pt>
                <c:pt idx="6">
                  <c:v>３年</c:v>
                </c:pt>
                <c:pt idx="7">
                  <c:v>４年</c:v>
                </c:pt>
                <c:pt idx="8">
                  <c:v>５年</c:v>
                </c:pt>
                <c:pt idx="9">
                  <c:v>６年</c:v>
                </c:pt>
              </c:strCache>
            </c:strRef>
          </c:cat>
          <c:val>
            <c:numRef>
              <c:f>Sheet2!$F$17:$F$26</c:f>
              <c:numCache>
                <c:formatCode>0_ </c:formatCode>
                <c:ptCount val="10"/>
                <c:pt idx="0">
                  <c:v>114.07751399999999</c:v>
                </c:pt>
                <c:pt idx="1">
                  <c:v>110.199084</c:v>
                </c:pt>
                <c:pt idx="2">
                  <c:v>111.887889</c:v>
                </c:pt>
                <c:pt idx="3">
                  <c:v>109.87056200000001</c:v>
                </c:pt>
                <c:pt idx="4">
                  <c:v>102.039993</c:v>
                </c:pt>
                <c:pt idx="5">
                  <c:v>94.627588000000003</c:v>
                </c:pt>
                <c:pt idx="6">
                  <c:v>96.980003999999994</c:v>
                </c:pt>
                <c:pt idx="7">
                  <c:v>96.438385999999994</c:v>
                </c:pt>
                <c:pt idx="8">
                  <c:v>88.725553000000005</c:v>
                </c:pt>
                <c:pt idx="9">
                  <c:v>89.917640000000006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CB-4353-82A4-330D9295D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69472"/>
        <c:axId val="67771008"/>
      </c:lineChart>
      <c:catAx>
        <c:axId val="67753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67755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755392"/>
        <c:scaling>
          <c:orientation val="minMax"/>
          <c:max val="200"/>
        </c:scaling>
        <c:delete val="0"/>
        <c:axPos val="l"/>
        <c:numFmt formatCode="0_ " sourceLinked="1"/>
        <c:majorTickMark val="cross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67753472"/>
        <c:crosses val="autoZero"/>
        <c:crossBetween val="between"/>
        <c:majorUnit val="50"/>
        <c:minorUnit val="50"/>
      </c:valAx>
      <c:catAx>
        <c:axId val="67769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7771008"/>
        <c:crossesAt val="0"/>
        <c:auto val="0"/>
        <c:lblAlgn val="ctr"/>
        <c:lblOffset val="100"/>
        <c:noMultiLvlLbl val="0"/>
      </c:catAx>
      <c:valAx>
        <c:axId val="67771008"/>
        <c:scaling>
          <c:orientation val="minMax"/>
          <c:max val="200"/>
        </c:scaling>
        <c:delete val="0"/>
        <c:axPos val="r"/>
        <c:numFmt formatCode="0_ " sourceLinked="1"/>
        <c:majorTickMark val="cross"/>
        <c:minorTickMark val="none"/>
        <c:tickLblPos val="high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67769472"/>
        <c:crosses val="max"/>
        <c:crossBetween val="between"/>
        <c:majorUnit val="5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7762449662822686"/>
          <c:y val="0.10386965376782077"/>
          <c:w val="0.50828763561784818"/>
          <c:h val="6.51731160896130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21</xdr:row>
      <xdr:rowOff>9525</xdr:rowOff>
    </xdr:from>
    <xdr:to>
      <xdr:col>6</xdr:col>
      <xdr:colOff>1285875</xdr:colOff>
      <xdr:row>39</xdr:row>
      <xdr:rowOff>228600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314325</xdr:colOff>
      <xdr:row>24</xdr:row>
      <xdr:rowOff>28575</xdr:rowOff>
    </xdr:from>
    <xdr:to>
      <xdr:col>2</xdr:col>
      <xdr:colOff>114300</xdr:colOff>
      <xdr:row>24</xdr:row>
      <xdr:rowOff>228600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409575" y="5943600"/>
          <a:ext cx="6762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百万トン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542925</xdr:colOff>
      <xdr:row>24</xdr:row>
      <xdr:rowOff>0</xdr:rowOff>
    </xdr:from>
    <xdr:to>
      <xdr:col>6</xdr:col>
      <xdr:colOff>1257300</xdr:colOff>
      <xdr:row>25</xdr:row>
      <xdr:rowOff>19050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6162675" y="5915025"/>
          <a:ext cx="714375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百万トン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5"/>
  <sheetViews>
    <sheetView tabSelected="1" zoomScaleNormal="100" workbookViewId="0">
      <selection activeCell="B3" sqref="B3:G9"/>
    </sheetView>
  </sheetViews>
  <sheetFormatPr defaultColWidth="10.88671875" defaultRowHeight="19.5" customHeight="1" x14ac:dyDescent="0.2"/>
  <cols>
    <col min="1" max="1" width="1.21875" style="1" customWidth="1"/>
    <col min="2" max="2" width="11.44140625" style="1" customWidth="1"/>
    <col min="3" max="3" width="17.109375" style="1" customWidth="1"/>
    <col min="4" max="4" width="13.33203125" style="1" customWidth="1"/>
    <col min="5" max="5" width="17.109375" style="1" customWidth="1"/>
    <col min="6" max="6" width="13.33203125" style="1" customWidth="1"/>
    <col min="7" max="7" width="17.109375" style="1" customWidth="1"/>
    <col min="8" max="8" width="12.88671875" style="1" customWidth="1"/>
    <col min="9" max="9" width="11.88671875" style="1" customWidth="1"/>
    <col min="10" max="16384" width="10.88671875" style="1"/>
  </cols>
  <sheetData>
    <row r="1" spans="1:7" ht="24" customHeight="1" x14ac:dyDescent="0.2">
      <c r="A1" s="39" t="s">
        <v>21</v>
      </c>
      <c r="D1" s="1" t="s">
        <v>22</v>
      </c>
    </row>
    <row r="2" spans="1:7" ht="17.100000000000001" customHeight="1" x14ac:dyDescent="0.2">
      <c r="A2" s="11"/>
    </row>
    <row r="3" spans="1:7" ht="17.100000000000001" customHeight="1" x14ac:dyDescent="0.2">
      <c r="B3" s="43" t="s">
        <v>33</v>
      </c>
      <c r="C3" s="43"/>
      <c r="D3" s="43"/>
      <c r="E3" s="43"/>
      <c r="F3" s="43"/>
      <c r="G3" s="43"/>
    </row>
    <row r="4" spans="1:7" ht="17.100000000000001" customHeight="1" x14ac:dyDescent="0.2">
      <c r="B4" s="43"/>
      <c r="C4" s="43"/>
      <c r="D4" s="43"/>
      <c r="E4" s="43"/>
      <c r="F4" s="43"/>
      <c r="G4" s="43"/>
    </row>
    <row r="5" spans="1:7" ht="17.100000000000001" customHeight="1" x14ac:dyDescent="0.2">
      <c r="B5" s="43"/>
      <c r="C5" s="43"/>
      <c r="D5" s="43"/>
      <c r="E5" s="43"/>
      <c r="F5" s="43"/>
      <c r="G5" s="43"/>
    </row>
    <row r="6" spans="1:7" ht="17.100000000000001" customHeight="1" x14ac:dyDescent="0.2">
      <c r="B6" s="43"/>
      <c r="C6" s="43"/>
      <c r="D6" s="43"/>
      <c r="E6" s="43"/>
      <c r="F6" s="43"/>
      <c r="G6" s="43"/>
    </row>
    <row r="7" spans="1:7" ht="17.100000000000001" customHeight="1" x14ac:dyDescent="0.2">
      <c r="B7" s="43"/>
      <c r="C7" s="43"/>
      <c r="D7" s="43"/>
      <c r="E7" s="43"/>
      <c r="F7" s="43"/>
      <c r="G7" s="43"/>
    </row>
    <row r="8" spans="1:7" ht="17.100000000000001" customHeight="1" x14ac:dyDescent="0.2">
      <c r="B8" s="43"/>
      <c r="C8" s="43"/>
      <c r="D8" s="43"/>
      <c r="E8" s="43"/>
      <c r="F8" s="43"/>
      <c r="G8" s="43"/>
    </row>
    <row r="9" spans="1:7" ht="17.100000000000001" customHeight="1" x14ac:dyDescent="0.2">
      <c r="B9" s="43"/>
      <c r="C9" s="43"/>
      <c r="D9" s="43"/>
      <c r="E9" s="43"/>
      <c r="F9" s="43"/>
      <c r="G9" s="43"/>
    </row>
    <row r="10" spans="1:7" ht="17.100000000000001" customHeight="1" x14ac:dyDescent="0.2"/>
    <row r="11" spans="1:7" ht="19.5" customHeight="1" x14ac:dyDescent="0.2">
      <c r="C11" s="41" t="s">
        <v>8</v>
      </c>
      <c r="D11" s="42"/>
      <c r="E11" s="42"/>
      <c r="F11" s="42"/>
    </row>
    <row r="12" spans="1:7" ht="19.5" customHeight="1" x14ac:dyDescent="0.2">
      <c r="A12" s="12"/>
      <c r="B12" s="12"/>
      <c r="C12" s="12"/>
      <c r="D12" s="12"/>
      <c r="E12" s="12"/>
      <c r="F12" s="12"/>
      <c r="G12" s="13" t="s">
        <v>16</v>
      </c>
    </row>
    <row r="13" spans="1:7" s="10" customFormat="1" ht="24" customHeight="1" x14ac:dyDescent="0.2">
      <c r="A13" s="14"/>
      <c r="B13" s="19" t="s">
        <v>12</v>
      </c>
      <c r="C13" s="40" t="s">
        <v>23</v>
      </c>
      <c r="D13" s="20" t="s">
        <v>13</v>
      </c>
      <c r="E13" s="40" t="s">
        <v>24</v>
      </c>
      <c r="F13" s="20" t="s">
        <v>14</v>
      </c>
      <c r="G13" s="19" t="s">
        <v>15</v>
      </c>
    </row>
    <row r="14" spans="1:7" s="10" customFormat="1" ht="21.9" customHeight="1" x14ac:dyDescent="0.2">
      <c r="A14" s="15"/>
      <c r="B14" s="21" t="s">
        <v>9</v>
      </c>
      <c r="C14" s="22">
        <v>129285365</v>
      </c>
      <c r="D14" s="23">
        <v>100</v>
      </c>
      <c r="E14" s="22">
        <v>126238355</v>
      </c>
      <c r="F14" s="24">
        <f t="shared" ref="F14:F20" si="0">(C14-E14)/E14*100</f>
        <v>2.4136959009011165</v>
      </c>
      <c r="G14" s="25">
        <f t="shared" ref="G14:G20" si="1">C14-E14</f>
        <v>3047010</v>
      </c>
    </row>
    <row r="15" spans="1:7" s="10" customFormat="1" ht="21.9" customHeight="1" x14ac:dyDescent="0.2">
      <c r="A15" s="16"/>
      <c r="B15" s="26" t="s">
        <v>10</v>
      </c>
      <c r="C15" s="27">
        <v>75772194</v>
      </c>
      <c r="D15" s="28">
        <f>C15/C14*100</f>
        <v>58.608485190879875</v>
      </c>
      <c r="E15" s="27">
        <v>72969435</v>
      </c>
      <c r="F15" s="28">
        <f t="shared" si="0"/>
        <v>3.8410041135716617</v>
      </c>
      <c r="G15" s="29">
        <f t="shared" si="1"/>
        <v>2802759</v>
      </c>
    </row>
    <row r="16" spans="1:7" s="10" customFormat="1" ht="21.9" customHeight="1" x14ac:dyDescent="0.2">
      <c r="A16" s="16"/>
      <c r="B16" s="30" t="s">
        <v>17</v>
      </c>
      <c r="C16" s="27">
        <v>8457951</v>
      </c>
      <c r="D16" s="28">
        <f>C16/C14*100</f>
        <v>6.5420792214184491</v>
      </c>
      <c r="E16" s="27">
        <v>8467466</v>
      </c>
      <c r="F16" s="28">
        <f t="shared" si="0"/>
        <v>-0.1123712808530911</v>
      </c>
      <c r="G16" s="29">
        <f t="shared" si="1"/>
        <v>-9515</v>
      </c>
    </row>
    <row r="17" spans="1:7" s="10" customFormat="1" ht="21.9" customHeight="1" x14ac:dyDescent="0.2">
      <c r="A17" s="17"/>
      <c r="B17" s="31" t="s">
        <v>18</v>
      </c>
      <c r="C17" s="32">
        <v>67314243</v>
      </c>
      <c r="D17" s="33">
        <f>C17/C14*100</f>
        <v>52.066405969461428</v>
      </c>
      <c r="E17" s="32">
        <v>64501969</v>
      </c>
      <c r="F17" s="33">
        <f t="shared" si="0"/>
        <v>4.3599816309483517</v>
      </c>
      <c r="G17" s="34">
        <f t="shared" si="1"/>
        <v>2812274</v>
      </c>
    </row>
    <row r="18" spans="1:7" s="10" customFormat="1" ht="21.9" customHeight="1" x14ac:dyDescent="0.2">
      <c r="A18" s="16"/>
      <c r="B18" s="26" t="s">
        <v>11</v>
      </c>
      <c r="C18" s="27">
        <v>53513171</v>
      </c>
      <c r="D18" s="28">
        <f>C18/C14*100</f>
        <v>41.391514809120125</v>
      </c>
      <c r="E18" s="27">
        <v>53268920</v>
      </c>
      <c r="F18" s="28">
        <f t="shared" si="0"/>
        <v>0.45852440785358517</v>
      </c>
      <c r="G18" s="29">
        <f t="shared" si="1"/>
        <v>244251</v>
      </c>
    </row>
    <row r="19" spans="1:7" s="10" customFormat="1" ht="21.9" customHeight="1" x14ac:dyDescent="0.2">
      <c r="A19" s="16"/>
      <c r="B19" s="30" t="s">
        <v>19</v>
      </c>
      <c r="C19" s="27">
        <v>30909774</v>
      </c>
      <c r="D19" s="28">
        <f>C19/C14*100</f>
        <v>23.908177077892766</v>
      </c>
      <c r="E19" s="27">
        <v>29045336</v>
      </c>
      <c r="F19" s="28">
        <f t="shared" si="0"/>
        <v>6.4190615663733404</v>
      </c>
      <c r="G19" s="29">
        <f t="shared" si="1"/>
        <v>1864438</v>
      </c>
    </row>
    <row r="20" spans="1:7" s="10" customFormat="1" ht="21.9" customHeight="1" x14ac:dyDescent="0.2">
      <c r="A20" s="18"/>
      <c r="B20" s="35" t="s">
        <v>20</v>
      </c>
      <c r="C20" s="36">
        <v>22603397</v>
      </c>
      <c r="D20" s="37">
        <f>C20/C14*100</f>
        <v>17.483337731227351</v>
      </c>
      <c r="E20" s="36">
        <v>24223584</v>
      </c>
      <c r="F20" s="37">
        <f t="shared" si="0"/>
        <v>-6.6884693858679203</v>
      </c>
      <c r="G20" s="38">
        <f t="shared" si="1"/>
        <v>-1620187</v>
      </c>
    </row>
    <row r="29" spans="1:7" ht="19.5" customHeight="1" x14ac:dyDescent="0.2">
      <c r="B29" s="5"/>
      <c r="C29" s="5"/>
      <c r="D29" s="5"/>
      <c r="E29" s="5"/>
      <c r="F29" s="5"/>
      <c r="G29" s="5"/>
    </row>
    <row r="30" spans="1:7" ht="19.5" customHeight="1" x14ac:dyDescent="0.2">
      <c r="B30" s="3"/>
      <c r="C30" s="2"/>
      <c r="D30" s="6"/>
      <c r="E30" s="2"/>
      <c r="F30" s="6"/>
      <c r="G30" s="2"/>
    </row>
    <row r="31" spans="1:7" ht="19.5" customHeight="1" x14ac:dyDescent="0.2">
      <c r="B31" s="3"/>
      <c r="C31" s="2"/>
      <c r="D31" s="6"/>
      <c r="E31" s="2"/>
      <c r="F31" s="6"/>
      <c r="G31" s="2"/>
    </row>
    <row r="32" spans="1:7" ht="19.5" customHeight="1" x14ac:dyDescent="0.2">
      <c r="B32" s="3"/>
      <c r="C32" s="2"/>
      <c r="D32" s="6"/>
      <c r="E32" s="2"/>
      <c r="F32" s="6"/>
      <c r="G32" s="2"/>
    </row>
    <row r="33" spans="2:7" ht="19.5" customHeight="1" x14ac:dyDescent="0.2">
      <c r="B33" s="3"/>
      <c r="C33" s="2"/>
      <c r="D33" s="6"/>
      <c r="E33" s="2"/>
      <c r="F33" s="6"/>
      <c r="G33" s="2"/>
    </row>
    <row r="34" spans="2:7" ht="19.5" customHeight="1" x14ac:dyDescent="0.2">
      <c r="B34" s="3"/>
      <c r="C34" s="2"/>
      <c r="D34" s="6"/>
      <c r="E34" s="2"/>
      <c r="F34" s="6"/>
      <c r="G34" s="2"/>
    </row>
    <row r="35" spans="2:7" ht="19.5" customHeight="1" x14ac:dyDescent="0.2">
      <c r="B35" s="3"/>
      <c r="C35" s="2"/>
      <c r="D35" s="6"/>
      <c r="E35" s="2"/>
      <c r="F35" s="6"/>
      <c r="G35" s="2"/>
    </row>
  </sheetData>
  <mergeCells count="2">
    <mergeCell ref="C11:F11"/>
    <mergeCell ref="B3:G9"/>
  </mergeCells>
  <phoneticPr fontId="2"/>
  <pageMargins left="0.78740157480314965" right="0.35433070866141736" top="0.78740157480314965" bottom="0.78740157480314965" header="0.51181102362204722" footer="0.51181102362204722"/>
  <pageSetup paperSize="9" fitToHeight="0" orientation="portrait" horizontalDpi="4294967292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26"/>
  <sheetViews>
    <sheetView workbookViewId="0">
      <selection activeCell="B8" sqref="B8"/>
    </sheetView>
  </sheetViews>
  <sheetFormatPr defaultRowHeight="13.2" x14ac:dyDescent="0.2"/>
  <cols>
    <col min="1" max="1" width="6.44140625" customWidth="1"/>
    <col min="2" max="2" width="10.21875" bestFit="1" customWidth="1"/>
    <col min="3" max="6" width="12.6640625" customWidth="1"/>
  </cols>
  <sheetData>
    <row r="1" spans="1:6" x14ac:dyDescent="0.2">
      <c r="A1" t="s">
        <v>0</v>
      </c>
    </row>
    <row r="2" spans="1:6" x14ac:dyDescent="0.2">
      <c r="A2" s="7" t="s">
        <v>5</v>
      </c>
      <c r="B2" s="7" t="s">
        <v>6</v>
      </c>
      <c r="C2" s="7" t="s">
        <v>3</v>
      </c>
      <c r="D2" s="7" t="s">
        <v>4</v>
      </c>
      <c r="E2" s="7" t="s">
        <v>7</v>
      </c>
      <c r="F2" s="7" t="s">
        <v>2</v>
      </c>
    </row>
    <row r="3" spans="1:6" x14ac:dyDescent="0.2">
      <c r="A3" s="4">
        <v>2015</v>
      </c>
      <c r="B3" s="44" t="s">
        <v>34</v>
      </c>
      <c r="C3" s="8">
        <v>95844762</v>
      </c>
      <c r="D3" s="8">
        <v>60401531</v>
      </c>
      <c r="E3" s="8">
        <v>42168779</v>
      </c>
      <c r="F3" s="8">
        <v>114077514</v>
      </c>
    </row>
    <row r="4" spans="1:6" x14ac:dyDescent="0.2">
      <c r="A4" s="4">
        <v>2016</v>
      </c>
      <c r="B4" s="4" t="s">
        <v>25</v>
      </c>
      <c r="C4" s="8">
        <v>92336782</v>
      </c>
      <c r="D4" s="8">
        <v>61995782</v>
      </c>
      <c r="E4" s="8">
        <v>44133480</v>
      </c>
      <c r="F4" s="8">
        <v>110199084</v>
      </c>
    </row>
    <row r="5" spans="1:6" x14ac:dyDescent="0.2">
      <c r="A5" s="4">
        <v>2017</v>
      </c>
      <c r="B5" s="4" t="s">
        <v>26</v>
      </c>
      <c r="C5" s="8">
        <v>92530167</v>
      </c>
      <c r="D5" s="8">
        <v>60761097</v>
      </c>
      <c r="E5" s="8">
        <v>41403375</v>
      </c>
      <c r="F5" s="8">
        <v>111887889</v>
      </c>
    </row>
    <row r="6" spans="1:6" x14ac:dyDescent="0.2">
      <c r="A6" s="4">
        <v>2018</v>
      </c>
      <c r="B6" s="4" t="s">
        <v>27</v>
      </c>
      <c r="C6" s="8">
        <v>92400762</v>
      </c>
      <c r="D6" s="8">
        <v>60797257</v>
      </c>
      <c r="E6" s="8">
        <v>43327457</v>
      </c>
      <c r="F6" s="8">
        <v>109870562</v>
      </c>
    </row>
    <row r="7" spans="1:6" x14ac:dyDescent="0.2">
      <c r="A7" s="4">
        <v>2019</v>
      </c>
      <c r="B7" s="44" t="s">
        <v>35</v>
      </c>
      <c r="C7" s="8">
        <v>83783467</v>
      </c>
      <c r="D7" s="8">
        <v>56227748</v>
      </c>
      <c r="E7" s="8">
        <v>37971222</v>
      </c>
      <c r="F7" s="8">
        <v>102039993</v>
      </c>
    </row>
    <row r="8" spans="1:6" x14ac:dyDescent="0.2">
      <c r="A8" s="4">
        <v>2020</v>
      </c>
      <c r="B8" s="4" t="s">
        <v>28</v>
      </c>
      <c r="C8" s="8">
        <v>80147708</v>
      </c>
      <c r="D8" s="8">
        <v>53861129</v>
      </c>
      <c r="E8" s="8">
        <v>39381249</v>
      </c>
      <c r="F8" s="8">
        <v>94627588</v>
      </c>
    </row>
    <row r="9" spans="1:6" x14ac:dyDescent="0.2">
      <c r="A9" s="4">
        <v>2021</v>
      </c>
      <c r="B9" s="4" t="s">
        <v>29</v>
      </c>
      <c r="C9" s="8">
        <v>80686069</v>
      </c>
      <c r="D9" s="8">
        <v>53868287</v>
      </c>
      <c r="E9" s="8">
        <v>37574352</v>
      </c>
      <c r="F9" s="8">
        <v>96980004</v>
      </c>
    </row>
    <row r="10" spans="1:6" x14ac:dyDescent="0.2">
      <c r="A10" s="4">
        <v>2022</v>
      </c>
      <c r="B10" s="4" t="s">
        <v>30</v>
      </c>
      <c r="C10" s="8">
        <v>81749140</v>
      </c>
      <c r="D10" s="8">
        <v>54861913</v>
      </c>
      <c r="E10" s="8">
        <v>40172667</v>
      </c>
      <c r="F10" s="8">
        <v>96438386</v>
      </c>
    </row>
    <row r="11" spans="1:6" x14ac:dyDescent="0.2">
      <c r="A11" s="4">
        <v>2023</v>
      </c>
      <c r="B11" s="4" t="s">
        <v>31</v>
      </c>
      <c r="C11" s="8">
        <v>72969435</v>
      </c>
      <c r="D11" s="8">
        <v>53268920</v>
      </c>
      <c r="E11" s="8">
        <v>37512802</v>
      </c>
      <c r="F11" s="8">
        <v>88725553</v>
      </c>
    </row>
    <row r="12" spans="1:6" x14ac:dyDescent="0.2">
      <c r="A12" s="4">
        <v>2024</v>
      </c>
      <c r="B12" s="4" t="s">
        <v>32</v>
      </c>
      <c r="C12" s="8">
        <v>75772194</v>
      </c>
      <c r="D12" s="8">
        <v>53513171</v>
      </c>
      <c r="E12" s="8">
        <v>39367725</v>
      </c>
      <c r="F12" s="8">
        <v>89917640</v>
      </c>
    </row>
    <row r="15" spans="1:6" x14ac:dyDescent="0.2">
      <c r="A15" t="s">
        <v>1</v>
      </c>
    </row>
    <row r="16" spans="1:6" x14ac:dyDescent="0.2">
      <c r="A16" s="7" t="s">
        <v>5</v>
      </c>
      <c r="B16" s="7" t="s">
        <v>6</v>
      </c>
      <c r="C16" s="7" t="s">
        <v>3</v>
      </c>
      <c r="D16" s="7" t="s">
        <v>4</v>
      </c>
      <c r="E16" s="7" t="s">
        <v>7</v>
      </c>
      <c r="F16" s="7" t="s">
        <v>2</v>
      </c>
    </row>
    <row r="17" spans="1:6" x14ac:dyDescent="0.2">
      <c r="A17" s="4">
        <f>A3</f>
        <v>2015</v>
      </c>
      <c r="B17" s="4" t="str">
        <f>B3</f>
        <v>平成２７年</v>
      </c>
      <c r="C17" s="9">
        <f>C3/1000000</f>
        <v>95.844762000000003</v>
      </c>
      <c r="D17" s="9">
        <f>D3/1000000</f>
        <v>60.401530999999999</v>
      </c>
      <c r="E17" s="9">
        <f>E3/1000000</f>
        <v>42.168779000000001</v>
      </c>
      <c r="F17" s="9">
        <f>F3/1000000</f>
        <v>114.07751399999999</v>
      </c>
    </row>
    <row r="18" spans="1:6" x14ac:dyDescent="0.2">
      <c r="A18" s="4">
        <f t="shared" ref="A18:B26" si="0">A4</f>
        <v>2016</v>
      </c>
      <c r="B18" s="4" t="str">
        <f t="shared" si="0"/>
        <v>２８年</v>
      </c>
      <c r="C18" s="9">
        <f t="shared" ref="C18:F26" si="1">C4/1000000</f>
        <v>92.336781999999999</v>
      </c>
      <c r="D18" s="9">
        <f t="shared" si="1"/>
        <v>61.995781999999998</v>
      </c>
      <c r="E18" s="9">
        <f t="shared" si="1"/>
        <v>44.133479999999999</v>
      </c>
      <c r="F18" s="9">
        <f t="shared" si="1"/>
        <v>110.199084</v>
      </c>
    </row>
    <row r="19" spans="1:6" x14ac:dyDescent="0.2">
      <c r="A19" s="4">
        <f t="shared" si="0"/>
        <v>2017</v>
      </c>
      <c r="B19" s="4" t="str">
        <f t="shared" si="0"/>
        <v>２９年</v>
      </c>
      <c r="C19" s="9">
        <f t="shared" si="1"/>
        <v>92.530167000000006</v>
      </c>
      <c r="D19" s="9">
        <f t="shared" si="1"/>
        <v>60.761096999999999</v>
      </c>
      <c r="E19" s="9">
        <f t="shared" si="1"/>
        <v>41.403374999999997</v>
      </c>
      <c r="F19" s="9">
        <f t="shared" si="1"/>
        <v>111.887889</v>
      </c>
    </row>
    <row r="20" spans="1:6" x14ac:dyDescent="0.2">
      <c r="A20" s="4">
        <f t="shared" si="0"/>
        <v>2018</v>
      </c>
      <c r="B20" s="4" t="str">
        <f t="shared" si="0"/>
        <v>３０年</v>
      </c>
      <c r="C20" s="9">
        <f t="shared" si="1"/>
        <v>92.400762</v>
      </c>
      <c r="D20" s="9">
        <f t="shared" si="1"/>
        <v>60.797257000000002</v>
      </c>
      <c r="E20" s="9">
        <f t="shared" si="1"/>
        <v>43.327457000000003</v>
      </c>
      <c r="F20" s="9">
        <f t="shared" si="1"/>
        <v>109.87056200000001</v>
      </c>
    </row>
    <row r="21" spans="1:6" x14ac:dyDescent="0.2">
      <c r="A21" s="4">
        <f t="shared" si="0"/>
        <v>2019</v>
      </c>
      <c r="B21" s="4" t="str">
        <f>B7</f>
        <v>令和元年</v>
      </c>
      <c r="C21" s="9">
        <f t="shared" si="1"/>
        <v>83.783467000000002</v>
      </c>
      <c r="D21" s="9">
        <f t="shared" si="1"/>
        <v>56.227747999999998</v>
      </c>
      <c r="E21" s="9">
        <f t="shared" si="1"/>
        <v>37.971221999999997</v>
      </c>
      <c r="F21" s="9">
        <f t="shared" si="1"/>
        <v>102.039993</v>
      </c>
    </row>
    <row r="22" spans="1:6" x14ac:dyDescent="0.2">
      <c r="A22" s="4">
        <f t="shared" si="0"/>
        <v>2020</v>
      </c>
      <c r="B22" s="4" t="str">
        <f t="shared" si="0"/>
        <v>２年</v>
      </c>
      <c r="C22" s="9">
        <f t="shared" si="1"/>
        <v>80.147707999999994</v>
      </c>
      <c r="D22" s="9">
        <f t="shared" si="1"/>
        <v>53.861128999999998</v>
      </c>
      <c r="E22" s="9">
        <f t="shared" si="1"/>
        <v>39.381248999999997</v>
      </c>
      <c r="F22" s="9">
        <f t="shared" si="1"/>
        <v>94.627588000000003</v>
      </c>
    </row>
    <row r="23" spans="1:6" x14ac:dyDescent="0.2">
      <c r="A23" s="4">
        <f t="shared" si="0"/>
        <v>2021</v>
      </c>
      <c r="B23" s="4" t="str">
        <f t="shared" si="0"/>
        <v>３年</v>
      </c>
      <c r="C23" s="9">
        <f t="shared" si="1"/>
        <v>80.686069000000003</v>
      </c>
      <c r="D23" s="9">
        <f t="shared" si="1"/>
        <v>53.868287000000002</v>
      </c>
      <c r="E23" s="9">
        <f t="shared" si="1"/>
        <v>37.574351999999998</v>
      </c>
      <c r="F23" s="9">
        <f t="shared" si="1"/>
        <v>96.980003999999994</v>
      </c>
    </row>
    <row r="24" spans="1:6" x14ac:dyDescent="0.2">
      <c r="A24" s="4">
        <f t="shared" si="0"/>
        <v>2022</v>
      </c>
      <c r="B24" s="4" t="str">
        <f t="shared" si="0"/>
        <v>４年</v>
      </c>
      <c r="C24" s="9">
        <f t="shared" si="1"/>
        <v>81.749139999999997</v>
      </c>
      <c r="D24" s="9">
        <f t="shared" si="1"/>
        <v>54.861913000000001</v>
      </c>
      <c r="E24" s="9">
        <f t="shared" si="1"/>
        <v>40.172666999999997</v>
      </c>
      <c r="F24" s="9">
        <f t="shared" si="1"/>
        <v>96.438385999999994</v>
      </c>
    </row>
    <row r="25" spans="1:6" x14ac:dyDescent="0.2">
      <c r="A25" s="4">
        <f t="shared" si="0"/>
        <v>2023</v>
      </c>
      <c r="B25" s="4" t="str">
        <f t="shared" si="0"/>
        <v>５年</v>
      </c>
      <c r="C25" s="9">
        <f t="shared" si="1"/>
        <v>72.969435000000004</v>
      </c>
      <c r="D25" s="9">
        <f t="shared" si="1"/>
        <v>53.268920000000001</v>
      </c>
      <c r="E25" s="9">
        <f t="shared" si="1"/>
        <v>37.512802000000001</v>
      </c>
      <c r="F25" s="9">
        <f t="shared" si="1"/>
        <v>88.725553000000005</v>
      </c>
    </row>
    <row r="26" spans="1:6" x14ac:dyDescent="0.2">
      <c r="A26" s="4">
        <f t="shared" si="0"/>
        <v>2024</v>
      </c>
      <c r="B26" s="4" t="str">
        <f t="shared" si="0"/>
        <v>６年</v>
      </c>
      <c r="C26" s="9">
        <f t="shared" si="1"/>
        <v>75.772193999999999</v>
      </c>
      <c r="D26" s="9">
        <f t="shared" si="1"/>
        <v>53.513171</v>
      </c>
      <c r="E26" s="9">
        <f t="shared" si="1"/>
        <v>39.367725</v>
      </c>
      <c r="F26" s="9">
        <f t="shared" si="1"/>
        <v>89.917640000000006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fitToHeight="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2000-10-02T11:15:51Z</cp:lastPrinted>
  <dcterms:created xsi:type="dcterms:W3CDTF">2000-08-07T06:54:26Z</dcterms:created>
  <dcterms:modified xsi:type="dcterms:W3CDTF">2025-10-09T09:55:06Z</dcterms:modified>
</cp:coreProperties>
</file>