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C32905B9-9124-4EDF-A12F-F2F07F0EE218}" xr6:coauthVersionLast="47" xr6:coauthVersionMax="47" xr10:uidLastSave="{00000000-0000-0000-0000-000000000000}"/>
  <bookViews>
    <workbookView xWindow="28680" yWindow="-75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D15" i="1"/>
  <c r="F15" i="1"/>
  <c r="G15" i="1"/>
  <c r="D16" i="1"/>
  <c r="F16" i="1"/>
  <c r="G16" i="1"/>
  <c r="F17" i="1"/>
  <c r="G17" i="1"/>
  <c r="D18" i="1"/>
  <c r="F18" i="1"/>
  <c r="G18" i="1"/>
  <c r="D19" i="1"/>
  <c r="F19" i="1"/>
  <c r="G19" i="1"/>
  <c r="B9" i="2"/>
  <c r="C9" i="2"/>
  <c r="D9" i="2"/>
  <c r="E9" i="2"/>
  <c r="F9" i="2"/>
  <c r="G9" i="2"/>
  <c r="H9" i="2"/>
  <c r="I9" i="2"/>
  <c r="J9" i="2"/>
  <c r="K9" i="2"/>
  <c r="B10" i="2"/>
  <c r="C10" i="2"/>
  <c r="D10" i="2"/>
  <c r="E10" i="2"/>
  <c r="F10" i="2"/>
  <c r="G10" i="2"/>
  <c r="H10" i="2"/>
  <c r="I10" i="2"/>
  <c r="J10" i="2"/>
  <c r="K10" i="2"/>
  <c r="B11" i="2"/>
  <c r="C11" i="2"/>
  <c r="D11" i="2"/>
  <c r="E11" i="2"/>
  <c r="F11" i="2"/>
  <c r="G11" i="2"/>
  <c r="H11" i="2"/>
  <c r="I11" i="2"/>
  <c r="J11" i="2"/>
  <c r="K11" i="2"/>
  <c r="B12" i="2"/>
  <c r="C12" i="2"/>
  <c r="D12" i="2"/>
  <c r="E12" i="2"/>
  <c r="F12" i="2"/>
  <c r="G12" i="2"/>
  <c r="H12" i="2"/>
  <c r="I12" i="2"/>
  <c r="J12" i="2"/>
  <c r="K12" i="2"/>
</calcChain>
</file>

<file path=xl/sharedStrings.xml><?xml version="1.0" encoding="utf-8"?>
<sst xmlns="http://schemas.openxmlformats.org/spreadsheetml/2006/main" count="38" uniqueCount="34">
  <si>
    <t>年</t>
  </si>
  <si>
    <t>ID</t>
  </si>
  <si>
    <t>外航船</t>
    <rPh sb="0" eb="2">
      <t>ガイコウ</t>
    </rPh>
    <rPh sb="2" eb="3">
      <t>セン</t>
    </rPh>
    <phoneticPr fontId="2"/>
  </si>
  <si>
    <t>内航船</t>
    <rPh sb="0" eb="1">
      <t>ナイ</t>
    </rPh>
    <rPh sb="1" eb="2">
      <t>ガイコウ</t>
    </rPh>
    <rPh sb="2" eb="3">
      <t>セン</t>
    </rPh>
    <phoneticPr fontId="2"/>
  </si>
  <si>
    <t>隻数</t>
    <rPh sb="0" eb="2">
      <t>セキスウ</t>
    </rPh>
    <phoneticPr fontId="2"/>
  </si>
  <si>
    <t>入港船舶年次比較データ</t>
    <rPh sb="0" eb="2">
      <t>ニュウコウ</t>
    </rPh>
    <rPh sb="2" eb="4">
      <t>センパク</t>
    </rPh>
    <rPh sb="4" eb="6">
      <t>ネンジ</t>
    </rPh>
    <rPh sb="6" eb="8">
      <t>ヒカク</t>
    </rPh>
    <phoneticPr fontId="2"/>
  </si>
  <si>
    <t>入　港　船　舶　総　括　表</t>
    <rPh sb="0" eb="3">
      <t>ニュウコウ</t>
    </rPh>
    <rPh sb="4" eb="7">
      <t>センパク</t>
    </rPh>
    <rPh sb="8" eb="11">
      <t>ソウカツ</t>
    </rPh>
    <rPh sb="12" eb="13">
      <t>ヒョウ</t>
    </rPh>
    <phoneticPr fontId="2"/>
  </si>
  <si>
    <t>区　分</t>
    <rPh sb="0" eb="3">
      <t>クブン</t>
    </rPh>
    <phoneticPr fontId="2"/>
  </si>
  <si>
    <t>構成比％</t>
    <rPh sb="0" eb="3">
      <t>コウセイヒ</t>
    </rPh>
    <phoneticPr fontId="2"/>
  </si>
  <si>
    <t>増減率％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</si>
  <si>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</si>
  <si>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 xml:space="preserve">船舶隻数計 </t>
    <rPh sb="0" eb="2">
      <t>センパク</t>
    </rPh>
    <rPh sb="2" eb="4">
      <t>セキスウ</t>
    </rPh>
    <rPh sb="4" eb="5">
      <t>ケイ</t>
    </rPh>
    <phoneticPr fontId="2"/>
  </si>
  <si>
    <t xml:space="preserve">外航船 </t>
    <rPh sb="0" eb="3">
      <t>ガイコウセン</t>
    </rPh>
    <phoneticPr fontId="2"/>
  </si>
  <si>
    <t xml:space="preserve">内航船 </t>
    <rPh sb="0" eb="3">
      <t>ナイコウセン</t>
    </rPh>
    <phoneticPr fontId="2"/>
  </si>
  <si>
    <t xml:space="preserve">総トン数計 </t>
    <rPh sb="0" eb="1">
      <t>ソウ</t>
    </rPh>
    <rPh sb="3" eb="4">
      <t>スウ</t>
    </rPh>
    <rPh sb="4" eb="5">
      <t>ケイ</t>
    </rPh>
    <phoneticPr fontId="2"/>
  </si>
  <si>
    <t>　（単位　隻・総トン）</t>
    <rPh sb="2" eb="4">
      <t>タンイ</t>
    </rPh>
    <rPh sb="5" eb="6">
      <t>セキスウ</t>
    </rPh>
    <rPh sb="7" eb="8">
      <t>ソウ</t>
    </rPh>
    <phoneticPr fontId="2"/>
  </si>
  <si>
    <t xml:space="preserve">1 入港船舶の概要 </t>
    <rPh sb="2" eb="4">
      <t>ニュウコウ</t>
    </rPh>
    <rPh sb="4" eb="6">
      <t>センパク</t>
    </rPh>
    <rPh sb="7" eb="9">
      <t>ガイヨウ</t>
    </rPh>
    <phoneticPr fontId="2"/>
  </si>
  <si>
    <t>入港船舶年次比較</t>
    <rPh sb="0" eb="2">
      <t>ニュウコウ</t>
    </rPh>
    <rPh sb="2" eb="4">
      <t>センパク</t>
    </rPh>
    <rPh sb="4" eb="6">
      <t>ネンジ</t>
    </rPh>
    <rPh sb="6" eb="8">
      <t>ヒカク</t>
    </rPh>
    <phoneticPr fontId="2"/>
  </si>
  <si>
    <t>外航船総トン数</t>
    <rPh sb="0" eb="2">
      <t>ガイコウ</t>
    </rPh>
    <rPh sb="2" eb="3">
      <t>セン</t>
    </rPh>
    <rPh sb="3" eb="4">
      <t>ソウ</t>
    </rPh>
    <rPh sb="6" eb="7">
      <t>スウ</t>
    </rPh>
    <phoneticPr fontId="2"/>
  </si>
  <si>
    <t>内航船総トン数</t>
    <rPh sb="0" eb="1">
      <t>ナイ</t>
    </rPh>
    <rPh sb="1" eb="2">
      <t>ガイコウ</t>
    </rPh>
    <rPh sb="2" eb="3">
      <t>セン</t>
    </rPh>
    <rPh sb="3" eb="4">
      <t>ソウ</t>
    </rPh>
    <rPh sb="6" eb="7">
      <t>スウ</t>
    </rPh>
    <phoneticPr fontId="2"/>
  </si>
  <si>
    <t>令和６年 千葉港の港勢</t>
    <phoneticPr fontId="2"/>
  </si>
  <si>
    <t>令和６年</t>
  </si>
  <si>
    <t>令和５年</t>
  </si>
  <si>
    <t>２７年</t>
  </si>
  <si>
    <t>２８年</t>
  </si>
  <si>
    <t>２９年</t>
  </si>
  <si>
    <t>３０年</t>
  </si>
  <si>
    <t>元年</t>
  </si>
  <si>
    <t>２年</t>
  </si>
  <si>
    <t>３年</t>
  </si>
  <si>
    <t>４年</t>
  </si>
  <si>
    <t>５年</t>
  </si>
  <si>
    <t>６年</t>
  </si>
  <si>
    <t>　令和6年における千葉港の入港船舶は43,330隻、132,719,342総トンで、前年と比較すると
隻数は1,699隻(3.8%)の減少、総トン数は8,484,958総トン(6.8%)の増加であった。</t>
    <rPh sb="68" eb="70">
      <t>ゲンショウ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</si>
</sst>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38" fontId="0" fillId="0" borderId="2" xfId="1" applyFont="1" applyBorder="1"/>
    <xf numFmtId="0" fontId="3" fillId="0" borderId="0" xfId="0" applyFont="1" applyAlignment="1">
      <alignment horizontal="center" vertical="center"/>
    </xf>
    <xf numFmtId="176" fontId="3" fillId="0" borderId="0" xfId="0" applyNumberFormat="1" applyFont="1"/>
    <xf numFmtId="0" fontId="5" fillId="0" borderId="0" xfId="0" applyFont="1" applyAlignment="1">
      <alignment horizontal="distributed" vertical="center" justifyLastLine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3" fontId="5" fillId="0" borderId="9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入港船舶年次比較</a:t>
            </a:r>
          </a:p>
        </c:rich>
      </c:tx>
      <c:layout>
        <c:manualLayout>
          <c:xMode val="edge"/>
          <c:yMode val="edge"/>
          <c:x val="0.333333809241664"/>
          <c:y val="1.06157332631146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3117366132938"/>
          <c:y val="0.23779242509376888"/>
          <c:w val="0.77631689783913838"/>
          <c:h val="0.624205115871143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Sheet2!$A$10:$A$10</c:f>
              <c:strCache>
                <c:ptCount val="1"/>
                <c:pt idx="0">
                  <c:v>外航船総トン数</c:v>
                </c:pt>
              </c:strCache>
            </c:strRef>
          </c:tx>
          <c:spPr>
            <a:pattFill prst="narVer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Sheet2!$B$9:$K$9</c:f>
              <c:strCache>
                <c:ptCount val="10"/>
                <c:pt idx="0">
                  <c:v>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Sheet2!$B$10:$K$10</c:f>
              <c:numCache>
                <c:formatCode>#,##0_);[Red]\(#,##0\)</c:formatCode>
                <c:ptCount val="10"/>
                <c:pt idx="0">
                  <c:v>95.811215000000004</c:v>
                </c:pt>
                <c:pt idx="1">
                  <c:v>94.959967000000006</c:v>
                </c:pt>
                <c:pt idx="2">
                  <c:v>92.753343000000001</c:v>
                </c:pt>
                <c:pt idx="3">
                  <c:v>94.804770000000005</c:v>
                </c:pt>
                <c:pt idx="4">
                  <c:v>90.327490999999995</c:v>
                </c:pt>
                <c:pt idx="5">
                  <c:v>85.026734000000005</c:v>
                </c:pt>
                <c:pt idx="6">
                  <c:v>82.853053000000003</c:v>
                </c:pt>
                <c:pt idx="7">
                  <c:v>85.222859</c:v>
                </c:pt>
                <c:pt idx="8">
                  <c:v>76.488495</c:v>
                </c:pt>
                <c:pt idx="9">
                  <c:v>84.655095000000003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5-46CE-B72E-B6A3569102EB}"/>
            </c:ext>
          </c:extLst>
        </c:ser>
        <c:ser>
          <c:idx val="0"/>
          <c:order val="1"/>
          <c:tx>
            <c:strRef>
              <c:f>Sheet2!$A$11:$A$11</c:f>
              <c:strCache>
                <c:ptCount val="1"/>
                <c:pt idx="0">
                  <c:v>内航船総トン数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Sheet2!$B$9:$K$9</c:f>
              <c:strCache>
                <c:ptCount val="10"/>
                <c:pt idx="0">
                  <c:v>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Sheet2!$B$11:$K$11</c:f>
              <c:numCache>
                <c:formatCode>#,##0_);[Red]\(#,##0\)</c:formatCode>
                <c:ptCount val="10"/>
                <c:pt idx="0">
                  <c:v>47.655467000000002</c:v>
                </c:pt>
                <c:pt idx="1">
                  <c:v>48.992466999999998</c:v>
                </c:pt>
                <c:pt idx="2">
                  <c:v>47.931010999999998</c:v>
                </c:pt>
                <c:pt idx="3">
                  <c:v>48.401632999999997</c:v>
                </c:pt>
                <c:pt idx="4">
                  <c:v>45.782615</c:v>
                </c:pt>
                <c:pt idx="5">
                  <c:v>45.829698</c:v>
                </c:pt>
                <c:pt idx="6">
                  <c:v>45.379572000000003</c:v>
                </c:pt>
                <c:pt idx="7">
                  <c:v>48.508676000000001</c:v>
                </c:pt>
                <c:pt idx="8">
                  <c:v>47.745888999999998</c:v>
                </c:pt>
                <c:pt idx="9">
                  <c:v>48.064247000000002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5-46CE-B72E-B6A35691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3955184"/>
        <c:axId val="493954008"/>
      </c:barChart>
      <c:lineChart>
        <c:grouping val="standard"/>
        <c:varyColors val="0"/>
        <c:ser>
          <c:idx val="2"/>
          <c:order val="2"/>
          <c:tx>
            <c:strRef>
              <c:f>Sheet2!$A$12:$A$12</c:f>
              <c:strCache>
                <c:ptCount val="1"/>
                <c:pt idx="0">
                  <c:v>隻数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Sheet2!$B$12:$K$12</c:f>
              <c:numCache>
                <c:formatCode>#,##0_);[Red]\(#,##0\)</c:formatCode>
                <c:ptCount val="10"/>
                <c:pt idx="0">
                  <c:v>50.414000000000001</c:v>
                </c:pt>
                <c:pt idx="1">
                  <c:v>51.238</c:v>
                </c:pt>
                <c:pt idx="2">
                  <c:v>49.360999999999997</c:v>
                </c:pt>
                <c:pt idx="3">
                  <c:v>49.018000000000001</c:v>
                </c:pt>
                <c:pt idx="4">
                  <c:v>47.012999999999998</c:v>
                </c:pt>
                <c:pt idx="5">
                  <c:v>45.774000000000001</c:v>
                </c:pt>
                <c:pt idx="6">
                  <c:v>46.488</c:v>
                </c:pt>
                <c:pt idx="7">
                  <c:v>47.506</c:v>
                </c:pt>
                <c:pt idx="8">
                  <c:v>45.029000000000003</c:v>
                </c:pt>
                <c:pt idx="9">
                  <c:v>43.33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25-46CE-B72E-B6A35691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55576"/>
        <c:axId val="493957144"/>
      </c:lineChart>
      <c:catAx>
        <c:axId val="493955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93954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3954008"/>
        <c:scaling>
          <c:orientation val="minMax"/>
          <c:max val="1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総トン数</a:t>
                </a:r>
              </a:p>
            </c:rich>
          </c:tx>
          <c:layout>
            <c:manualLayout>
              <c:xMode val="edge"/>
              <c:yMode val="edge"/>
              <c:x val="3.362577900244855E-2"/>
              <c:y val="0.47346170353491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93955184"/>
        <c:crosses val="autoZero"/>
        <c:crossBetween val="between"/>
        <c:majorUnit val="50"/>
        <c:minorUnit val="50"/>
      </c:valAx>
      <c:catAx>
        <c:axId val="493955576"/>
        <c:scaling>
          <c:orientation val="minMax"/>
        </c:scaling>
        <c:delete val="1"/>
        <c:axPos val="b"/>
        <c:majorTickMark val="out"/>
        <c:minorTickMark val="none"/>
        <c:tickLblPos val="none"/>
        <c:crossAx val="493957144"/>
        <c:crosses val="autoZero"/>
        <c:auto val="0"/>
        <c:lblAlgn val="ctr"/>
        <c:lblOffset val="100"/>
        <c:noMultiLvlLbl val="0"/>
      </c:catAx>
      <c:valAx>
        <c:axId val="493957144"/>
        <c:scaling>
          <c:orientation val="minMax"/>
          <c:max val="9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0.95175574480843494"/>
              <c:y val="0.501062610019012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high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93955576"/>
        <c:crosses val="max"/>
        <c:crossBetween val="between"/>
        <c:majorUnit val="15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048778990345505"/>
          <c:y val="0.10191103932590094"/>
          <c:w val="0.49707663735015578"/>
          <c:h val="4.45860797050816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85725</xdr:rowOff>
    </xdr:from>
    <xdr:to>
      <xdr:col>6</xdr:col>
      <xdr:colOff>942975</xdr:colOff>
      <xdr:row>39</xdr:row>
      <xdr:rowOff>114300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24</xdr:row>
      <xdr:rowOff>0</xdr:rowOff>
    </xdr:from>
    <xdr:to>
      <xdr:col>1</xdr:col>
      <xdr:colOff>942975</xdr:colOff>
      <xdr:row>24</xdr:row>
      <xdr:rowOff>171450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76250" y="6143625"/>
          <a:ext cx="5619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百万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314325</xdr:colOff>
      <xdr:row>24</xdr:row>
      <xdr:rowOff>9525</xdr:rowOff>
    </xdr:from>
    <xdr:to>
      <xdr:col>6</xdr:col>
      <xdr:colOff>657225</xdr:colOff>
      <xdr:row>24</xdr:row>
      <xdr:rowOff>219075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5886450" y="6153150"/>
          <a:ext cx="3429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9"/>
  <sheetViews>
    <sheetView topLeftCell="A24" workbookViewId="0">
      <selection activeCell="D16" sqref="D16"/>
    </sheetView>
  </sheetViews>
  <sheetFormatPr defaultColWidth="10.88671875" defaultRowHeight="19.5" customHeight="1" x14ac:dyDescent="0.2"/>
  <cols>
    <col min="1" max="1" width="1.21875" style="1" customWidth="1"/>
    <col min="2" max="2" width="12.6640625" style="1" customWidth="1"/>
    <col min="3" max="3" width="16.21875" style="1" customWidth="1"/>
    <col min="4" max="4" width="13.33203125" style="1" customWidth="1"/>
    <col min="5" max="5" width="16.21875" style="1" customWidth="1"/>
    <col min="6" max="7" width="13.33203125" style="1" customWidth="1"/>
    <col min="8" max="8" width="12.88671875" style="1" customWidth="1"/>
    <col min="9" max="9" width="11.88671875" style="1" customWidth="1"/>
    <col min="10" max="16384" width="10.88671875" style="1"/>
  </cols>
  <sheetData>
    <row r="1" spans="1:7" ht="19.5" customHeight="1" x14ac:dyDescent="0.2">
      <c r="A1" s="12"/>
      <c r="C1" s="34" t="s">
        <v>20</v>
      </c>
      <c r="D1" s="34"/>
      <c r="E1" s="34"/>
      <c r="F1" s="34"/>
    </row>
    <row r="2" spans="1:7" ht="19.5" customHeight="1" x14ac:dyDescent="0.2">
      <c r="A2" s="2"/>
      <c r="C2" s="34"/>
      <c r="D2" s="34"/>
      <c r="E2" s="34"/>
      <c r="F2" s="34"/>
    </row>
    <row r="4" spans="1:7" ht="19.5" customHeight="1" x14ac:dyDescent="0.2">
      <c r="A4" s="12" t="s">
        <v>16</v>
      </c>
    </row>
    <row r="6" spans="1:7" ht="19.5" customHeight="1" x14ac:dyDescent="0.2">
      <c r="B6" s="35" t="s">
        <v>33</v>
      </c>
      <c r="C6" s="36"/>
      <c r="D6" s="36"/>
      <c r="E6" s="36"/>
      <c r="F6" s="36"/>
      <c r="G6" s="36"/>
    </row>
    <row r="7" spans="1:7" ht="19.5" customHeight="1" x14ac:dyDescent="0.2">
      <c r="B7" s="36"/>
      <c r="C7" s="36"/>
      <c r="D7" s="36"/>
      <c r="E7" s="36"/>
      <c r="F7" s="36"/>
      <c r="G7" s="36"/>
    </row>
    <row r="8" spans="1:7" ht="19.5" customHeight="1" x14ac:dyDescent="0.2">
      <c r="B8" s="36"/>
      <c r="C8" s="36"/>
      <c r="D8" s="36"/>
      <c r="E8" s="36"/>
      <c r="F8" s="36"/>
      <c r="G8" s="36"/>
    </row>
    <row r="9" spans="1:7" ht="19.5" customHeight="1" x14ac:dyDescent="0.2">
      <c r="B9" s="36"/>
      <c r="C9" s="36"/>
      <c r="D9" s="36"/>
      <c r="E9" s="36"/>
      <c r="F9" s="36"/>
      <c r="G9" s="36"/>
    </row>
    <row r="10" spans="1:7" ht="19.5" customHeight="1" x14ac:dyDescent="0.2">
      <c r="B10" s="36"/>
      <c r="C10" s="36"/>
      <c r="D10" s="36"/>
      <c r="E10" s="36"/>
      <c r="F10" s="36"/>
      <c r="G10" s="36"/>
    </row>
    <row r="11" spans="1:7" ht="19.5" customHeight="1" x14ac:dyDescent="0.2">
      <c r="D11" s="13" t="s">
        <v>6</v>
      </c>
    </row>
    <row r="12" spans="1:7" ht="19.5" customHeight="1" x14ac:dyDescent="0.2">
      <c r="F12" s="11" t="s">
        <v>15</v>
      </c>
    </row>
    <row r="13" spans="1:7" s="17" customFormat="1" ht="21.9" customHeight="1" x14ac:dyDescent="0.2">
      <c r="A13" s="16"/>
      <c r="B13" s="14" t="s">
        <v>7</v>
      </c>
      <c r="C13" s="33" t="s">
        <v>21</v>
      </c>
      <c r="D13" s="15" t="s">
        <v>8</v>
      </c>
      <c r="E13" s="33" t="s">
        <v>22</v>
      </c>
      <c r="F13" s="15" t="s">
        <v>9</v>
      </c>
      <c r="G13" s="14" t="s">
        <v>10</v>
      </c>
    </row>
    <row r="14" spans="1:7" s="17" customFormat="1" ht="21.9" customHeight="1" x14ac:dyDescent="0.2">
      <c r="A14" s="18"/>
      <c r="B14" s="19" t="s">
        <v>11</v>
      </c>
      <c r="C14" s="20">
        <v>43330</v>
      </c>
      <c r="D14" s="21">
        <v>100</v>
      </c>
      <c r="E14" s="20">
        <v>45029</v>
      </c>
      <c r="F14" s="21">
        <f t="shared" ref="F14:F19" si="0">(C14-E14)/E14*100</f>
        <v>-3.7731239867640856</v>
      </c>
      <c r="G14" s="22">
        <f t="shared" ref="G14:G19" si="1">C14-E14</f>
        <v>-1699</v>
      </c>
    </row>
    <row r="15" spans="1:7" s="17" customFormat="1" ht="21.9" customHeight="1" x14ac:dyDescent="0.2">
      <c r="A15" s="18"/>
      <c r="B15" s="19" t="s">
        <v>12</v>
      </c>
      <c r="C15" s="20">
        <v>3209</v>
      </c>
      <c r="D15" s="21">
        <f>C15/C14*100</f>
        <v>7.4059543041772438</v>
      </c>
      <c r="E15" s="20">
        <v>3149</v>
      </c>
      <c r="F15" s="21">
        <f t="shared" si="0"/>
        <v>1.9053667831057479</v>
      </c>
      <c r="G15" s="22">
        <f t="shared" si="1"/>
        <v>60</v>
      </c>
    </row>
    <row r="16" spans="1:7" s="17" customFormat="1" ht="21.9" customHeight="1" x14ac:dyDescent="0.2">
      <c r="A16" s="18"/>
      <c r="B16" s="19" t="s">
        <v>13</v>
      </c>
      <c r="C16" s="20">
        <v>40121</v>
      </c>
      <c r="D16" s="21">
        <f>C16/C14*100</f>
        <v>92.594045695822757</v>
      </c>
      <c r="E16" s="20">
        <v>41880</v>
      </c>
      <c r="F16" s="21">
        <f t="shared" si="0"/>
        <v>-4.200095510983763</v>
      </c>
      <c r="G16" s="22">
        <f t="shared" si="1"/>
        <v>-1759</v>
      </c>
    </row>
    <row r="17" spans="1:7" s="17" customFormat="1" ht="21.9" customHeight="1" x14ac:dyDescent="0.2">
      <c r="A17" s="23"/>
      <c r="B17" s="24" t="s">
        <v>14</v>
      </c>
      <c r="C17" s="25">
        <v>132719342</v>
      </c>
      <c r="D17" s="26">
        <v>100</v>
      </c>
      <c r="E17" s="25">
        <v>124234384</v>
      </c>
      <c r="F17" s="26">
        <f t="shared" si="0"/>
        <v>6.8297984235990583</v>
      </c>
      <c r="G17" s="27">
        <f t="shared" si="1"/>
        <v>8484958</v>
      </c>
    </row>
    <row r="18" spans="1:7" s="17" customFormat="1" ht="21.9" customHeight="1" x14ac:dyDescent="0.2">
      <c r="A18" s="18"/>
      <c r="B18" s="19" t="s">
        <v>12</v>
      </c>
      <c r="C18" s="20">
        <v>84655095</v>
      </c>
      <c r="D18" s="21">
        <f>C18/C17*100</f>
        <v>63.785047246542263</v>
      </c>
      <c r="E18" s="20">
        <v>76488495</v>
      </c>
      <c r="F18" s="21">
        <f t="shared" si="0"/>
        <v>10.676899839642552</v>
      </c>
      <c r="G18" s="22">
        <f t="shared" si="1"/>
        <v>8166600</v>
      </c>
    </row>
    <row r="19" spans="1:7" s="17" customFormat="1" ht="21.9" customHeight="1" x14ac:dyDescent="0.2">
      <c r="A19" s="28"/>
      <c r="B19" s="29" t="s">
        <v>13</v>
      </c>
      <c r="C19" s="30">
        <v>48064247</v>
      </c>
      <c r="D19" s="31">
        <f>C19/C17*100</f>
        <v>36.214952753457744</v>
      </c>
      <c r="E19" s="30">
        <v>47745889</v>
      </c>
      <c r="F19" s="31">
        <f t="shared" si="0"/>
        <v>0.6667757301576267</v>
      </c>
      <c r="G19" s="32">
        <f t="shared" si="1"/>
        <v>318358</v>
      </c>
    </row>
    <row r="23" spans="1:7" ht="19.5" customHeight="1" x14ac:dyDescent="0.2">
      <c r="C23" s="10"/>
      <c r="D23" s="10"/>
      <c r="E23" s="10"/>
    </row>
    <row r="33" spans="2:7" ht="19.5" customHeight="1" x14ac:dyDescent="0.2">
      <c r="B33" s="8"/>
      <c r="C33" s="8"/>
      <c r="D33" s="8"/>
      <c r="E33" s="8"/>
      <c r="F33" s="8"/>
      <c r="G33" s="8"/>
    </row>
    <row r="34" spans="2:7" ht="19.5" customHeight="1" x14ac:dyDescent="0.2">
      <c r="B34" s="4"/>
      <c r="C34" s="3"/>
      <c r="D34" s="9"/>
      <c r="E34" s="3"/>
      <c r="F34" s="9"/>
      <c r="G34" s="3"/>
    </row>
    <row r="35" spans="2:7" ht="19.5" customHeight="1" x14ac:dyDescent="0.2">
      <c r="B35" s="4"/>
      <c r="C35" s="3"/>
      <c r="D35" s="9"/>
      <c r="E35" s="3"/>
      <c r="F35" s="9"/>
      <c r="G35" s="3"/>
    </row>
    <row r="36" spans="2:7" ht="19.5" customHeight="1" x14ac:dyDescent="0.2">
      <c r="B36" s="4"/>
      <c r="C36" s="3"/>
      <c r="D36" s="9"/>
      <c r="E36" s="3"/>
      <c r="F36" s="9"/>
      <c r="G36" s="3"/>
    </row>
    <row r="37" spans="2:7" ht="19.5" customHeight="1" x14ac:dyDescent="0.2">
      <c r="B37" s="4"/>
      <c r="C37" s="3"/>
      <c r="D37" s="9"/>
      <c r="E37" s="3"/>
      <c r="F37" s="9"/>
      <c r="G37" s="3"/>
    </row>
    <row r="38" spans="2:7" ht="19.5" customHeight="1" x14ac:dyDescent="0.2">
      <c r="B38" s="4"/>
      <c r="C38" s="3"/>
      <c r="D38" s="9"/>
      <c r="E38" s="3"/>
      <c r="F38" s="9"/>
      <c r="G38" s="3"/>
    </row>
    <row r="39" spans="2:7" ht="19.5" customHeight="1" x14ac:dyDescent="0.2">
      <c r="B39" s="4"/>
      <c r="C39" s="3"/>
      <c r="D39" s="9"/>
      <c r="E39" s="3"/>
      <c r="F39" s="9"/>
      <c r="G39" s="3"/>
    </row>
  </sheetData>
  <mergeCells count="2">
    <mergeCell ref="C1:F2"/>
    <mergeCell ref="B6:G10"/>
  </mergeCells>
  <phoneticPr fontId="2"/>
  <pageMargins left="0.85" right="0.43307086614173229" top="0.78740157480314965" bottom="0.78740157480314965" header="0.51181102362204722" footer="0.51181102362204722"/>
  <pageSetup paperSize="9" orientation="portrait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2"/>
  <sheetViews>
    <sheetView tabSelected="1" workbookViewId="0">
      <selection activeCell="H34" sqref="H34"/>
    </sheetView>
  </sheetViews>
  <sheetFormatPr defaultRowHeight="13.2" x14ac:dyDescent="0.2"/>
  <cols>
    <col min="1" max="1" width="11.21875" customWidth="1"/>
    <col min="2" max="2" width="12.21875" customWidth="1"/>
    <col min="3" max="4" width="10.88671875" bestFit="1" customWidth="1"/>
    <col min="5" max="5" width="11" customWidth="1"/>
    <col min="6" max="11" width="10.88671875" bestFit="1" customWidth="1"/>
  </cols>
  <sheetData>
    <row r="1" spans="1:12" x14ac:dyDescent="0.2">
      <c r="A1" t="s">
        <v>5</v>
      </c>
    </row>
    <row r="2" spans="1:12" x14ac:dyDescent="0.2">
      <c r="A2" s="5" t="s">
        <v>0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5" t="s">
        <v>1</v>
      </c>
    </row>
    <row r="3" spans="1:12" x14ac:dyDescent="0.2">
      <c r="A3" s="6" t="s">
        <v>2</v>
      </c>
      <c r="B3" s="7">
        <v>95811215</v>
      </c>
      <c r="C3" s="7">
        <v>94959967</v>
      </c>
      <c r="D3" s="7">
        <v>92753343</v>
      </c>
      <c r="E3" s="7">
        <v>94804770</v>
      </c>
      <c r="F3" s="7">
        <v>90327491</v>
      </c>
      <c r="G3" s="7">
        <v>85026734</v>
      </c>
      <c r="H3" s="7">
        <v>82853053</v>
      </c>
      <c r="I3" s="7">
        <v>85222859</v>
      </c>
      <c r="J3" s="7">
        <v>76488495</v>
      </c>
      <c r="K3" s="7">
        <v>84655095</v>
      </c>
      <c r="L3" s="6">
        <v>1</v>
      </c>
    </row>
    <row r="4" spans="1:12" x14ac:dyDescent="0.2">
      <c r="A4" s="6" t="s">
        <v>3</v>
      </c>
      <c r="B4" s="7">
        <v>47655467</v>
      </c>
      <c r="C4" s="7">
        <v>48992467</v>
      </c>
      <c r="D4" s="7">
        <v>47931011</v>
      </c>
      <c r="E4" s="7">
        <v>48401633</v>
      </c>
      <c r="F4" s="7">
        <v>45782615</v>
      </c>
      <c r="G4" s="7">
        <v>45829698</v>
      </c>
      <c r="H4" s="7">
        <v>45379572</v>
      </c>
      <c r="I4" s="7">
        <v>48508676</v>
      </c>
      <c r="J4" s="7">
        <v>47745889</v>
      </c>
      <c r="K4" s="7">
        <v>48064247</v>
      </c>
      <c r="L4" s="6">
        <v>2</v>
      </c>
    </row>
    <row r="5" spans="1:12" x14ac:dyDescent="0.2">
      <c r="A5" s="6" t="s">
        <v>4</v>
      </c>
      <c r="B5" s="7">
        <v>50414</v>
      </c>
      <c r="C5" s="7">
        <v>51238</v>
      </c>
      <c r="D5" s="7">
        <v>49361</v>
      </c>
      <c r="E5" s="7">
        <v>49018</v>
      </c>
      <c r="F5" s="7">
        <v>47013</v>
      </c>
      <c r="G5" s="7">
        <v>45774</v>
      </c>
      <c r="H5" s="7">
        <v>46488</v>
      </c>
      <c r="I5" s="7">
        <v>47506</v>
      </c>
      <c r="J5" s="7">
        <v>45029</v>
      </c>
      <c r="K5" s="7">
        <v>43330</v>
      </c>
      <c r="L5" s="6">
        <v>3</v>
      </c>
    </row>
    <row r="8" spans="1:12" x14ac:dyDescent="0.2">
      <c r="A8" t="s">
        <v>17</v>
      </c>
    </row>
    <row r="9" spans="1:12" x14ac:dyDescent="0.2">
      <c r="A9" s="5" t="s">
        <v>0</v>
      </c>
      <c r="B9" s="5" t="str">
        <f>B2</f>
        <v>２７年</v>
      </c>
      <c r="C9" s="5" t="str">
        <f t="shared" ref="C9:K9" si="0">C2</f>
        <v>２８年</v>
      </c>
      <c r="D9" s="5" t="str">
        <f t="shared" si="0"/>
        <v>２９年</v>
      </c>
      <c r="E9" s="5" t="str">
        <f t="shared" si="0"/>
        <v>３０年</v>
      </c>
      <c r="F9" s="5" t="str">
        <f t="shared" si="0"/>
        <v>元年</v>
      </c>
      <c r="G9" s="5" t="str">
        <f t="shared" si="0"/>
        <v>２年</v>
      </c>
      <c r="H9" s="5" t="str">
        <f t="shared" si="0"/>
        <v>３年</v>
      </c>
      <c r="I9" s="5" t="str">
        <f t="shared" si="0"/>
        <v>４年</v>
      </c>
      <c r="J9" s="5" t="str">
        <f t="shared" si="0"/>
        <v>５年</v>
      </c>
      <c r="K9" s="5" t="str">
        <f t="shared" si="0"/>
        <v>６年</v>
      </c>
    </row>
    <row r="10" spans="1:12" x14ac:dyDescent="0.2">
      <c r="A10" s="6" t="s">
        <v>18</v>
      </c>
      <c r="B10" s="7">
        <f>B3/1000000</f>
        <v>95.811215000000004</v>
      </c>
      <c r="C10" s="7">
        <f t="shared" ref="C10:K10" si="1">C3/1000000</f>
        <v>94.959967000000006</v>
      </c>
      <c r="D10" s="7">
        <f t="shared" si="1"/>
        <v>92.753343000000001</v>
      </c>
      <c r="E10" s="7">
        <f t="shared" si="1"/>
        <v>94.804770000000005</v>
      </c>
      <c r="F10" s="7">
        <f t="shared" si="1"/>
        <v>90.327490999999995</v>
      </c>
      <c r="G10" s="7">
        <f t="shared" si="1"/>
        <v>85.026734000000005</v>
      </c>
      <c r="H10" s="7">
        <f t="shared" si="1"/>
        <v>82.853053000000003</v>
      </c>
      <c r="I10" s="7">
        <f t="shared" si="1"/>
        <v>85.222859</v>
      </c>
      <c r="J10" s="7">
        <f t="shared" si="1"/>
        <v>76.488495</v>
      </c>
      <c r="K10" s="7">
        <f t="shared" si="1"/>
        <v>84.655095000000003</v>
      </c>
    </row>
    <row r="11" spans="1:12" x14ac:dyDescent="0.2">
      <c r="A11" s="6" t="s">
        <v>19</v>
      </c>
      <c r="B11" s="7">
        <f t="shared" ref="B11:K11" si="2">B4/1000000</f>
        <v>47.655467000000002</v>
      </c>
      <c r="C11" s="7">
        <f t="shared" si="2"/>
        <v>48.992466999999998</v>
      </c>
      <c r="D11" s="7">
        <f t="shared" si="2"/>
        <v>47.931010999999998</v>
      </c>
      <c r="E11" s="7">
        <f t="shared" si="2"/>
        <v>48.401632999999997</v>
      </c>
      <c r="F11" s="7">
        <f t="shared" si="2"/>
        <v>45.782615</v>
      </c>
      <c r="G11" s="7">
        <f t="shared" si="2"/>
        <v>45.829698</v>
      </c>
      <c r="H11" s="7">
        <f t="shared" si="2"/>
        <v>45.379572000000003</v>
      </c>
      <c r="I11" s="7">
        <f t="shared" si="2"/>
        <v>48.508676000000001</v>
      </c>
      <c r="J11" s="7">
        <f t="shared" si="2"/>
        <v>47.745888999999998</v>
      </c>
      <c r="K11" s="7">
        <f t="shared" si="2"/>
        <v>48.064247000000002</v>
      </c>
    </row>
    <row r="12" spans="1:12" x14ac:dyDescent="0.2">
      <c r="A12" s="6" t="s">
        <v>4</v>
      </c>
      <c r="B12" s="7">
        <f>B5/1000</f>
        <v>50.414000000000001</v>
      </c>
      <c r="C12" s="7">
        <f t="shared" ref="C12:K12" si="3">C5/1000</f>
        <v>51.238</v>
      </c>
      <c r="D12" s="7">
        <f t="shared" si="3"/>
        <v>49.360999999999997</v>
      </c>
      <c r="E12" s="7">
        <f t="shared" si="3"/>
        <v>49.018000000000001</v>
      </c>
      <c r="F12" s="7">
        <f t="shared" si="3"/>
        <v>47.012999999999998</v>
      </c>
      <c r="G12" s="7">
        <f t="shared" si="3"/>
        <v>45.774000000000001</v>
      </c>
      <c r="H12" s="7">
        <f t="shared" si="3"/>
        <v>46.488</v>
      </c>
      <c r="I12" s="7">
        <f t="shared" si="3"/>
        <v>47.506</v>
      </c>
      <c r="J12" s="7">
        <f t="shared" si="3"/>
        <v>45.029000000000003</v>
      </c>
      <c r="K12" s="7">
        <f t="shared" si="3"/>
        <v>43.33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2020-12-03T06:13:38Z</cp:lastPrinted>
  <dcterms:created xsi:type="dcterms:W3CDTF">2000-08-07T06:54:26Z</dcterms:created>
  <dcterms:modified xsi:type="dcterms:W3CDTF">2025-10-09T09:51:49Z</dcterms:modified>
</cp:coreProperties>
</file>