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\\10.165.148.12\500港湾振興室\010 港湾調査\01 年報・速報\R4\02_年報\01_統計システム出力データ\01_千葉港\"/>
    </mc:Choice>
  </mc:AlternateContent>
  <xr:revisionPtr revIDLastSave="0" documentId="13_ncr:1_{3F5274B4-111B-4638-91BA-FEC8E2521C0B}" xr6:coauthVersionLast="47" xr6:coauthVersionMax="47" xr10:uidLastSave="{00000000-0000-0000-0000-000000000000}"/>
  <bookViews>
    <workbookView xWindow="16080" yWindow="-120" windowWidth="29040" windowHeight="1572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C4" i="2" s="1"/>
  <c r="B3" i="2"/>
  <c r="C3" i="2" s="1"/>
  <c r="G54" i="1"/>
  <c r="H50" i="1"/>
  <c r="H51" i="1"/>
  <c r="H52" i="1"/>
  <c r="H53" i="1"/>
  <c r="E54" i="1"/>
  <c r="F54" i="1" s="1"/>
  <c r="H49" i="1"/>
  <c r="F53" i="1"/>
  <c r="F52" i="1"/>
  <c r="F51" i="1"/>
  <c r="F50" i="1"/>
  <c r="I50" i="1"/>
  <c r="I51" i="1"/>
  <c r="I52" i="1"/>
  <c r="I53" i="1"/>
  <c r="I49" i="1"/>
  <c r="H13" i="1"/>
  <c r="H14" i="1"/>
  <c r="H15" i="1"/>
  <c r="H16" i="1"/>
  <c r="E17" i="1"/>
  <c r="G17" i="1"/>
  <c r="H12" i="1"/>
  <c r="F16" i="1"/>
  <c r="F15" i="1"/>
  <c r="F14" i="1"/>
  <c r="F13" i="1"/>
  <c r="I13" i="1"/>
  <c r="I14" i="1"/>
  <c r="I15" i="1"/>
  <c r="I16" i="1"/>
  <c r="I12" i="1"/>
  <c r="I17" i="1" l="1"/>
  <c r="I54" i="1"/>
  <c r="H54" i="1"/>
  <c r="F17" i="1"/>
  <c r="H17" i="1"/>
</calcChain>
</file>

<file path=xl/sharedStrings.xml><?xml version="1.0" encoding="utf-8"?>
<sst xmlns="http://schemas.openxmlformats.org/spreadsheetml/2006/main" count="38" uniqueCount="29">
  <si>
    <t>区分</t>
    <rPh sb="0" eb="2">
      <t>クブン</t>
    </rPh>
    <phoneticPr fontId="1"/>
  </si>
  <si>
    <t>構成比</t>
    <rPh sb="0" eb="3">
      <t>コウセイヒ</t>
    </rPh>
    <phoneticPr fontId="1"/>
  </si>
  <si>
    <t>増減率％</t>
    <rPh sb="0" eb="3">
      <t>ゾウゲンリツ</t>
    </rPh>
    <phoneticPr fontId="1"/>
  </si>
  <si>
    <t>増減数</t>
    <rPh sb="0" eb="2">
      <t>ゾウゲン</t>
    </rPh>
    <rPh sb="2" eb="3">
      <t>スウ</t>
    </rPh>
    <phoneticPr fontId="1"/>
  </si>
  <si>
    <t>移</t>
    <rPh sb="0" eb="1">
      <t>イ</t>
    </rPh>
    <phoneticPr fontId="1"/>
  </si>
  <si>
    <t>出</t>
    <rPh sb="0" eb="1">
      <t>シュツ</t>
    </rPh>
    <phoneticPr fontId="1"/>
  </si>
  <si>
    <t xml:space="preserve">       （単位：トン）</t>
    <rPh sb="8" eb="10">
      <t>タンイ</t>
    </rPh>
    <phoneticPr fontId="1"/>
  </si>
  <si>
    <t>入</t>
    <rPh sb="0" eb="1">
      <t>ニュウ</t>
    </rPh>
    <phoneticPr fontId="1"/>
  </si>
  <si>
    <t>移出貨物主要品種前年比較</t>
    <rPh sb="0" eb="2">
      <t>イシュツ</t>
    </rPh>
    <rPh sb="2" eb="4">
      <t>カモツ</t>
    </rPh>
    <rPh sb="4" eb="6">
      <t>シュヨウ</t>
    </rPh>
    <rPh sb="6" eb="8">
      <t>ヒンシュ</t>
    </rPh>
    <rPh sb="8" eb="10">
      <t>ゼンネン</t>
    </rPh>
    <rPh sb="10" eb="12">
      <t>ヒカク</t>
    </rPh>
    <phoneticPr fontId="1"/>
  </si>
  <si>
    <t>移入貨物主要品種前年比較</t>
    <rPh sb="0" eb="1">
      <t>イシュツ</t>
    </rPh>
    <rPh sb="1" eb="2">
      <t>ニュウ</t>
    </rPh>
    <rPh sb="2" eb="4">
      <t>カモツ</t>
    </rPh>
    <rPh sb="4" eb="6">
      <t>シュヨウ</t>
    </rPh>
    <rPh sb="6" eb="8">
      <t>ヒンシュ</t>
    </rPh>
    <rPh sb="8" eb="10">
      <t>ゼンネン</t>
    </rPh>
    <rPh sb="10" eb="12">
      <t>ヒカク</t>
    </rPh>
    <phoneticPr fontId="1"/>
  </si>
  <si>
    <t>その他の品種</t>
    <rPh sb="0" eb="3">
      <t>ソノタ</t>
    </rPh>
    <rPh sb="4" eb="6">
      <t>ヒンシュ</t>
    </rPh>
    <phoneticPr fontId="1"/>
  </si>
  <si>
    <t>表示年</t>
    <rPh sb="0" eb="2">
      <t>ヒョウジ</t>
    </rPh>
    <rPh sb="2" eb="3">
      <t>ネン</t>
    </rPh>
    <phoneticPr fontId="1"/>
  </si>
  <si>
    <t>移出　合計</t>
    <rPh sb="0" eb="2">
      <t>イシュツ</t>
    </rPh>
    <rPh sb="3" eb="5">
      <t>ゴウケイ</t>
    </rPh>
    <phoneticPr fontId="1"/>
  </si>
  <si>
    <t>移入　合計</t>
    <rPh sb="0" eb="2">
      <t>イニュウ</t>
    </rPh>
    <rPh sb="3" eb="5">
      <t>ゴウケイ</t>
    </rPh>
    <phoneticPr fontId="1"/>
  </si>
  <si>
    <t>令和４年</t>
  </si>
  <si>
    <t>令和４年</t>
    <phoneticPr fontId="1"/>
  </si>
  <si>
    <t>令和３年</t>
  </si>
  <si>
    <t>合計</t>
  </si>
  <si>
    <t>合計</t>
    <phoneticPr fontId="1"/>
  </si>
  <si>
    <t>その他の石油</t>
  </si>
  <si>
    <t>重油</t>
  </si>
  <si>
    <t>揮発油</t>
  </si>
  <si>
    <t>化学薬品</t>
  </si>
  <si>
    <t>鋼材</t>
  </si>
  <si>
    <t>完成自動車</t>
  </si>
  <si>
    <t>砂利・砂</t>
  </si>
  <si>
    <t>石灰石</t>
  </si>
  <si>
    <t>(３)移出</t>
    <phoneticPr fontId="1"/>
  </si>
  <si>
    <t>(４)移入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</si>
</sst>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20" xfId="0" applyFont="1" applyBorder="1"/>
    <xf numFmtId="3" fontId="2" fillId="0" borderId="3" xfId="0" applyNumberFormat="1" applyFont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176" fontId="2" fillId="0" borderId="21" xfId="0" applyNumberFormat="1" applyFont="1" applyBorder="1"/>
    <xf numFmtId="176" fontId="2" fillId="0" borderId="22" xfId="0" applyNumberFormat="1" applyFont="1" applyBorder="1"/>
    <xf numFmtId="0" fontId="0" fillId="0" borderId="21" xfId="0" applyBorder="1"/>
    <xf numFmtId="0" fontId="2" fillId="2" borderId="21" xfId="0" applyFont="1" applyFill="1" applyBorder="1"/>
    <xf numFmtId="0" fontId="0" fillId="0" borderId="0" xfId="0" applyAlignment="1">
      <alignment horizontal="center"/>
    </xf>
    <xf numFmtId="3" fontId="0" fillId="0" borderId="21" xfId="0" applyNumberFormat="1" applyBorder="1"/>
    <xf numFmtId="0" fontId="2" fillId="2" borderId="21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distributed"/>
    </xf>
    <xf numFmtId="0" fontId="2" fillId="0" borderId="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移出貨物構成比</a:t>
            </a:r>
          </a:p>
        </c:rich>
      </c:tx>
      <c:layout>
        <c:manualLayout>
          <c:xMode val="edge"/>
          <c:yMode val="edge"/>
          <c:x val="0.31756756756756765"/>
          <c:y val="3.7037158818519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24324324324342E-2"/>
          <c:y val="0.11784550533165422"/>
          <c:w val="0.87162162162162171"/>
          <c:h val="0.8686897250161940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A9F-487D-9E89-C378798074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9F-487D-9E89-C378798074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9F-487D-9E89-C378798074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9F-487D-9E89-C378798074AF}"/>
              </c:ext>
            </c:extLst>
          </c:dPt>
          <c:dLbls>
            <c:dLbl>
              <c:idx val="0"/>
              <c:layout>
                <c:manualLayout>
                  <c:x val="1.7989968113843836E-2"/>
                  <c:y val="-3.19550601862235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82-4295-BBF8-1531A0AE4812}"/>
                </c:ext>
              </c:extLst>
            </c:dLbl>
            <c:dLbl>
              <c:idx val="4"/>
              <c:layout>
                <c:manualLayout>
                  <c:x val="-4.4974920284609796E-2"/>
                  <c:y val="-9.130017196063884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9F-487D-9E89-C378798074AF}"/>
                </c:ext>
              </c:extLst>
            </c:dLbl>
            <c:numFmt formatCode="0%" sourceLinked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Sheet1!$C$13:$C$17</c:f>
              <c:strCache>
                <c:ptCount val="5"/>
                <c:pt idx="0">
                  <c:v>その他の石油</c:v>
                </c:pt>
                <c:pt idx="1">
                  <c:v>重油</c:v>
                </c:pt>
                <c:pt idx="2">
                  <c:v>揮発油</c:v>
                </c:pt>
                <c:pt idx="3">
                  <c:v>化学薬品</c:v>
                </c:pt>
                <c:pt idx="4">
                  <c:v>その他の品種</c:v>
                </c:pt>
              </c:strCache>
            </c:strRef>
          </c:cat>
          <c:val>
            <c:numRef>
              <c:f>Sheet1!$F$13:$F$17</c:f>
              <c:numCache>
                <c:formatCode>0.0_ </c:formatCode>
                <c:ptCount val="5"/>
                <c:pt idx="0">
                  <c:v>23.576637758691444</c:v>
                </c:pt>
                <c:pt idx="1">
                  <c:v>15.423996578057464</c:v>
                </c:pt>
                <c:pt idx="2">
                  <c:v>14.094169016698951</c:v>
                </c:pt>
                <c:pt idx="3">
                  <c:v>10.996692270645427</c:v>
                </c:pt>
                <c:pt idx="4">
                  <c:v>35.908504375906716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9F-487D-9E89-C378798074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移入貨物構成比</a:t>
            </a:r>
          </a:p>
        </c:rich>
      </c:tx>
      <c:layout>
        <c:manualLayout>
          <c:xMode val="edge"/>
          <c:yMode val="edge"/>
          <c:x val="0.31986637161449016"/>
          <c:y val="3.7037158818519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340288760945263E-2"/>
          <c:y val="0.11447849089360693"/>
          <c:w val="0.8653227105781468"/>
          <c:h val="0.865322710578146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B55-4B64-BDD5-1A07F0624D0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55-4B64-BDD5-1A07F0624D0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B55-4B64-BDD5-1A07F0624D0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55-4B64-BDD5-1A07F0624D0C}"/>
              </c:ext>
            </c:extLst>
          </c:dPt>
          <c:dLbls>
            <c:dLbl>
              <c:idx val="1"/>
              <c:layout>
                <c:manualLayout>
                  <c:x val="3.8031319910514449E-2"/>
                  <c:y val="-2.51073675644277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08501118568232"/>
                      <c:h val="0.133298251062532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B55-4B64-BDD5-1A07F0624D0C}"/>
                </c:ext>
              </c:extLst>
            </c:dLbl>
            <c:numFmt formatCode="0%" sourceLinked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 lIns="36000" tIns="36000" rIns="36000" bIns="36000"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Sheet1!$C$50:$C$54</c:f>
              <c:strCache>
                <c:ptCount val="5"/>
                <c:pt idx="0">
                  <c:v>鋼材</c:v>
                </c:pt>
                <c:pt idx="1">
                  <c:v>完成自動車</c:v>
                </c:pt>
                <c:pt idx="2">
                  <c:v>砂利・砂</c:v>
                </c:pt>
                <c:pt idx="3">
                  <c:v>石灰石</c:v>
                </c:pt>
                <c:pt idx="4">
                  <c:v>その他の品種</c:v>
                </c:pt>
              </c:strCache>
            </c:strRef>
          </c:cat>
          <c:val>
            <c:numRef>
              <c:f>Sheet1!$F$50:$F$54</c:f>
              <c:numCache>
                <c:formatCode>0.0_ </c:formatCode>
                <c:ptCount val="5"/>
                <c:pt idx="0">
                  <c:v>19.072702949130417</c:v>
                </c:pt>
                <c:pt idx="1">
                  <c:v>13.342276478432936</c:v>
                </c:pt>
                <c:pt idx="2">
                  <c:v>11.855962744494503</c:v>
                </c:pt>
                <c:pt idx="3">
                  <c:v>10.007931668310114</c:v>
                </c:pt>
                <c:pt idx="4">
                  <c:v>45.721126159632028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55-4B64-BDD5-1A07F0624D0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104775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819150</xdr:colOff>
      <xdr:row>25</xdr:row>
      <xdr:rowOff>131551</xdr:rowOff>
    </xdr:from>
    <xdr:ext cx="838800" cy="175048"/>
    <xdr:sp macro="" textlink="Sheet2!B1">
      <xdr:nvSpPr>
        <xdr:cNvPr id="4" name="正方形/長方形 3">
          <a:extLst>
            <a:ext uri="{FF2B5EF4-FFF2-40B4-BE49-F238E27FC236}">
              <a16:creationId xmlns:a16="http://schemas.microsoft.com/office/drawing/2014/main" id="{3129FE4C-0050-4BBD-98C2-4F767C7F9E92}"/>
            </a:ext>
          </a:extLst>
        </xdr:cNvPr>
        <xdr:cNvSpPr/>
      </xdr:nvSpPr>
      <xdr:spPr bwMode="auto">
        <a:xfrm>
          <a:off x="1257300" y="4446376"/>
          <a:ext cx="838800" cy="17504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algn="ctr"/>
          <a:fld id="{B9F9DF09-A911-46F2-B9FF-DEC2AA589F29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令和４年</a:t>
          </a:fld>
          <a:endParaRPr kumimoji="1" lang="ja-JP" altLang="en-US" sz="1050" b="1"/>
        </a:p>
      </xdr:txBody>
    </xdr:sp>
    <xdr:clientData/>
  </xdr:oneCellAnchor>
  <xdr:oneCellAnchor>
    <xdr:from>
      <xdr:col>6</xdr:col>
      <xdr:colOff>800100</xdr:colOff>
      <xdr:row>26</xdr:row>
      <xdr:rowOff>17251</xdr:rowOff>
    </xdr:from>
    <xdr:ext cx="838800" cy="175048"/>
    <xdr:sp macro="" textlink="Sheet2!B1">
      <xdr:nvSpPr>
        <xdr:cNvPr id="5" name="正方形/長方形 4">
          <a:extLst>
            <a:ext uri="{FF2B5EF4-FFF2-40B4-BE49-F238E27FC236}">
              <a16:creationId xmlns:a16="http://schemas.microsoft.com/office/drawing/2014/main" id="{1C7B61B8-208F-4F82-8A9F-141E5E7D8ECE}"/>
            </a:ext>
          </a:extLst>
        </xdr:cNvPr>
        <xdr:cNvSpPr/>
      </xdr:nvSpPr>
      <xdr:spPr bwMode="auto">
        <a:xfrm>
          <a:off x="4162425" y="4503526"/>
          <a:ext cx="838800" cy="17504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algn="ctr"/>
          <a:fld id="{EB7DE82D-D7D1-4A3E-A532-5641ACB37B04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令和４年</a:t>
          </a:fld>
          <a:endParaRPr kumimoji="1" lang="ja-JP" altLang="en-US" sz="1050" b="1"/>
        </a:p>
      </xdr:txBody>
    </xdr:sp>
    <xdr:clientData/>
  </xdr:oneCellAnchor>
  <xdr:twoCellAnchor>
    <xdr:from>
      <xdr:col>2</xdr:col>
      <xdr:colOff>628650</xdr:colOff>
      <xdr:row>26</xdr:row>
      <xdr:rowOff>133350</xdr:rowOff>
    </xdr:from>
    <xdr:to>
      <xdr:col>4</xdr:col>
      <xdr:colOff>847725</xdr:colOff>
      <xdr:row>28</xdr:row>
      <xdr:rowOff>28575</xdr:rowOff>
    </xdr:to>
    <xdr:sp macro="" textlink="Sheet2!C3">
      <xdr:nvSpPr>
        <xdr:cNvPr id="7" name="正方形/長方形 6">
          <a:extLst>
            <a:ext uri="{FF2B5EF4-FFF2-40B4-BE49-F238E27FC236}">
              <a16:creationId xmlns:a16="http://schemas.microsoft.com/office/drawing/2014/main" id="{87E1B8B2-FB97-40A4-A375-57B3807DB57D}"/>
            </a:ext>
          </a:extLst>
        </xdr:cNvPr>
        <xdr:cNvSpPr/>
      </xdr:nvSpPr>
      <xdr:spPr bwMode="auto">
        <a:xfrm>
          <a:off x="1066800" y="4619625"/>
          <a:ext cx="12954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B3E96893-D686-4B16-BBC7-2035E508F0C3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30,092,849トン</a:t>
          </a:fld>
          <a:endParaRPr kumimoji="1" lang="en-US" altLang="en-US" sz="1050" b="1" i="0" u="none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</xdr:col>
      <xdr:colOff>619125</xdr:colOff>
      <xdr:row>27</xdr:row>
      <xdr:rowOff>28575</xdr:rowOff>
    </xdr:from>
    <xdr:to>
      <xdr:col>8</xdr:col>
      <xdr:colOff>66675</xdr:colOff>
      <xdr:row>28</xdr:row>
      <xdr:rowOff>95250</xdr:rowOff>
    </xdr:to>
    <xdr:sp macro="" textlink="Sheet2!C4">
      <xdr:nvSpPr>
        <xdr:cNvPr id="8" name="正方形/長方形 7">
          <a:extLst>
            <a:ext uri="{FF2B5EF4-FFF2-40B4-BE49-F238E27FC236}">
              <a16:creationId xmlns:a16="http://schemas.microsoft.com/office/drawing/2014/main" id="{15FECF03-EC35-4955-A182-D3ACEE3730BF}"/>
            </a:ext>
          </a:extLst>
        </xdr:cNvPr>
        <xdr:cNvSpPr/>
      </xdr:nvSpPr>
      <xdr:spPr bwMode="auto">
        <a:xfrm>
          <a:off x="3981450" y="4686300"/>
          <a:ext cx="12954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7648D74C-AC7D-44DB-8D03-CCF667738023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24,769,064トン</a:t>
          </a:fld>
          <a:endParaRPr kumimoji="1" lang="en-US" altLang="en-US" sz="1050" b="1" i="0" u="none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38099</xdr:colOff>
      <xdr:row>37</xdr:row>
      <xdr:rowOff>104775</xdr:rowOff>
    </xdr:from>
    <xdr:to>
      <xdr:col>8</xdr:col>
      <xdr:colOff>990599</xdr:colOff>
      <xdr:row>43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E7C4954B-860E-46E7-855C-8435B6F0363B}"/>
            </a:ext>
          </a:extLst>
        </xdr:cNvPr>
        <xdr:cNvSpPr txBox="1">
          <a:spLocks noChangeArrowheads="1"/>
        </xdr:cNvSpPr>
      </xdr:nvSpPr>
      <xdr:spPr bwMode="auto">
        <a:xfrm>
          <a:off x="38099" y="6496050"/>
          <a:ext cx="6162675" cy="923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主な品種は鋼材で、移入全体の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19.1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鋼材を前年と比較すると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16.0%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減少し、その主な移入先は兵庫県、大阪府、広島県の順となっている。</a:t>
          </a:r>
        </a:p>
      </xdr:txBody>
    </xdr:sp>
    <xdr:clientData/>
  </xdr:twoCellAnchor>
  <xdr:twoCellAnchor>
    <xdr:from>
      <xdr:col>0</xdr:col>
      <xdr:colOff>161925</xdr:colOff>
      <xdr:row>1</xdr:row>
      <xdr:rowOff>47625</xdr:rowOff>
    </xdr:from>
    <xdr:to>
      <xdr:col>8</xdr:col>
      <xdr:colOff>809625</xdr:colOff>
      <xdr:row>7</xdr:row>
      <xdr:rowOff>9525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21F5F7F-D2FB-4B7E-AE5A-56464B5625A1}"/>
            </a:ext>
          </a:extLst>
        </xdr:cNvPr>
        <xdr:cNvSpPr txBox="1">
          <a:spLocks noChangeArrowheads="1"/>
        </xdr:cNvSpPr>
      </xdr:nvSpPr>
      <xdr:spPr bwMode="auto">
        <a:xfrm>
          <a:off x="161925" y="228600"/>
          <a:ext cx="5857875" cy="990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主な品種はその他の石油で移出全体の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23.6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その他の石油を前年と比較すると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13.0%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増加し、その主な移出先は東京都、北海道、青森県の順となっている。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topLeftCell="A45" zoomScale="130" zoomScaleNormal="130" workbookViewId="0">
      <selection activeCell="K51" sqref="K51"/>
    </sheetView>
  </sheetViews>
  <sheetFormatPr defaultColWidth="9" defaultRowHeight="13.5" x14ac:dyDescent="0.15"/>
  <cols>
    <col min="1" max="1" width="4.125" style="4" customWidth="1"/>
    <col min="2" max="2" width="1.625" style="4" customWidth="1"/>
    <col min="3" max="3" width="12.625" style="4" customWidth="1"/>
    <col min="4" max="4" width="1.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" style="4"/>
  </cols>
  <sheetData>
    <row r="1" spans="1:9" ht="14.25" x14ac:dyDescent="0.15">
      <c r="B1" s="36" t="s">
        <v>27</v>
      </c>
    </row>
    <row r="9" spans="1:9" ht="14.25" x14ac:dyDescent="0.15">
      <c r="E9" s="37" t="s">
        <v>8</v>
      </c>
      <c r="F9" s="37"/>
      <c r="G9" s="37"/>
    </row>
    <row r="10" spans="1:9" ht="14.25" thickBot="1" x14ac:dyDescent="0.2">
      <c r="H10" s="4" t="s">
        <v>6</v>
      </c>
    </row>
    <row r="11" spans="1:9" x14ac:dyDescent="0.15">
      <c r="A11" s="11"/>
      <c r="B11" s="12"/>
      <c r="C11" s="13" t="s">
        <v>0</v>
      </c>
      <c r="D11" s="14"/>
      <c r="E11" s="15" t="s">
        <v>14</v>
      </c>
      <c r="F11" s="16" t="s">
        <v>1</v>
      </c>
      <c r="G11" s="16" t="s">
        <v>16</v>
      </c>
      <c r="H11" s="16" t="s">
        <v>2</v>
      </c>
      <c r="I11" s="17" t="s">
        <v>3</v>
      </c>
    </row>
    <row r="12" spans="1:9" x14ac:dyDescent="0.15">
      <c r="A12" s="18"/>
      <c r="B12" s="1"/>
      <c r="C12" s="8" t="s">
        <v>18</v>
      </c>
      <c r="D12" s="2"/>
      <c r="E12" s="23">
        <v>30092849</v>
      </c>
      <c r="F12" s="29">
        <v>100</v>
      </c>
      <c r="G12" s="25">
        <v>28703122</v>
      </c>
      <c r="H12" s="29">
        <f t="shared" ref="H12:H17" si="0">(E12-G12)/G12*100</f>
        <v>4.8417276699029461</v>
      </c>
      <c r="I12" s="27">
        <f t="shared" ref="I12:I17" si="1">E12-G12</f>
        <v>1389727</v>
      </c>
    </row>
    <row r="13" spans="1:9" x14ac:dyDescent="0.15">
      <c r="A13" s="19" t="s">
        <v>4</v>
      </c>
      <c r="B13" s="5"/>
      <c r="C13" s="38" t="s">
        <v>19</v>
      </c>
      <c r="D13" s="3"/>
      <c r="E13" s="23">
        <v>7094882</v>
      </c>
      <c r="F13" s="29">
        <f>E13/E12*100</f>
        <v>23.576637758691444</v>
      </c>
      <c r="G13" s="25">
        <v>6277689</v>
      </c>
      <c r="H13" s="29">
        <f t="shared" si="0"/>
        <v>13.017417715340789</v>
      </c>
      <c r="I13" s="27">
        <f t="shared" si="1"/>
        <v>817193</v>
      </c>
    </row>
    <row r="14" spans="1:9" x14ac:dyDescent="0.15">
      <c r="A14" s="19"/>
      <c r="B14" s="6"/>
      <c r="C14" s="10" t="s">
        <v>20</v>
      </c>
      <c r="D14" s="7"/>
      <c r="E14" s="23">
        <v>4641520</v>
      </c>
      <c r="F14" s="29">
        <f>E14/E12*100</f>
        <v>15.423996578057464</v>
      </c>
      <c r="G14" s="25">
        <v>4487455</v>
      </c>
      <c r="H14" s="29">
        <f t="shared" si="0"/>
        <v>3.4332377706294546</v>
      </c>
      <c r="I14" s="27">
        <f t="shared" si="1"/>
        <v>154065</v>
      </c>
    </row>
    <row r="15" spans="1:9" x14ac:dyDescent="0.15">
      <c r="A15" s="19"/>
      <c r="B15" s="5"/>
      <c r="C15" s="9" t="s">
        <v>21</v>
      </c>
      <c r="D15" s="3"/>
      <c r="E15" s="23">
        <v>4241337</v>
      </c>
      <c r="F15" s="29">
        <f>E15/E12*100</f>
        <v>14.094169016698951</v>
      </c>
      <c r="G15" s="25">
        <v>3701615</v>
      </c>
      <c r="H15" s="29">
        <f t="shared" si="0"/>
        <v>14.580716795236674</v>
      </c>
      <c r="I15" s="27">
        <f t="shared" si="1"/>
        <v>539722</v>
      </c>
    </row>
    <row r="16" spans="1:9" x14ac:dyDescent="0.15">
      <c r="A16" s="19" t="s">
        <v>5</v>
      </c>
      <c r="B16" s="6"/>
      <c r="C16" s="10" t="s">
        <v>22</v>
      </c>
      <c r="D16" s="7"/>
      <c r="E16" s="23">
        <v>3309218</v>
      </c>
      <c r="F16" s="29">
        <f>E16/E12*100</f>
        <v>10.996692270645427</v>
      </c>
      <c r="G16" s="25">
        <v>3305783</v>
      </c>
      <c r="H16" s="29">
        <f t="shared" si="0"/>
        <v>0.10390881676141477</v>
      </c>
      <c r="I16" s="27">
        <f t="shared" si="1"/>
        <v>3435</v>
      </c>
    </row>
    <row r="17" spans="1:9" ht="14.25" thickBot="1" x14ac:dyDescent="0.2">
      <c r="A17" s="20"/>
      <c r="B17" s="21"/>
      <c r="C17" s="39" t="s">
        <v>10</v>
      </c>
      <c r="D17" s="22"/>
      <c r="E17" s="24">
        <f>E12-(E13+E14+E15+E16)</f>
        <v>10805892</v>
      </c>
      <c r="F17" s="30">
        <f>E17/E12*100</f>
        <v>35.908504375906716</v>
      </c>
      <c r="G17" s="26">
        <f>G12-(G13+G14+G15+G16)</f>
        <v>10930580</v>
      </c>
      <c r="H17" s="30">
        <f t="shared" si="0"/>
        <v>-1.1407262926578461</v>
      </c>
      <c r="I17" s="28">
        <f t="shared" si="1"/>
        <v>-124688</v>
      </c>
    </row>
    <row r="37" spans="1:9" ht="14.25" x14ac:dyDescent="0.15">
      <c r="B37" s="36" t="s">
        <v>28</v>
      </c>
    </row>
    <row r="46" spans="1:9" ht="14.25" customHeight="1" x14ac:dyDescent="0.15">
      <c r="E46" s="37" t="s">
        <v>9</v>
      </c>
      <c r="F46" s="37"/>
      <c r="G46" s="37"/>
    </row>
    <row r="47" spans="1:9" ht="14.25" thickBot="1" x14ac:dyDescent="0.2">
      <c r="H47" s="4" t="s">
        <v>6</v>
      </c>
    </row>
    <row r="48" spans="1:9" x14ac:dyDescent="0.15">
      <c r="A48" s="11"/>
      <c r="B48" s="12"/>
      <c r="C48" s="13" t="s">
        <v>0</v>
      </c>
      <c r="D48" s="14"/>
      <c r="E48" s="15" t="s">
        <v>14</v>
      </c>
      <c r="F48" s="16" t="s">
        <v>1</v>
      </c>
      <c r="G48" s="16" t="s">
        <v>16</v>
      </c>
      <c r="H48" s="16" t="s">
        <v>2</v>
      </c>
      <c r="I48" s="17" t="s">
        <v>3</v>
      </c>
    </row>
    <row r="49" spans="1:9" x14ac:dyDescent="0.15">
      <c r="A49" s="18"/>
      <c r="B49" s="1"/>
      <c r="C49" s="8" t="s">
        <v>17</v>
      </c>
      <c r="D49" s="2"/>
      <c r="E49" s="23">
        <v>24769064</v>
      </c>
      <c r="F49" s="29">
        <v>100</v>
      </c>
      <c r="G49" s="25">
        <v>25165165</v>
      </c>
      <c r="H49" s="29">
        <f t="shared" ref="H49:H54" si="2">(E49-G49)/G49*100</f>
        <v>-1.5740051773950221</v>
      </c>
      <c r="I49" s="27">
        <f t="shared" ref="I49:I54" si="3">E49-G49</f>
        <v>-396101</v>
      </c>
    </row>
    <row r="50" spans="1:9" x14ac:dyDescent="0.15">
      <c r="A50" s="19" t="s">
        <v>4</v>
      </c>
      <c r="B50" s="5"/>
      <c r="C50" s="9" t="s">
        <v>23</v>
      </c>
      <c r="D50" s="3"/>
      <c r="E50" s="23">
        <v>4724130</v>
      </c>
      <c r="F50" s="29">
        <f>E50/E49*100</f>
        <v>19.072702949130417</v>
      </c>
      <c r="G50" s="25">
        <v>5621655</v>
      </c>
      <c r="H50" s="29">
        <f t="shared" si="2"/>
        <v>-15.965494147186194</v>
      </c>
      <c r="I50" s="27">
        <f t="shared" si="3"/>
        <v>-897525</v>
      </c>
    </row>
    <row r="51" spans="1:9" x14ac:dyDescent="0.15">
      <c r="A51" s="19"/>
      <c r="B51" s="6"/>
      <c r="C51" s="10" t="s">
        <v>24</v>
      </c>
      <c r="D51" s="7"/>
      <c r="E51" s="23">
        <v>3304757</v>
      </c>
      <c r="F51" s="29">
        <f>E51/E49*100</f>
        <v>13.342276478432936</v>
      </c>
      <c r="G51" s="25">
        <v>3199325</v>
      </c>
      <c r="H51" s="29">
        <f t="shared" si="2"/>
        <v>3.2954451329577332</v>
      </c>
      <c r="I51" s="27">
        <f t="shared" si="3"/>
        <v>105432</v>
      </c>
    </row>
    <row r="52" spans="1:9" x14ac:dyDescent="0.15">
      <c r="A52" s="19"/>
      <c r="B52" s="5"/>
      <c r="C52" s="9" t="s">
        <v>25</v>
      </c>
      <c r="D52" s="3"/>
      <c r="E52" s="23">
        <v>2936611</v>
      </c>
      <c r="F52" s="29">
        <f>E52/E49*100</f>
        <v>11.855962744494503</v>
      </c>
      <c r="G52" s="25">
        <v>2478468</v>
      </c>
      <c r="H52" s="29">
        <f t="shared" si="2"/>
        <v>18.484926979085468</v>
      </c>
      <c r="I52" s="27">
        <f t="shared" si="3"/>
        <v>458143</v>
      </c>
    </row>
    <row r="53" spans="1:9" ht="13.5" customHeight="1" x14ac:dyDescent="0.15">
      <c r="A53" s="19" t="s">
        <v>7</v>
      </c>
      <c r="B53" s="6"/>
      <c r="C53" s="10" t="s">
        <v>26</v>
      </c>
      <c r="D53" s="7"/>
      <c r="E53" s="23">
        <v>2478871</v>
      </c>
      <c r="F53" s="29">
        <f>E53/E49*100</f>
        <v>10.007931668310114</v>
      </c>
      <c r="G53" s="25">
        <v>2418656</v>
      </c>
      <c r="H53" s="29">
        <f t="shared" si="2"/>
        <v>2.4896057975999897</v>
      </c>
      <c r="I53" s="27">
        <f t="shared" si="3"/>
        <v>60215</v>
      </c>
    </row>
    <row r="54" spans="1:9" ht="14.25" thickBot="1" x14ac:dyDescent="0.2">
      <c r="A54" s="20"/>
      <c r="B54" s="21"/>
      <c r="C54" s="39" t="s">
        <v>10</v>
      </c>
      <c r="D54" s="22"/>
      <c r="E54" s="24">
        <f>E49-(E50+E51+E52+E53)</f>
        <v>11324695</v>
      </c>
      <c r="F54" s="30">
        <f>E54/E49*100</f>
        <v>45.721126159632028</v>
      </c>
      <c r="G54" s="26">
        <f>G49-(G50+G51+G52+G53)</f>
        <v>11447061</v>
      </c>
      <c r="H54" s="30">
        <f t="shared" si="2"/>
        <v>-1.0689730752723341</v>
      </c>
      <c r="I54" s="28">
        <f t="shared" si="3"/>
        <v>-122366</v>
      </c>
    </row>
  </sheetData>
  <mergeCells count="2">
    <mergeCell ref="E9:G9"/>
    <mergeCell ref="E46:G4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K17" sqref="K17"/>
    </sheetView>
  </sheetViews>
  <sheetFormatPr defaultRowHeight="13.5" x14ac:dyDescent="0.15"/>
  <cols>
    <col min="1" max="2" width="10.25" bestFit="1" customWidth="1"/>
    <col min="3" max="3" width="16.125" bestFit="1" customWidth="1"/>
  </cols>
  <sheetData>
    <row r="1" spans="1:3" x14ac:dyDescent="0.15">
      <c r="A1" s="31" t="s">
        <v>11</v>
      </c>
      <c r="B1" s="32" t="s">
        <v>15</v>
      </c>
      <c r="C1" s="33"/>
    </row>
    <row r="2" spans="1:3" x14ac:dyDescent="0.15">
      <c r="C2" s="33"/>
    </row>
    <row r="3" spans="1:3" x14ac:dyDescent="0.15">
      <c r="A3" s="31" t="s">
        <v>12</v>
      </c>
      <c r="B3" s="34">
        <f>Sheet1!E12</f>
        <v>30092849</v>
      </c>
      <c r="C3" s="35" t="str">
        <f>TEXT(B3,"###,###") &amp; "トン"</f>
        <v>30,092,849トン</v>
      </c>
    </row>
    <row r="4" spans="1:3" x14ac:dyDescent="0.15">
      <c r="A4" s="31" t="s">
        <v>13</v>
      </c>
      <c r="B4" s="34">
        <f>Sheet1!E49</f>
        <v>24769064</v>
      </c>
      <c r="C4" s="35" t="str">
        <f>TEXT(B4,"###,###") &amp; "トン"</f>
        <v>24,769,064トン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2023-08-23T07:01:20Z</cp:lastPrinted>
  <dcterms:created xsi:type="dcterms:W3CDTF">2000-09-01T05:16:43Z</dcterms:created>
  <dcterms:modified xsi:type="dcterms:W3CDTF">2023-08-23T07:02:10Z</dcterms:modified>
</cp:coreProperties>
</file>