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9040" windowHeight="15840" activeTab="0"/>
  </bookViews>
  <sheets>
    <sheet name="Sheet1" sheetId="1" r:id="rId1"/>
    <sheet name="Sheet2" sheetId="2" r:id="rId2"/>
  </sheets>
  <definedNames/>
  <calcPr fullCalcOnLoad="1" refMode="R1C1"/>
</workbook>
</file>

<file path=xl/sharedStrings.xml><?xml version="1.0" encoding="utf-8"?>
<sst xmlns="http://schemas.openxmlformats.org/spreadsheetml/2006/main" count="36" uniqueCount="26">
  <si>
    <t>構成比</t>
  </si>
  <si>
    <t>増減率％</t>
  </si>
  <si>
    <t>増減数</t>
  </si>
  <si>
    <t xml:space="preserve">      （単位：トン）</t>
  </si>
  <si>
    <t>区分</t>
  </si>
  <si>
    <t>区分</t>
  </si>
  <si>
    <t>出</t>
  </si>
  <si>
    <t>移</t>
  </si>
  <si>
    <t>移</t>
  </si>
  <si>
    <t>入</t>
  </si>
  <si>
    <t>内貿コンテナ移出貨物主要品種別前年比較</t>
  </si>
  <si>
    <t>内貿コンテナ移入貨物主要品種別前年比較</t>
  </si>
  <si>
    <t>その他の品種　</t>
  </si>
  <si>
    <t>表示年</t>
  </si>
  <si>
    <t>コンテナ移出　合計</t>
  </si>
  <si>
    <t>コンテナ移入　合計</t>
  </si>
  <si>
    <t>令和２年</t>
  </si>
  <si>
    <t>令和２年</t>
  </si>
  <si>
    <t>合計</t>
  </si>
  <si>
    <t>化学薬品</t>
  </si>
  <si>
    <t>再利用資材</t>
  </si>
  <si>
    <t>輸送用容器</t>
  </si>
  <si>
    <t>ガラス類</t>
  </si>
  <si>
    <t>その他石油製品</t>
  </si>
  <si>
    <t>令和元年</t>
  </si>
  <si>
    <t>染料･塗料･合成樹脂･
その他化学工業品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</si>
</sst>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30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177" fontId="4" fillId="0" borderId="36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30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177" fontId="4" fillId="0" borderId="31" xfId="0" applyNumberFormat="1" applyFont="1" applyBorder="1" applyAlignment="1">
      <alignment/>
    </xf>
    <xf numFmtId="0" fontId="0" fillId="0" borderId="30" xfId="0" applyBorder="1" applyAlignment="1">
      <alignment/>
    </xf>
    <xf numFmtId="0" fontId="4" fillId="33" borderId="30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30" xfId="0" applyNumberFormat="1" applyBorder="1" applyAlignment="1">
      <alignment/>
    </xf>
    <xf numFmtId="0" fontId="4" fillId="33" borderId="30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distributed" wrapText="1"/>
    </xf>
    <xf numFmtId="0" fontId="4" fillId="0" borderId="25" xfId="0" applyFont="1" applyBorder="1" applyAlignment="1">
      <alignment horizontal="distributed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コンテナ移出貨物構成比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10125"/>
          <c:w val="0.821"/>
          <c:h val="0.898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コンテナ移入貨物構成比</a:t>
            </a:r>
          </a:p>
        </c:rich>
      </c:tx>
      <c:layout>
        <c:manualLayout>
          <c:xMode val="factor"/>
          <c:yMode val="factor"/>
          <c:x val="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75"/>
          <c:y val="0.1"/>
          <c:w val="0.82025"/>
          <c:h val="0.88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Sheet1!$C$44:$C$48</c:f>
              <c:strCache/>
            </c:strRef>
          </c:cat>
          <c:val>
            <c:numRef>
              <c:f>Sheet1!$F$44:$F$48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0.486</cdr:y>
    </cdr:from>
    <cdr:to>
      <cdr:x>0.69875</cdr:x>
      <cdr:y>0.6305</cdr:y>
    </cdr:to>
    <cdr:sp>
      <cdr:nvSpPr>
        <cdr:cNvPr id="1" name="テキスト ボックス 62"/>
        <cdr:cNvSpPr txBox="1">
          <a:spLocks noChangeArrowheads="1"/>
        </cdr:cNvSpPr>
      </cdr:nvSpPr>
      <cdr:spPr>
        <a:xfrm>
          <a:off x="1181100" y="1466850"/>
          <a:ext cx="1095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141,503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0.3625</cdr:x>
      <cdr:y>0.48175</cdr:y>
    </cdr:from>
    <cdr:to>
      <cdr:x>0.69525</cdr:x>
      <cdr:y>0.62375</cdr:y>
    </cdr:to>
    <cdr:sp>
      <cdr:nvSpPr>
        <cdr:cNvPr id="1" name="テキスト ボックス 62"/>
        <cdr:cNvSpPr txBox="1">
          <a:spLocks noChangeArrowheads="1"/>
        </cdr:cNvSpPr>
      </cdr:nvSpPr>
      <cdr:spPr>
        <a:xfrm>
          <a:off x="1190625" y="1476375"/>
          <a:ext cx="1095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179,363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66675</xdr:rowOff>
    </xdr:from>
    <xdr:to>
      <xdr:col>4</xdr:col>
      <xdr:colOff>752475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3467100"/>
        <a:ext cx="3276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733425</xdr:colOff>
      <xdr:row>17</xdr:row>
      <xdr:rowOff>47625</xdr:rowOff>
    </xdr:from>
    <xdr:to>
      <xdr:col>8</xdr:col>
      <xdr:colOff>790575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3257550" y="3448050"/>
        <a:ext cx="32956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1">
      <selection activeCell="K33" sqref="K33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6"/>
    </row>
    <row r="5" spans="3:7" ht="14.25">
      <c r="C5" s="55" t="s">
        <v>10</v>
      </c>
      <c r="D5" s="55"/>
      <c r="E5" s="55"/>
      <c r="F5" s="55"/>
      <c r="G5" s="55"/>
    </row>
    <row r="6" spans="8:9" ht="14.25" thickBot="1">
      <c r="H6" s="28" t="s">
        <v>3</v>
      </c>
      <c r="I6" s="27"/>
    </row>
    <row r="7" spans="1:9" ht="21" customHeight="1">
      <c r="A7" s="2"/>
      <c r="B7" s="3"/>
      <c r="C7" s="29" t="s">
        <v>5</v>
      </c>
      <c r="D7" s="4"/>
      <c r="E7" s="5" t="s">
        <v>16</v>
      </c>
      <c r="F7" s="6" t="s">
        <v>0</v>
      </c>
      <c r="G7" s="52" t="s">
        <v>24</v>
      </c>
      <c r="H7" s="6" t="s">
        <v>1</v>
      </c>
      <c r="I7" s="7" t="s">
        <v>2</v>
      </c>
    </row>
    <row r="8" spans="1:9" ht="16.5" customHeight="1">
      <c r="A8" s="8"/>
      <c r="B8" s="9"/>
      <c r="C8" s="10" t="s">
        <v>18</v>
      </c>
      <c r="D8" s="11"/>
      <c r="E8" s="31">
        <v>141503</v>
      </c>
      <c r="F8" s="40">
        <v>100</v>
      </c>
      <c r="G8" s="32">
        <v>225174</v>
      </c>
      <c r="H8" s="40">
        <f aca="true" t="shared" si="0" ref="H8:H13">(E8-G8)/G8*100</f>
        <v>-37.15837530087843</v>
      </c>
      <c r="I8" s="33">
        <f aca="true" t="shared" si="1" ref="I8:I13">E8-G8</f>
        <v>-83671</v>
      </c>
    </row>
    <row r="9" spans="1:9" ht="27">
      <c r="A9" s="8" t="s">
        <v>7</v>
      </c>
      <c r="B9" s="9"/>
      <c r="C9" s="53" t="s">
        <v>25</v>
      </c>
      <c r="D9" s="42"/>
      <c r="E9" s="22">
        <v>96355</v>
      </c>
      <c r="F9" s="40">
        <f>ROUND(E9/E8*100,1)</f>
        <v>68.1</v>
      </c>
      <c r="G9" s="32">
        <v>109591</v>
      </c>
      <c r="H9" s="40">
        <f t="shared" si="0"/>
        <v>-12.077634112290243</v>
      </c>
      <c r="I9" s="33">
        <f t="shared" si="1"/>
        <v>-13236</v>
      </c>
    </row>
    <row r="10" spans="1:9" ht="16.5" customHeight="1">
      <c r="A10" s="36"/>
      <c r="B10" s="16"/>
      <c r="C10" s="17" t="s">
        <v>19</v>
      </c>
      <c r="D10" s="30"/>
      <c r="E10" s="43">
        <v>11709</v>
      </c>
      <c r="F10" s="40">
        <f>ROUND(E10/E8*100,1)</f>
        <v>8.3</v>
      </c>
      <c r="G10" s="43">
        <v>6773</v>
      </c>
      <c r="H10" s="40">
        <f t="shared" si="0"/>
        <v>72.87760224420494</v>
      </c>
      <c r="I10" s="33">
        <f t="shared" si="1"/>
        <v>4936</v>
      </c>
    </row>
    <row r="11" spans="1:9" ht="16.5" customHeight="1">
      <c r="A11" s="8" t="s">
        <v>6</v>
      </c>
      <c r="B11" s="13"/>
      <c r="C11" s="15" t="s">
        <v>20</v>
      </c>
      <c r="D11" s="14"/>
      <c r="E11" s="34">
        <v>10770</v>
      </c>
      <c r="F11" s="40">
        <f>ROUND(E11/E8*100,1)</f>
        <v>7.6</v>
      </c>
      <c r="G11" s="35">
        <v>9363</v>
      </c>
      <c r="H11" s="40">
        <f t="shared" si="0"/>
        <v>15.027234860621597</v>
      </c>
      <c r="I11" s="33">
        <f t="shared" si="1"/>
        <v>1407</v>
      </c>
    </row>
    <row r="12" spans="1:9" ht="16.5" customHeight="1">
      <c r="A12" s="8"/>
      <c r="B12" s="16"/>
      <c r="C12" s="17" t="s">
        <v>21</v>
      </c>
      <c r="D12" s="12"/>
      <c r="E12" s="23">
        <v>7905</v>
      </c>
      <c r="F12" s="40">
        <f>ROUND(E12/E8*100,1)</f>
        <v>5.6</v>
      </c>
      <c r="G12" s="22">
        <v>8431</v>
      </c>
      <c r="H12" s="40">
        <f t="shared" si="0"/>
        <v>-6.238880322618907</v>
      </c>
      <c r="I12" s="33">
        <f t="shared" si="1"/>
        <v>-526</v>
      </c>
    </row>
    <row r="13" spans="1:9" ht="16.5" customHeight="1" thickBot="1">
      <c r="A13" s="18"/>
      <c r="B13" s="19"/>
      <c r="C13" s="20" t="s">
        <v>12</v>
      </c>
      <c r="D13" s="21"/>
      <c r="E13" s="24">
        <f>E8-(E9+E10+E11+E12)</f>
        <v>14764</v>
      </c>
      <c r="F13" s="46">
        <f>ROUND(E13/E8*100,1)</f>
        <v>10.4</v>
      </c>
      <c r="G13" s="24">
        <f>G8-(G9+G10+G11+G12)</f>
        <v>91016</v>
      </c>
      <c r="H13" s="41">
        <f t="shared" si="0"/>
        <v>-83.7786762766986</v>
      </c>
      <c r="I13" s="45">
        <f t="shared" si="1"/>
        <v>-76252</v>
      </c>
    </row>
    <row r="36" spans="7:11" ht="13.5">
      <c r="G36" s="37"/>
      <c r="K36" s="38"/>
    </row>
    <row r="40" spans="3:7" ht="14.25">
      <c r="C40" s="55" t="s">
        <v>11</v>
      </c>
      <c r="D40" s="55"/>
      <c r="E40" s="55"/>
      <c r="F40" s="55"/>
      <c r="G40" s="55"/>
    </row>
    <row r="41" spans="8:9" ht="14.25" thickBot="1">
      <c r="H41" s="28" t="s">
        <v>3</v>
      </c>
      <c r="I41" s="27"/>
    </row>
    <row r="42" spans="1:9" ht="21" customHeight="1">
      <c r="A42" s="2"/>
      <c r="B42" s="3"/>
      <c r="C42" s="29" t="s">
        <v>4</v>
      </c>
      <c r="D42" s="4"/>
      <c r="E42" s="5" t="s">
        <v>16</v>
      </c>
      <c r="F42" s="6" t="s">
        <v>0</v>
      </c>
      <c r="G42" s="52" t="s">
        <v>24</v>
      </c>
      <c r="H42" s="6" t="s">
        <v>1</v>
      </c>
      <c r="I42" s="7" t="s">
        <v>2</v>
      </c>
    </row>
    <row r="43" spans="1:9" ht="16.5" customHeight="1">
      <c r="A43" s="8"/>
      <c r="B43" s="9"/>
      <c r="C43" s="10" t="s">
        <v>18</v>
      </c>
      <c r="D43" s="11"/>
      <c r="E43" s="23">
        <v>179363</v>
      </c>
      <c r="F43" s="39">
        <v>100</v>
      </c>
      <c r="G43" s="22">
        <v>188811</v>
      </c>
      <c r="H43" s="39">
        <f aca="true" t="shared" si="2" ref="H43:H48">(E43-G43)/G43*100</f>
        <v>-5.003945744686486</v>
      </c>
      <c r="I43" s="25">
        <f aca="true" t="shared" si="3" ref="I43:I48">E43-G43</f>
        <v>-9448</v>
      </c>
    </row>
    <row r="44" spans="1:9" ht="27">
      <c r="A44" s="36" t="s">
        <v>8</v>
      </c>
      <c r="B44" s="16"/>
      <c r="C44" s="54" t="s">
        <v>25</v>
      </c>
      <c r="D44" s="30"/>
      <c r="E44" s="43">
        <v>109810</v>
      </c>
      <c r="F44" s="44">
        <f>ROUND(E44/E43*100,1)</f>
        <v>61.2</v>
      </c>
      <c r="G44" s="43">
        <v>121773</v>
      </c>
      <c r="H44" s="39">
        <f t="shared" si="2"/>
        <v>-9.824016818178086</v>
      </c>
      <c r="I44" s="25">
        <f t="shared" si="3"/>
        <v>-11963</v>
      </c>
    </row>
    <row r="45" spans="1:9" ht="16.5" customHeight="1">
      <c r="A45" s="8"/>
      <c r="B45" s="13"/>
      <c r="C45" s="15" t="s">
        <v>19</v>
      </c>
      <c r="D45" s="14"/>
      <c r="E45" s="34">
        <v>41584</v>
      </c>
      <c r="F45" s="44">
        <f>ROUND(E45/E43*100,1)</f>
        <v>23.2</v>
      </c>
      <c r="G45" s="35">
        <v>34015</v>
      </c>
      <c r="H45" s="39">
        <f t="shared" si="2"/>
        <v>22.251947670145526</v>
      </c>
      <c r="I45" s="25">
        <f t="shared" si="3"/>
        <v>7569</v>
      </c>
    </row>
    <row r="46" spans="1:9" ht="16.5" customHeight="1">
      <c r="A46" s="8"/>
      <c r="B46" s="13"/>
      <c r="C46" s="15" t="s">
        <v>22</v>
      </c>
      <c r="D46" s="14"/>
      <c r="E46" s="34">
        <v>10056</v>
      </c>
      <c r="F46" s="44">
        <f>ROUND(E46/E43*100,1)</f>
        <v>5.6</v>
      </c>
      <c r="G46" s="35">
        <v>1231</v>
      </c>
      <c r="H46" s="39">
        <f t="shared" si="2"/>
        <v>716.8968318440293</v>
      </c>
      <c r="I46" s="25">
        <f t="shared" si="3"/>
        <v>8825</v>
      </c>
    </row>
    <row r="47" spans="1:9" ht="16.5" customHeight="1">
      <c r="A47" s="8" t="s">
        <v>9</v>
      </c>
      <c r="B47" s="16"/>
      <c r="C47" s="17" t="s">
        <v>23</v>
      </c>
      <c r="D47" s="12"/>
      <c r="E47" s="23">
        <v>6808</v>
      </c>
      <c r="F47" s="44">
        <f>ROUND(E47/E43*100,1)</f>
        <v>3.8</v>
      </c>
      <c r="G47" s="22">
        <v>6940</v>
      </c>
      <c r="H47" s="39">
        <f t="shared" si="2"/>
        <v>-1.9020172910662825</v>
      </c>
      <c r="I47" s="25">
        <f t="shared" si="3"/>
        <v>-132</v>
      </c>
    </row>
    <row r="48" spans="1:9" ht="16.5" customHeight="1" thickBot="1">
      <c r="A48" s="18"/>
      <c r="B48" s="19"/>
      <c r="C48" s="20" t="s">
        <v>12</v>
      </c>
      <c r="D48" s="21"/>
      <c r="E48" s="24">
        <f>E43-(E44+E45+E46+E47)</f>
        <v>11105</v>
      </c>
      <c r="F48" s="46">
        <f>ROUND(E48/E43*100,1)</f>
        <v>6.2</v>
      </c>
      <c r="G48" s="24">
        <f>G43-(G44+G45+G46+G47)</f>
        <v>24852</v>
      </c>
      <c r="H48" s="41">
        <f t="shared" si="2"/>
        <v>-55.315467568002575</v>
      </c>
      <c r="I48" s="45">
        <f t="shared" si="3"/>
        <v>-13747</v>
      </c>
    </row>
  </sheetData>
  <sheetProtection/>
  <mergeCells count="2">
    <mergeCell ref="C5:G5"/>
    <mergeCell ref="C40:G40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8.875" style="0" customWidth="1"/>
    <col min="2" max="2" width="9.25390625" style="0" bestFit="1" customWidth="1"/>
    <col min="3" max="3" width="15.00390625" style="0" bestFit="1" customWidth="1"/>
  </cols>
  <sheetData>
    <row r="1" spans="1:3" ht="13.5">
      <c r="A1" s="47" t="s">
        <v>13</v>
      </c>
      <c r="B1" s="48" t="s">
        <v>17</v>
      </c>
      <c r="C1" s="49"/>
    </row>
    <row r="2" ht="13.5">
      <c r="C2" s="49"/>
    </row>
    <row r="3" spans="1:3" ht="13.5">
      <c r="A3" s="47" t="s">
        <v>14</v>
      </c>
      <c r="B3" s="50">
        <f>Sheet1!E8</f>
        <v>141503</v>
      </c>
      <c r="C3" s="51" t="str">
        <f>TEXT(B3,"###,###")&amp;"トン"</f>
        <v>141,503トン</v>
      </c>
    </row>
    <row r="4" spans="1:3" ht="13.5">
      <c r="A4" s="47" t="s">
        <v>15</v>
      </c>
      <c r="B4" s="50">
        <f>Sheet1!E43</f>
        <v>179363</v>
      </c>
      <c r="C4" s="51" t="str">
        <f>TEXT(B4,"###,###")&amp;"トン"</f>
        <v>179,363トン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2021-09-09T02:18:20Z</cp:lastPrinted>
  <dcterms:created xsi:type="dcterms:W3CDTF">2000-08-31T00:04:09Z</dcterms:created>
  <dcterms:modified xsi:type="dcterms:W3CDTF">2021-09-24T00:51:39Z</dcterms:modified>
  <cp:category/>
  <cp:version/>
  <cp:contentType/>
  <cp:contentStatus/>
</cp:coreProperties>
</file>