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5輸移出入" sheetId="1" r:id="rId1"/>
    <sheet name="データ" sheetId="2" r:id="rId2"/>
  </sheets>
  <externalReferences>
    <externalReference r:id="rId5"/>
  </externalReferences>
  <definedNames>
    <definedName name="_xlnm.Print_Area" localSheetId="0">'5輸移出入'!$A$1:$K$54</definedName>
  </definedNames>
  <calcPr fullCalcOnLoad="1"/>
</workbook>
</file>

<file path=xl/sharedStrings.xml><?xml version="1.0" encoding="utf-8"?>
<sst xmlns="http://schemas.openxmlformats.org/spreadsheetml/2006/main" count="111" uniqueCount="70">
  <si>
    <t>取扱貨物総数 １億６，５７２万トン（対前年比 ２．１％減）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</si>
  <si>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</si>
  <si>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</si>
  <si>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</si>
  <si>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</si>
  <si>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</si>
  <si>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</si>
  <si>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</si>
  <si>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</si>
  <si>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</si>
  <si>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原油</t>
  </si>
  <si>
    <t>アラブ首長国、サウジアラビア、カタール</t>
  </si>
  <si>
    <t>石油製品</t>
  </si>
  <si>
    <t>神奈川県,東京都、韓国</t>
  </si>
  <si>
    <t>LNG(液化天然ガス)</t>
  </si>
  <si>
    <t>ブルネイ、マレーシア、オーストラリア</t>
  </si>
  <si>
    <t>鋼材</t>
  </si>
  <si>
    <t>兵庫県、大阪府、岡山県</t>
  </si>
  <si>
    <t>重油</t>
  </si>
  <si>
    <t>神奈川県、福島県、静岡県</t>
  </si>
  <si>
    <t>化学薬品</t>
  </si>
  <si>
    <t>神奈川県、中国、山口県</t>
  </si>
  <si>
    <t>完成自動車</t>
  </si>
  <si>
    <t>愛知県、アメリカ、広島県</t>
  </si>
  <si>
    <t>鉄鉱石</t>
  </si>
  <si>
    <t>オーストラリア、フィリピン、ブラジル</t>
  </si>
  <si>
    <t>石炭</t>
  </si>
  <si>
    <t>オーストラリア、神奈川県、中国</t>
  </si>
  <si>
    <t>砂利・砂</t>
  </si>
  <si>
    <t>北海道、東京都、神奈川県</t>
  </si>
  <si>
    <t>そ　　の　　他</t>
  </si>
  <si>
    <t>合　　　　　計</t>
  </si>
  <si>
    <t>■外貿貨物主要品種別表</t>
  </si>
  <si>
    <t>韓国、サウジアラビア、クウェート</t>
  </si>
  <si>
    <t>オーストラリア、フィリピン、ブラジル</t>
  </si>
  <si>
    <t>オーストラリア、中国、カナダ</t>
  </si>
  <si>
    <t>アメリカ、ドイツ、ニュージーランド</t>
  </si>
  <si>
    <t>LPG(液化石油ガス)</t>
  </si>
  <si>
    <t>アラブ首長国、サウジアラビア、カタール</t>
  </si>
  <si>
    <t>韓国、中国、台湾</t>
  </si>
  <si>
    <t>中国、韓国、台湾</t>
  </si>
  <si>
    <t>非金属鉱物</t>
  </si>
  <si>
    <t>オーストラリア、タイ、中国</t>
  </si>
  <si>
    <t>■内貿貨物主要品種別表</t>
  </si>
  <si>
    <t>神奈川県、東京都、北海道</t>
  </si>
  <si>
    <t>神奈川県、福島県、静岡県</t>
  </si>
  <si>
    <t>兵庫県、大阪府、岡山県</t>
  </si>
  <si>
    <t>神奈川県、山口県、三重県</t>
  </si>
  <si>
    <t>北海道、東京都、神奈川県</t>
  </si>
  <si>
    <t>石灰石</t>
  </si>
  <si>
    <t>高知県、山口県、東京都</t>
  </si>
  <si>
    <t>愛知県、広島県、大阪府</t>
  </si>
  <si>
    <t>セメント</t>
  </si>
  <si>
    <t>山口県、北海道、青森県</t>
  </si>
  <si>
    <t>茨城県、静岡県、神奈川県</t>
  </si>
  <si>
    <t>その他輸送機械</t>
  </si>
  <si>
    <t>千葉県、大阪府、愛媛県</t>
  </si>
  <si>
    <t>◎共通</t>
  </si>
  <si>
    <t>17年</t>
  </si>
  <si>
    <t>16年</t>
  </si>
  <si>
    <t>平成17年</t>
  </si>
  <si>
    <t>平成16年</t>
  </si>
  <si>
    <t>（17/16年）</t>
  </si>
  <si>
    <t>（17-16年）</t>
  </si>
  <si>
    <t>◎千葉港</t>
  </si>
  <si>
    <t>その他</t>
  </si>
  <si>
    <t>区　　分</t>
  </si>
  <si>
    <t>構成比</t>
  </si>
  <si>
    <t>計</t>
  </si>
  <si>
    <t>（１）取扱貨物主要品種（外貿・内貿）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</si>
</sst>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2"/>
      <name val="ＭＳ Ｐ明朝"/>
      <family val="1"/>
    </font>
    <font>
      <sz val="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distributed" vertical="distributed" shrinkToFit="1"/>
    </xf>
    <xf numFmtId="0" fontId="7" fillId="0" borderId="3" xfId="0" applyFont="1" applyFill="1" applyBorder="1" applyAlignment="1">
      <alignment/>
    </xf>
    <xf numFmtId="0" fontId="7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distributed" vertical="center" shrinkToFit="1"/>
    </xf>
    <xf numFmtId="176" fontId="6" fillId="0" borderId="8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180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6" fontId="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　165,715,282トン</a:t>
            </a:r>
          </a:p>
        </c:rich>
      </c:tx>
      <c:layout>
        <c:manualLayout>
          <c:xMode val="factor"/>
          <c:yMode val="factor"/>
          <c:x val="-0.362"/>
          <c:y val="0.016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825"/>
          <c:h val="0.909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原油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0.203305703574158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石油製品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0.17880702155157904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LNG(液化天然ガス)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0.12277745150866654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鋼材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0.07343375851117943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重油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0.06478264328090151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0.35689342157351545</c:v>
                </c:pt>
              </c:numCache>
            </c:numRef>
          </c:val>
          <c:shape val="box"/>
        </c:ser>
        <c:overlap val="100"/>
        <c:shape val="box"/>
        <c:axId val="57724198"/>
        <c:axId val="49755735"/>
      </c:bar3DChart>
      <c:catAx>
        <c:axId val="57724198"/>
        <c:scaling>
          <c:orientation val="minMax"/>
        </c:scaling>
        <c:axPos val="l"/>
        <c:delete val="1"/>
        <c:majorTickMark val="in"/>
        <c:minorTickMark val="none"/>
        <c:tickLblPos val="low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b"/>
        <c:delete val="1"/>
        <c:majorTickMark val="in"/>
        <c:minorTickMark val="none"/>
        <c:tickLblPos val="nextTo"/>
        <c:crossAx val="577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724"/>
          <c:w val="0.8375"/>
          <c:h val="0.17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48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44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337476"/>
        <c:axId val="3037285"/>
      </c:barChart>
      <c:catAx>
        <c:axId val="337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35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10</xdr:col>
      <xdr:colOff>9525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180975" y="333375"/>
        <a:ext cx="78200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76250" y="532447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810000" y="5324475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420100" y="532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39</xdr:row>
      <xdr:rowOff>0</xdr:rowOff>
    </xdr:from>
    <xdr:to>
      <xdr:col>7</xdr:col>
      <xdr:colOff>47625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276475" y="8677275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6</xdr:col>
      <xdr:colOff>371475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476250" y="86772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39</xdr:row>
      <xdr:rowOff>0</xdr:rowOff>
    </xdr:from>
    <xdr:to>
      <xdr:col>9</xdr:col>
      <xdr:colOff>28575</xdr:colOff>
      <xdr:row>39</xdr:row>
      <xdr:rowOff>0</xdr:rowOff>
    </xdr:to>
    <xdr:graphicFrame>
      <xdr:nvGraphicFramePr>
        <xdr:cNvPr id="7" name="Chart 7"/>
        <xdr:cNvGraphicFramePr/>
      </xdr:nvGraphicFramePr>
      <xdr:xfrm>
        <a:off x="3810000" y="8677275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8" name="Chart 8"/>
        <xdr:cNvGraphicFramePr/>
      </xdr:nvGraphicFramePr>
      <xdr:xfrm>
        <a:off x="8420100" y="86772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L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13.25390625" style="0" bestFit="1" customWidth="1"/>
    <col min="10" max="10" width="24.625" style="0" customWidth="1"/>
    <col min="11" max="11" width="5.625" style="0" customWidth="1"/>
  </cols>
  <sheetData>
    <row r="1" ht="24.75" customHeight="1">
      <c r="B1" s="1" t="s">
        <v>0</v>
      </c>
    </row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2" t="s">
        <v>1</v>
      </c>
      <c r="C8" s="3"/>
      <c r="D8" s="3"/>
      <c r="E8" s="2"/>
      <c r="F8" s="2"/>
      <c r="G8" s="2"/>
      <c r="H8" s="2"/>
      <c r="I8" s="4"/>
      <c r="J8" s="4" t="s">
        <v>2</v>
      </c>
    </row>
    <row r="9" spans="2:11" ht="16.5" customHeight="1">
      <c r="B9" s="5" t="s">
        <v>3</v>
      </c>
      <c r="C9" s="5"/>
      <c r="D9" s="6" t="s">
        <v>4</v>
      </c>
      <c r="E9" s="7" t="str">
        <f>データ!$D$1</f>
        <v>平成17年</v>
      </c>
      <c r="F9" s="8"/>
      <c r="G9" s="9" t="str">
        <f>データ!$E$1</f>
        <v>平成16年</v>
      </c>
      <c r="H9" s="10" t="s">
        <v>5</v>
      </c>
      <c r="I9" s="11" t="s">
        <v>6</v>
      </c>
      <c r="J9" s="6" t="s">
        <v>7</v>
      </c>
      <c r="K9" s="12"/>
    </row>
    <row r="10" spans="2:11" ht="16.5" customHeight="1">
      <c r="B10" s="13" t="str">
        <f>データ!$B$1</f>
        <v>17年</v>
      </c>
      <c r="C10" s="13" t="str">
        <f>データ!$C$1</f>
        <v>16年</v>
      </c>
      <c r="D10" s="14"/>
      <c r="E10" s="15" t="s">
        <v>8</v>
      </c>
      <c r="F10" s="13" t="s">
        <v>9</v>
      </c>
      <c r="G10" s="9" t="s">
        <v>8</v>
      </c>
      <c r="H10" s="16" t="str">
        <f>データ!$F$1</f>
        <v>（17/16年）</v>
      </c>
      <c r="I10" s="16" t="str">
        <f>データ!$G$1</f>
        <v>（17-16年）</v>
      </c>
      <c r="J10" s="14"/>
      <c r="K10" s="12"/>
    </row>
    <row r="11" spans="2:11" ht="16.5" customHeight="1">
      <c r="B11" s="17">
        <v>1</v>
      </c>
      <c r="C11" s="18">
        <f aca="true" t="shared" si="0" ref="C11:C19">RANK(G11,$G$11:$G$20)</f>
        <v>1</v>
      </c>
      <c r="D11" s="19" t="s">
        <v>10</v>
      </c>
      <c r="E11" s="20">
        <v>33690862</v>
      </c>
      <c r="F11" s="21">
        <f aca="true" t="shared" si="1" ref="F11:F19">E11/E$22*100</f>
        <v>20.3305703574158</v>
      </c>
      <c r="G11" s="20">
        <v>36134645</v>
      </c>
      <c r="H11" s="22">
        <f aca="true" t="shared" si="2" ref="H11:H22">(E11/G11-1)*100</f>
        <v>-6.762991583285238</v>
      </c>
      <c r="I11" s="20">
        <f aca="true" t="shared" si="3" ref="I11:I22">E11-G11</f>
        <v>-2443783</v>
      </c>
      <c r="J11" s="23" t="s">
        <v>11</v>
      </c>
      <c r="K11" s="24"/>
    </row>
    <row r="12" spans="2:11" ht="16.5" customHeight="1">
      <c r="B12" s="17">
        <v>2</v>
      </c>
      <c r="C12" s="18">
        <f t="shared" si="0"/>
        <v>2</v>
      </c>
      <c r="D12" s="25" t="s">
        <v>12</v>
      </c>
      <c r="E12" s="20">
        <v>29631056</v>
      </c>
      <c r="F12" s="21">
        <f t="shared" si="1"/>
        <v>17.880702155157906</v>
      </c>
      <c r="G12" s="20">
        <v>30626885</v>
      </c>
      <c r="H12" s="22">
        <f t="shared" si="2"/>
        <v>-3.251486398306591</v>
      </c>
      <c r="I12" s="20">
        <f t="shared" si="3"/>
        <v>-995829</v>
      </c>
      <c r="J12" s="23" t="s">
        <v>13</v>
      </c>
      <c r="K12" s="24"/>
    </row>
    <row r="13" spans="2:11" ht="16.5" customHeight="1">
      <c r="B13" s="17">
        <v>3</v>
      </c>
      <c r="C13" s="18">
        <f t="shared" si="0"/>
        <v>3</v>
      </c>
      <c r="D13" s="26" t="s">
        <v>14</v>
      </c>
      <c r="E13" s="20">
        <v>20346100</v>
      </c>
      <c r="F13" s="21">
        <f t="shared" si="1"/>
        <v>12.277745150866654</v>
      </c>
      <c r="G13" s="20">
        <v>21237775</v>
      </c>
      <c r="H13" s="22">
        <f t="shared" si="2"/>
        <v>-4.198533038418573</v>
      </c>
      <c r="I13" s="20">
        <f t="shared" si="3"/>
        <v>-891675</v>
      </c>
      <c r="J13" s="23" t="s">
        <v>15</v>
      </c>
      <c r="K13" s="24"/>
    </row>
    <row r="14" spans="2:11" ht="16.5" customHeight="1">
      <c r="B14" s="17">
        <v>4</v>
      </c>
      <c r="C14" s="18">
        <f t="shared" si="0"/>
        <v>4</v>
      </c>
      <c r="D14" s="19" t="s">
        <v>16</v>
      </c>
      <c r="E14" s="20">
        <v>12169096</v>
      </c>
      <c r="F14" s="21">
        <f t="shared" si="1"/>
        <v>7.343375851117943</v>
      </c>
      <c r="G14" s="20">
        <v>12142983</v>
      </c>
      <c r="H14" s="22">
        <f t="shared" si="2"/>
        <v>0.21504600640551708</v>
      </c>
      <c r="I14" s="20">
        <f t="shared" si="3"/>
        <v>26113</v>
      </c>
      <c r="J14" s="23" t="s">
        <v>17</v>
      </c>
      <c r="K14" s="24"/>
    </row>
    <row r="15" spans="2:11" s="28" customFormat="1" ht="16.5" customHeight="1">
      <c r="B15" s="17">
        <v>5</v>
      </c>
      <c r="C15" s="18">
        <f t="shared" si="0"/>
        <v>5</v>
      </c>
      <c r="D15" s="19" t="s">
        <v>18</v>
      </c>
      <c r="E15" s="20">
        <v>10735474</v>
      </c>
      <c r="F15" s="21">
        <f t="shared" si="1"/>
        <v>6.478264328090151</v>
      </c>
      <c r="G15" s="20">
        <v>9849459</v>
      </c>
      <c r="H15" s="22">
        <f t="shared" si="2"/>
        <v>8.99557021355184</v>
      </c>
      <c r="I15" s="20">
        <f t="shared" si="3"/>
        <v>886015</v>
      </c>
      <c r="J15" s="23" t="s">
        <v>19</v>
      </c>
      <c r="K15" s="27"/>
    </row>
    <row r="16" spans="2:10" ht="16.5" customHeight="1">
      <c r="B16" s="17">
        <v>6</v>
      </c>
      <c r="C16" s="18">
        <f t="shared" si="0"/>
        <v>6</v>
      </c>
      <c r="D16" s="19" t="s">
        <v>20</v>
      </c>
      <c r="E16" s="20">
        <v>8084857</v>
      </c>
      <c r="F16" s="21">
        <f t="shared" si="1"/>
        <v>4.878763685777634</v>
      </c>
      <c r="G16" s="20">
        <v>7957074</v>
      </c>
      <c r="H16" s="22">
        <f t="shared" si="2"/>
        <v>1.6059043814346863</v>
      </c>
      <c r="I16" s="20">
        <f t="shared" si="3"/>
        <v>127783</v>
      </c>
      <c r="J16" s="23" t="s">
        <v>21</v>
      </c>
    </row>
    <row r="17" spans="2:11" ht="16.5" customHeight="1">
      <c r="B17" s="17">
        <v>7</v>
      </c>
      <c r="C17" s="18">
        <f t="shared" si="0"/>
        <v>8</v>
      </c>
      <c r="D17" s="19" t="s">
        <v>22</v>
      </c>
      <c r="E17" s="20">
        <v>6927635</v>
      </c>
      <c r="F17" s="21">
        <f t="shared" si="1"/>
        <v>4.1804442634325065</v>
      </c>
      <c r="G17" s="20">
        <v>6693381</v>
      </c>
      <c r="H17" s="22">
        <f t="shared" si="2"/>
        <v>3.499785833198499</v>
      </c>
      <c r="I17" s="20">
        <f t="shared" si="3"/>
        <v>234254</v>
      </c>
      <c r="J17" s="23" t="s">
        <v>23</v>
      </c>
      <c r="K17" s="24"/>
    </row>
    <row r="18" spans="2:11" ht="16.5" customHeight="1">
      <c r="B18" s="17">
        <v>8</v>
      </c>
      <c r="C18" s="18">
        <f t="shared" si="0"/>
        <v>7</v>
      </c>
      <c r="D18" s="19" t="s">
        <v>24</v>
      </c>
      <c r="E18" s="20">
        <v>6485459</v>
      </c>
      <c r="F18" s="21">
        <f t="shared" si="1"/>
        <v>3.91361552279771</v>
      </c>
      <c r="G18" s="20">
        <v>7108843</v>
      </c>
      <c r="H18" s="22">
        <f t="shared" si="2"/>
        <v>-8.769134442834092</v>
      </c>
      <c r="I18" s="20">
        <f t="shared" si="3"/>
        <v>-623384</v>
      </c>
      <c r="J18" s="23" t="s">
        <v>25</v>
      </c>
      <c r="K18" s="24"/>
    </row>
    <row r="19" spans="2:11" ht="16.5" customHeight="1">
      <c r="B19" s="17">
        <v>9</v>
      </c>
      <c r="C19" s="18">
        <f t="shared" si="0"/>
        <v>9</v>
      </c>
      <c r="D19" s="19" t="s">
        <v>26</v>
      </c>
      <c r="E19" s="20">
        <v>6014648</v>
      </c>
      <c r="F19" s="21">
        <f t="shared" si="1"/>
        <v>3.6295071446699767</v>
      </c>
      <c r="G19" s="20">
        <v>6298210</v>
      </c>
      <c r="H19" s="22">
        <f t="shared" si="2"/>
        <v>-4.502263341489088</v>
      </c>
      <c r="I19" s="20">
        <f t="shared" si="3"/>
        <v>-283562</v>
      </c>
      <c r="J19" s="23" t="s">
        <v>27</v>
      </c>
      <c r="K19" s="24"/>
    </row>
    <row r="20" spans="2:11" ht="16.5" customHeight="1">
      <c r="B20" s="17">
        <v>10</v>
      </c>
      <c r="C20" s="18">
        <v>11</v>
      </c>
      <c r="D20" s="29" t="s">
        <v>28</v>
      </c>
      <c r="E20" s="20">
        <v>5158889</v>
      </c>
      <c r="F20" s="21">
        <f>G20/E$22*100</f>
        <v>3.061916160514394</v>
      </c>
      <c r="G20" s="20">
        <v>5074063</v>
      </c>
      <c r="H20" s="22">
        <f t="shared" si="2"/>
        <v>1.6717569332505233</v>
      </c>
      <c r="I20" s="20">
        <f t="shared" si="3"/>
        <v>84826</v>
      </c>
      <c r="J20" s="23" t="s">
        <v>29</v>
      </c>
      <c r="K20" s="24"/>
    </row>
    <row r="21" spans="2:11" ht="16.5" customHeight="1">
      <c r="B21" s="30"/>
      <c r="C21" s="31" t="s">
        <v>30</v>
      </c>
      <c r="D21" s="32"/>
      <c r="E21" s="20">
        <f>E22-SUM(E11:E20)</f>
        <v>26471206</v>
      </c>
      <c r="F21" s="21">
        <f>E21/E$22*100</f>
        <v>15.97390758445561</v>
      </c>
      <c r="G21" s="20">
        <f>G22-SUM(G11:G20)</f>
        <v>26130478</v>
      </c>
      <c r="H21" s="22">
        <f t="shared" si="2"/>
        <v>1.303948592138271</v>
      </c>
      <c r="I21" s="20">
        <f t="shared" si="3"/>
        <v>340728</v>
      </c>
      <c r="J21" s="33"/>
      <c r="K21" s="24"/>
    </row>
    <row r="22" spans="2:11" ht="16.5" customHeight="1">
      <c r="B22" s="30"/>
      <c r="C22" s="31" t="s">
        <v>31</v>
      </c>
      <c r="D22" s="34"/>
      <c r="E22" s="20">
        <v>165715282</v>
      </c>
      <c r="F22" s="21">
        <f>E22/E22*100</f>
        <v>100</v>
      </c>
      <c r="G22" s="20">
        <v>169253796</v>
      </c>
      <c r="H22" s="22">
        <f t="shared" si="2"/>
        <v>-2.0906556211005123</v>
      </c>
      <c r="I22" s="20">
        <f t="shared" si="3"/>
        <v>-3538514</v>
      </c>
      <c r="J22" s="33"/>
      <c r="K22" s="24"/>
    </row>
    <row r="23" spans="3:11" ht="16.5" customHeight="1">
      <c r="C23" s="35"/>
      <c r="D23" s="36"/>
      <c r="E23" s="37"/>
      <c r="F23" s="38"/>
      <c r="G23" s="37"/>
      <c r="H23" s="39"/>
      <c r="I23" s="37"/>
      <c r="J23" s="40"/>
      <c r="K23" s="35"/>
    </row>
    <row r="24" spans="2:10" ht="16.5" customHeight="1">
      <c r="B24" s="2" t="s">
        <v>32</v>
      </c>
      <c r="C24" s="3"/>
      <c r="D24" s="3"/>
      <c r="E24" s="2"/>
      <c r="F24" s="2"/>
      <c r="G24" s="2"/>
      <c r="H24" s="2"/>
      <c r="I24" s="4"/>
      <c r="J24" s="4" t="s">
        <v>2</v>
      </c>
    </row>
    <row r="25" spans="2:10" ht="16.5" customHeight="1">
      <c r="B25" s="5" t="s">
        <v>3</v>
      </c>
      <c r="C25" s="5"/>
      <c r="D25" s="6" t="s">
        <v>4</v>
      </c>
      <c r="E25" s="7" t="str">
        <f>データ!$D$1</f>
        <v>平成17年</v>
      </c>
      <c r="F25" s="8"/>
      <c r="G25" s="9" t="str">
        <f>データ!$E$1</f>
        <v>平成16年</v>
      </c>
      <c r="H25" s="10" t="s">
        <v>5</v>
      </c>
      <c r="I25" s="11" t="s">
        <v>6</v>
      </c>
      <c r="J25" s="6" t="s">
        <v>7</v>
      </c>
    </row>
    <row r="26" spans="2:10" ht="16.5" customHeight="1">
      <c r="B26" s="13" t="str">
        <f>データ!$B$1</f>
        <v>17年</v>
      </c>
      <c r="C26" s="13" t="str">
        <f>データ!$C$1</f>
        <v>16年</v>
      </c>
      <c r="D26" s="14"/>
      <c r="E26" s="15" t="s">
        <v>8</v>
      </c>
      <c r="F26" s="13" t="s">
        <v>9</v>
      </c>
      <c r="G26" s="9" t="s">
        <v>8</v>
      </c>
      <c r="H26" s="16" t="str">
        <f>データ!$F$1</f>
        <v>（17/16年）</v>
      </c>
      <c r="I26" s="16" t="str">
        <f>データ!$G$1</f>
        <v>（17-16年）</v>
      </c>
      <c r="J26" s="14"/>
    </row>
    <row r="27" spans="2:10" ht="16.5" customHeight="1">
      <c r="B27" s="17">
        <v>1</v>
      </c>
      <c r="C27" s="17">
        <v>1</v>
      </c>
      <c r="D27" s="19" t="s">
        <v>10</v>
      </c>
      <c r="E27" s="20">
        <v>33539978</v>
      </c>
      <c r="F27" s="21">
        <f aca="true" t="shared" si="4" ref="F27:F38">E27/E$38*100</f>
        <v>34.39773047030394</v>
      </c>
      <c r="G27" s="20">
        <v>35848836</v>
      </c>
      <c r="H27" s="22">
        <f aca="true" t="shared" si="5" ref="H27:H38">(E27/G27-1)*100</f>
        <v>-6.4405382646175795</v>
      </c>
      <c r="I27" s="20">
        <f aca="true" t="shared" si="6" ref="I27:I38">E27-G27</f>
        <v>-2308858</v>
      </c>
      <c r="J27" s="23" t="s">
        <v>11</v>
      </c>
    </row>
    <row r="28" spans="2:10" ht="16.5" customHeight="1">
      <c r="B28" s="17">
        <v>2</v>
      </c>
      <c r="C28" s="17">
        <v>2</v>
      </c>
      <c r="D28" s="26" t="s">
        <v>14</v>
      </c>
      <c r="E28" s="20">
        <v>20344124</v>
      </c>
      <c r="F28" s="21">
        <f t="shared" si="4"/>
        <v>20.864405277977276</v>
      </c>
      <c r="G28" s="20">
        <v>21237775</v>
      </c>
      <c r="H28" s="22">
        <f t="shared" si="5"/>
        <v>-4.207837214585808</v>
      </c>
      <c r="I28" s="20">
        <f t="shared" si="6"/>
        <v>-893651</v>
      </c>
      <c r="J28" s="23" t="s">
        <v>15</v>
      </c>
    </row>
    <row r="29" spans="2:10" ht="16.5" customHeight="1">
      <c r="B29" s="17">
        <v>3</v>
      </c>
      <c r="C29" s="17">
        <v>3</v>
      </c>
      <c r="D29" s="19" t="s">
        <v>12</v>
      </c>
      <c r="E29" s="20">
        <v>12779985</v>
      </c>
      <c r="F29" s="21">
        <f t="shared" si="4"/>
        <v>13.106820745217165</v>
      </c>
      <c r="G29" s="20">
        <v>12662503</v>
      </c>
      <c r="H29" s="22">
        <f t="shared" si="5"/>
        <v>0.927794449486008</v>
      </c>
      <c r="I29" s="20">
        <f t="shared" si="6"/>
        <v>117482</v>
      </c>
      <c r="J29" s="23" t="s">
        <v>33</v>
      </c>
    </row>
    <row r="30" spans="2:10" ht="16.5" customHeight="1">
      <c r="B30" s="17">
        <v>4</v>
      </c>
      <c r="C30" s="17">
        <v>4</v>
      </c>
      <c r="D30" s="19" t="s">
        <v>24</v>
      </c>
      <c r="E30" s="20">
        <v>6477596</v>
      </c>
      <c r="F30" s="21">
        <f t="shared" si="4"/>
        <v>6.643254247319988</v>
      </c>
      <c r="G30" s="20">
        <v>7103420</v>
      </c>
      <c r="H30" s="22">
        <f t="shared" si="5"/>
        <v>-8.810178758963993</v>
      </c>
      <c r="I30" s="20">
        <f t="shared" si="6"/>
        <v>-625824</v>
      </c>
      <c r="J30" s="23" t="s">
        <v>34</v>
      </c>
    </row>
    <row r="31" spans="2:10" ht="16.5" customHeight="1">
      <c r="B31" s="17">
        <v>5</v>
      </c>
      <c r="C31" s="17">
        <v>5</v>
      </c>
      <c r="D31" s="19" t="s">
        <v>26</v>
      </c>
      <c r="E31" s="20">
        <v>4778536</v>
      </c>
      <c r="F31" s="21">
        <f t="shared" si="4"/>
        <v>4.900742432527664</v>
      </c>
      <c r="G31" s="20">
        <v>5268640</v>
      </c>
      <c r="H31" s="22">
        <f t="shared" si="5"/>
        <v>-9.302286738133558</v>
      </c>
      <c r="I31" s="20">
        <f t="shared" si="6"/>
        <v>-490104</v>
      </c>
      <c r="J31" s="23" t="s">
        <v>35</v>
      </c>
    </row>
    <row r="32" spans="2:10" ht="16.5" customHeight="1">
      <c r="B32" s="17">
        <v>6</v>
      </c>
      <c r="C32" s="17">
        <v>8</v>
      </c>
      <c r="D32" s="19" t="s">
        <v>22</v>
      </c>
      <c r="E32" s="20">
        <v>3020468</v>
      </c>
      <c r="F32" s="21">
        <f t="shared" si="4"/>
        <v>3.097713545255695</v>
      </c>
      <c r="G32" s="20">
        <v>2858107</v>
      </c>
      <c r="H32" s="22">
        <f t="shared" si="5"/>
        <v>5.680718041696831</v>
      </c>
      <c r="I32" s="20">
        <f t="shared" si="6"/>
        <v>162361</v>
      </c>
      <c r="J32" s="23" t="s">
        <v>36</v>
      </c>
    </row>
    <row r="33" spans="2:10" ht="16.5" customHeight="1">
      <c r="B33" s="17">
        <v>7</v>
      </c>
      <c r="C33" s="17">
        <v>6</v>
      </c>
      <c r="D33" s="26" t="s">
        <v>37</v>
      </c>
      <c r="E33" s="20">
        <v>3004250</v>
      </c>
      <c r="F33" s="21">
        <f t="shared" si="4"/>
        <v>3.081080785604887</v>
      </c>
      <c r="G33" s="20">
        <v>3255753</v>
      </c>
      <c r="H33" s="22">
        <f t="shared" si="5"/>
        <v>-7.724879620782044</v>
      </c>
      <c r="I33" s="20">
        <f t="shared" si="6"/>
        <v>-251503</v>
      </c>
      <c r="J33" s="23" t="s">
        <v>38</v>
      </c>
    </row>
    <row r="34" spans="2:10" ht="16.5" customHeight="1">
      <c r="B34" s="17">
        <v>8</v>
      </c>
      <c r="C34" s="17">
        <v>7</v>
      </c>
      <c r="D34" s="19" t="s">
        <v>16</v>
      </c>
      <c r="E34" s="20">
        <v>2841856</v>
      </c>
      <c r="F34" s="21">
        <f t="shared" si="4"/>
        <v>2.9145337162539606</v>
      </c>
      <c r="G34" s="20">
        <v>2929152</v>
      </c>
      <c r="H34" s="22">
        <f t="shared" si="5"/>
        <v>-2.980248208355185</v>
      </c>
      <c r="I34" s="20">
        <f t="shared" si="6"/>
        <v>-87296</v>
      </c>
      <c r="J34" s="23" t="s">
        <v>39</v>
      </c>
    </row>
    <row r="35" spans="2:10" ht="16.5" customHeight="1">
      <c r="B35" s="17">
        <v>9</v>
      </c>
      <c r="C35" s="17">
        <v>9</v>
      </c>
      <c r="D35" s="19" t="s">
        <v>20</v>
      </c>
      <c r="E35" s="20">
        <v>2324805</v>
      </c>
      <c r="F35" s="21">
        <f t="shared" si="4"/>
        <v>2.384259637439684</v>
      </c>
      <c r="G35" s="20">
        <v>2249588</v>
      </c>
      <c r="H35" s="22">
        <f t="shared" si="5"/>
        <v>3.3435900262625884</v>
      </c>
      <c r="I35" s="20">
        <f t="shared" si="6"/>
        <v>75217</v>
      </c>
      <c r="J35" s="23" t="s">
        <v>40</v>
      </c>
    </row>
    <row r="36" spans="2:10" ht="16.5" customHeight="1">
      <c r="B36" s="17">
        <v>10</v>
      </c>
      <c r="C36" s="17">
        <v>10</v>
      </c>
      <c r="D36" s="25" t="s">
        <v>41</v>
      </c>
      <c r="E36" s="20">
        <v>1039267</v>
      </c>
      <c r="F36" s="21">
        <f t="shared" si="4"/>
        <v>1.065845247503781</v>
      </c>
      <c r="G36" s="20">
        <v>1098591</v>
      </c>
      <c r="H36" s="22">
        <f t="shared" si="5"/>
        <v>-5.400007828209041</v>
      </c>
      <c r="I36" s="20">
        <f t="shared" si="6"/>
        <v>-59324</v>
      </c>
      <c r="J36" s="23" t="s">
        <v>42</v>
      </c>
    </row>
    <row r="37" spans="2:10" ht="16.5" customHeight="1">
      <c r="B37" s="30"/>
      <c r="C37" s="31" t="s">
        <v>30</v>
      </c>
      <c r="D37" s="32"/>
      <c r="E37" s="20">
        <f>E38-SUM(E27:E36)</f>
        <v>7355504</v>
      </c>
      <c r="F37" s="21">
        <f t="shared" si="4"/>
        <v>7.543613894595952</v>
      </c>
      <c r="G37" s="20">
        <f>G38-SUM(G27:G36)</f>
        <v>6715048</v>
      </c>
      <c r="H37" s="22">
        <f t="shared" si="5"/>
        <v>9.537623558312625</v>
      </c>
      <c r="I37" s="20">
        <f t="shared" si="6"/>
        <v>640456</v>
      </c>
      <c r="J37" s="33"/>
    </row>
    <row r="38" spans="2:10" ht="16.5" customHeight="1">
      <c r="B38" s="30"/>
      <c r="C38" s="31" t="s">
        <v>31</v>
      </c>
      <c r="D38" s="34"/>
      <c r="E38" s="20">
        <v>97506369</v>
      </c>
      <c r="F38" s="21">
        <f t="shared" si="4"/>
        <v>100</v>
      </c>
      <c r="G38" s="20">
        <v>101227413</v>
      </c>
      <c r="H38" s="22">
        <f t="shared" si="5"/>
        <v>-3.6759252160281974</v>
      </c>
      <c r="I38" s="20">
        <f t="shared" si="6"/>
        <v>-3721044</v>
      </c>
      <c r="J38" s="33"/>
    </row>
    <row r="39" spans="2:10" ht="16.5" customHeight="1">
      <c r="B39" s="28"/>
      <c r="C39" s="28"/>
      <c r="D39" s="28"/>
      <c r="E39" s="28"/>
      <c r="F39" s="28"/>
      <c r="G39" s="28"/>
      <c r="H39" s="28"/>
      <c r="I39" s="28"/>
      <c r="J39" s="28"/>
    </row>
    <row r="40" spans="2:10" ht="16.5" customHeight="1">
      <c r="B40" s="2" t="s">
        <v>43</v>
      </c>
      <c r="C40" s="3"/>
      <c r="D40" s="3"/>
      <c r="E40" s="2"/>
      <c r="F40" s="2"/>
      <c r="G40" s="2"/>
      <c r="H40" s="2"/>
      <c r="I40" s="4"/>
      <c r="J40" s="4" t="s">
        <v>2</v>
      </c>
    </row>
    <row r="41" spans="2:10" ht="16.5" customHeight="1">
      <c r="B41" s="5" t="s">
        <v>3</v>
      </c>
      <c r="C41" s="5"/>
      <c r="D41" s="6" t="s">
        <v>4</v>
      </c>
      <c r="E41" s="7" t="str">
        <f>データ!$D$1</f>
        <v>平成17年</v>
      </c>
      <c r="F41" s="8"/>
      <c r="G41" s="9" t="str">
        <f>データ!$E$1</f>
        <v>平成16年</v>
      </c>
      <c r="H41" s="10" t="s">
        <v>5</v>
      </c>
      <c r="I41" s="11" t="s">
        <v>6</v>
      </c>
      <c r="J41" s="6" t="s">
        <v>7</v>
      </c>
    </row>
    <row r="42" spans="2:10" ht="16.5" customHeight="1">
      <c r="B42" s="13" t="str">
        <f>データ!$B$1</f>
        <v>17年</v>
      </c>
      <c r="C42" s="13" t="str">
        <f>データ!$C$1</f>
        <v>16年</v>
      </c>
      <c r="D42" s="14"/>
      <c r="E42" s="15" t="s">
        <v>8</v>
      </c>
      <c r="F42" s="13" t="s">
        <v>9</v>
      </c>
      <c r="G42" s="9" t="s">
        <v>8</v>
      </c>
      <c r="H42" s="16" t="str">
        <f>データ!$F$1</f>
        <v>（17/16年）</v>
      </c>
      <c r="I42" s="16" t="str">
        <f>データ!$G$1</f>
        <v>（17-16年）</v>
      </c>
      <c r="J42" s="14"/>
    </row>
    <row r="43" spans="2:10" ht="16.5" customHeight="1">
      <c r="B43" s="17">
        <v>1</v>
      </c>
      <c r="C43" s="17">
        <v>1</v>
      </c>
      <c r="D43" s="19" t="s">
        <v>12</v>
      </c>
      <c r="E43" s="20">
        <v>16851071</v>
      </c>
      <c r="F43" s="21">
        <f aca="true" t="shared" si="7" ref="F43:F54">E43/E$54*100</f>
        <v>24.705086562514197</v>
      </c>
      <c r="G43" s="20">
        <v>17964382</v>
      </c>
      <c r="H43" s="22">
        <f aca="true" t="shared" si="8" ref="H43:H54">(E43/G43-1)*100</f>
        <v>-6.197324238596124</v>
      </c>
      <c r="I43" s="20">
        <f aca="true" t="shared" si="9" ref="I43:I54">E43-G43</f>
        <v>-1113311</v>
      </c>
      <c r="J43" s="23" t="s">
        <v>44</v>
      </c>
    </row>
    <row r="44" spans="2:10" ht="16.5" customHeight="1">
      <c r="B44" s="17">
        <v>2</v>
      </c>
      <c r="C44" s="17">
        <v>2</v>
      </c>
      <c r="D44" s="19" t="s">
        <v>18</v>
      </c>
      <c r="E44" s="20">
        <v>9757163</v>
      </c>
      <c r="F44" s="21">
        <f t="shared" si="7"/>
        <v>14.304821130927566</v>
      </c>
      <c r="G44" s="20">
        <v>9358595</v>
      </c>
      <c r="H44" s="22">
        <f t="shared" si="8"/>
        <v>4.258844409871343</v>
      </c>
      <c r="I44" s="20">
        <f t="shared" si="9"/>
        <v>398568</v>
      </c>
      <c r="J44" s="23" t="s">
        <v>45</v>
      </c>
    </row>
    <row r="45" spans="2:10" ht="16.5" customHeight="1">
      <c r="B45" s="17">
        <v>3</v>
      </c>
      <c r="C45" s="17">
        <v>3</v>
      </c>
      <c r="D45" s="25" t="s">
        <v>16</v>
      </c>
      <c r="E45" s="20">
        <v>9327240</v>
      </c>
      <c r="F45" s="21">
        <f t="shared" si="7"/>
        <v>13.674517874225616</v>
      </c>
      <c r="G45" s="20">
        <v>9213831</v>
      </c>
      <c r="H45" s="22">
        <f t="shared" si="8"/>
        <v>1.230856090154031</v>
      </c>
      <c r="I45" s="20">
        <f t="shared" si="9"/>
        <v>113409</v>
      </c>
      <c r="J45" s="23" t="s">
        <v>46</v>
      </c>
    </row>
    <row r="46" spans="2:10" ht="16.5" customHeight="1">
      <c r="B46" s="17">
        <v>4</v>
      </c>
      <c r="C46" s="17">
        <v>4</v>
      </c>
      <c r="D46" s="19" t="s">
        <v>20</v>
      </c>
      <c r="E46" s="20">
        <v>5760052</v>
      </c>
      <c r="F46" s="21">
        <f t="shared" si="7"/>
        <v>8.444720413591696</v>
      </c>
      <c r="G46" s="20">
        <v>5707486</v>
      </c>
      <c r="H46" s="22">
        <f t="shared" si="8"/>
        <v>0.9210009450745904</v>
      </c>
      <c r="I46" s="20">
        <f t="shared" si="9"/>
        <v>52566</v>
      </c>
      <c r="J46" s="33" t="s">
        <v>47</v>
      </c>
    </row>
    <row r="47" spans="2:10" ht="16.5" customHeight="1">
      <c r="B47" s="17">
        <v>5</v>
      </c>
      <c r="C47" s="17">
        <v>5</v>
      </c>
      <c r="D47" s="19" t="s">
        <v>28</v>
      </c>
      <c r="E47" s="20">
        <v>5078886</v>
      </c>
      <c r="F47" s="21">
        <f t="shared" si="7"/>
        <v>7.446073799768661</v>
      </c>
      <c r="G47" s="20">
        <v>4633421</v>
      </c>
      <c r="H47" s="22">
        <f t="shared" si="8"/>
        <v>9.614170609577677</v>
      </c>
      <c r="I47" s="20">
        <f t="shared" si="9"/>
        <v>445465</v>
      </c>
      <c r="J47" s="33" t="s">
        <v>48</v>
      </c>
    </row>
    <row r="48" spans="2:12" ht="16.5" customHeight="1">
      <c r="B48" s="17">
        <v>6</v>
      </c>
      <c r="C48" s="17">
        <v>6</v>
      </c>
      <c r="D48" s="19" t="s">
        <v>49</v>
      </c>
      <c r="E48" s="20">
        <v>4456359</v>
      </c>
      <c r="F48" s="21">
        <f t="shared" si="7"/>
        <v>6.53339688905466</v>
      </c>
      <c r="G48" s="20">
        <v>4145425</v>
      </c>
      <c r="H48" s="22">
        <f t="shared" si="8"/>
        <v>7.500654335803936</v>
      </c>
      <c r="I48" s="20">
        <f t="shared" si="9"/>
        <v>310934</v>
      </c>
      <c r="J48" s="33" t="s">
        <v>50</v>
      </c>
      <c r="L48" s="24"/>
    </row>
    <row r="49" spans="2:10" ht="16.5" customHeight="1">
      <c r="B49" s="17">
        <v>7</v>
      </c>
      <c r="C49" s="17">
        <v>7</v>
      </c>
      <c r="D49" s="19" t="s">
        <v>22</v>
      </c>
      <c r="E49" s="20">
        <v>3907167</v>
      </c>
      <c r="F49" s="21">
        <f t="shared" si="7"/>
        <v>5.728235252774077</v>
      </c>
      <c r="G49" s="20">
        <v>3835274</v>
      </c>
      <c r="H49" s="22">
        <f t="shared" si="8"/>
        <v>1.8745205688042166</v>
      </c>
      <c r="I49" s="20">
        <f t="shared" si="9"/>
        <v>71893</v>
      </c>
      <c r="J49" s="33" t="s">
        <v>51</v>
      </c>
    </row>
    <row r="50" spans="2:10" ht="16.5" customHeight="1">
      <c r="B50" s="17">
        <v>8</v>
      </c>
      <c r="C50" s="17">
        <v>8</v>
      </c>
      <c r="D50" s="19" t="s">
        <v>52</v>
      </c>
      <c r="E50" s="20">
        <v>2231164</v>
      </c>
      <c r="F50" s="21">
        <f t="shared" si="7"/>
        <v>3.2710739724000586</v>
      </c>
      <c r="G50" s="20">
        <v>1898699</v>
      </c>
      <c r="H50" s="22">
        <f t="shared" si="8"/>
        <v>17.510147738003766</v>
      </c>
      <c r="I50" s="20">
        <f t="shared" si="9"/>
        <v>332465</v>
      </c>
      <c r="J50" s="33" t="s">
        <v>53</v>
      </c>
    </row>
    <row r="51" spans="2:10" ht="16.5" customHeight="1">
      <c r="B51" s="17">
        <v>9</v>
      </c>
      <c r="C51" s="17">
        <v>9</v>
      </c>
      <c r="D51" s="26" t="s">
        <v>37</v>
      </c>
      <c r="E51" s="20">
        <v>1777986</v>
      </c>
      <c r="F51" s="21">
        <f t="shared" si="7"/>
        <v>2.606676930916638</v>
      </c>
      <c r="G51" s="20">
        <v>1818310</v>
      </c>
      <c r="H51" s="22">
        <f t="shared" si="8"/>
        <v>-2.217663654712343</v>
      </c>
      <c r="I51" s="20">
        <f t="shared" si="9"/>
        <v>-40324</v>
      </c>
      <c r="J51" s="33" t="s">
        <v>54</v>
      </c>
    </row>
    <row r="52" spans="2:10" ht="16.5" customHeight="1">
      <c r="B52" s="17">
        <v>10</v>
      </c>
      <c r="C52" s="17">
        <v>10</v>
      </c>
      <c r="D52" s="41" t="s">
        <v>55</v>
      </c>
      <c r="E52" s="20">
        <v>1577670</v>
      </c>
      <c r="F52" s="21">
        <f t="shared" si="7"/>
        <v>2.312996836645088</v>
      </c>
      <c r="G52" s="20">
        <v>1602346</v>
      </c>
      <c r="H52" s="22">
        <f t="shared" si="8"/>
        <v>-1.5399919867494338</v>
      </c>
      <c r="I52" s="20">
        <f t="shared" si="9"/>
        <v>-24676</v>
      </c>
      <c r="J52" s="33" t="s">
        <v>56</v>
      </c>
    </row>
    <row r="53" spans="2:10" ht="16.5" customHeight="1">
      <c r="B53" s="30"/>
      <c r="C53" s="31" t="s">
        <v>30</v>
      </c>
      <c r="D53" s="32"/>
      <c r="E53" s="20">
        <f>E54-SUM(E43:E52)</f>
        <v>7484155</v>
      </c>
      <c r="F53" s="21">
        <f t="shared" si="7"/>
        <v>10.97240033718174</v>
      </c>
      <c r="G53" s="20">
        <f>G54-SUM(G43:G52)</f>
        <v>7848614</v>
      </c>
      <c r="H53" s="22">
        <f t="shared" si="8"/>
        <v>-4.643609687009709</v>
      </c>
      <c r="I53" s="20">
        <f t="shared" si="9"/>
        <v>-364459</v>
      </c>
      <c r="J53" s="33"/>
    </row>
    <row r="54" spans="2:10" ht="16.5" customHeight="1">
      <c r="B54" s="30"/>
      <c r="C54" s="31" t="s">
        <v>31</v>
      </c>
      <c r="D54" s="34"/>
      <c r="E54" s="20">
        <v>68208913</v>
      </c>
      <c r="F54" s="21">
        <f t="shared" si="7"/>
        <v>100</v>
      </c>
      <c r="G54" s="20">
        <v>68026383</v>
      </c>
      <c r="H54" s="22">
        <f t="shared" si="8"/>
        <v>0.2683223654563527</v>
      </c>
      <c r="I54" s="20">
        <f t="shared" si="9"/>
        <v>182530</v>
      </c>
      <c r="J54" s="33"/>
    </row>
    <row r="55" spans="2:10" ht="13.5">
      <c r="B55" s="28"/>
      <c r="C55" s="28"/>
      <c r="D55" s="28"/>
      <c r="E55" s="28"/>
      <c r="F55" s="28"/>
      <c r="G55" s="28"/>
      <c r="H55" s="28"/>
      <c r="I55" s="28"/>
      <c r="J55" s="28"/>
    </row>
    <row r="56" spans="2:10" ht="13.5">
      <c r="B56" s="28"/>
      <c r="C56" s="28"/>
      <c r="D56" s="28"/>
      <c r="E56" s="28"/>
      <c r="F56" s="28"/>
      <c r="G56" s="28"/>
      <c r="H56" s="28"/>
      <c r="I56" s="28"/>
      <c r="J56" s="28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 verticalCentered="1"/>
  <pageMargins left="0.984251968503937" right="0.3937007874015748" top="0.984251968503937" bottom="0.984251968503937" header="0.5118110236220472" footer="0.5118110236220472"/>
  <pageSetup firstPageNumber="5" useFirstPageNumber="1" horizontalDpi="300" verticalDpi="300" orientation="portrait" paperSize="9" scale="79" r:id="rId2"/>
  <headerFooter alignWithMargins="0">
    <oddFooter>&amp;C&amp;P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2" sqref="A12"/>
    </sheetView>
  </sheetViews>
  <sheetFormatPr defaultColWidth="9.00390625" defaultRowHeight="13.5"/>
  <cols>
    <col min="1" max="1" width="9.00390625" style="28" customWidth="1"/>
    <col min="2" max="2" width="14.75390625" style="0" customWidth="1"/>
    <col min="3" max="7" width="10.625" style="0" customWidth="1"/>
  </cols>
  <sheetData>
    <row r="1" spans="1:7" ht="12.75" customHeight="1">
      <c r="A1" s="28" t="s">
        <v>57</v>
      </c>
      <c r="B1" s="13" t="s">
        <v>58</v>
      </c>
      <c r="C1" s="13" t="s">
        <v>59</v>
      </c>
      <c r="D1" s="42" t="s">
        <v>60</v>
      </c>
      <c r="E1" s="9" t="s">
        <v>61</v>
      </c>
      <c r="F1" s="43" t="s">
        <v>62</v>
      </c>
      <c r="G1" s="43" t="s">
        <v>63</v>
      </c>
    </row>
    <row r="2" ht="13.5">
      <c r="B2" s="44"/>
    </row>
    <row r="3" ht="13.5">
      <c r="A3" s="28" t="s">
        <v>64</v>
      </c>
    </row>
    <row r="4" spans="2:4" ht="13.5">
      <c r="B4" s="45" t="s">
        <v>69</v>
      </c>
      <c r="C4" s="45"/>
      <c r="D4" s="45"/>
    </row>
    <row r="5" spans="1:4" ht="13.5">
      <c r="A5" s="28">
        <v>5</v>
      </c>
      <c r="B5" s="47" t="s">
        <v>66</v>
      </c>
      <c r="C5" s="46" t="str">
        <f>'5輸移出入'!E9</f>
        <v>平成17年</v>
      </c>
      <c r="D5" s="47" t="s">
        <v>67</v>
      </c>
    </row>
    <row r="6" spans="2:4" ht="13.5">
      <c r="B6" s="46" t="str">
        <f>'5輸移出入'!D11</f>
        <v>原油</v>
      </c>
      <c r="C6" s="46">
        <v>33690862</v>
      </c>
      <c r="D6" s="49">
        <f aca="true" t="shared" si="0" ref="D6:D12">C6/$C$12</f>
        <v>0.203305703574158</v>
      </c>
    </row>
    <row r="7" spans="2:4" ht="13.5">
      <c r="B7" s="46" t="str">
        <f>'5輸移出入'!D12</f>
        <v>石油製品</v>
      </c>
      <c r="C7" s="46">
        <v>29631056</v>
      </c>
      <c r="D7" s="49">
        <f t="shared" si="0"/>
        <v>0.17880702155157904</v>
      </c>
    </row>
    <row r="8" spans="2:4" ht="13.5">
      <c r="B8" s="46" t="str">
        <f>'5輸移出入'!D13</f>
        <v>LNG(液化天然ガス)</v>
      </c>
      <c r="C8" s="46">
        <v>20346100</v>
      </c>
      <c r="D8" s="49">
        <f t="shared" si="0"/>
        <v>0.12277745150866654</v>
      </c>
    </row>
    <row r="9" spans="2:4" ht="13.5">
      <c r="B9" s="46" t="s">
        <v>16</v>
      </c>
      <c r="C9" s="46">
        <v>12169096</v>
      </c>
      <c r="D9" s="49">
        <f t="shared" si="0"/>
        <v>0.07343375851117943</v>
      </c>
    </row>
    <row r="10" spans="2:4" ht="13.5">
      <c r="B10" s="46" t="str">
        <f>'5輸移出入'!D15</f>
        <v>重油</v>
      </c>
      <c r="C10" s="46">
        <v>10735474</v>
      </c>
      <c r="D10" s="49">
        <f t="shared" si="0"/>
        <v>0.06478264328090151</v>
      </c>
    </row>
    <row r="11" spans="2:4" ht="13.5">
      <c r="B11" s="50" t="s">
        <v>65</v>
      </c>
      <c r="C11" s="48">
        <f>C12-SUM(C6:C10)</f>
        <v>59142694</v>
      </c>
      <c r="D11" s="49">
        <f t="shared" si="0"/>
        <v>0.35689342157351545</v>
      </c>
    </row>
    <row r="12" spans="2:4" ht="13.5">
      <c r="B12" s="51" t="s">
        <v>68</v>
      </c>
      <c r="C12" s="46">
        <v>165715282</v>
      </c>
      <c r="D12" s="49">
        <f t="shared" si="0"/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2006-10-25T02:59:56Z</dcterms:created>
  <dcterms:modified xsi:type="dcterms:W3CDTF">2006-10-25T03:01:43Z</dcterms:modified>
  <cp:category/>
  <cp:version/>
  <cp:contentType/>
  <cp:contentStatus/>
</cp:coreProperties>
</file>