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3船種前年比" sheetId="1" r:id="rId1"/>
    <sheet name="データ" sheetId="2" r:id="rId2"/>
  </sheets>
  <externalReferences>
    <externalReference r:id="rId5"/>
  </externalReferences>
  <definedNames>
    <definedName name="_xlnm.Print_Area" localSheetId="0">'3船種前年比'!$A$1:$J$54</definedName>
  </definedNames>
  <calcPr fullCalcOnLoad="1"/>
</workbook>
</file>

<file path=xl/sharedStrings.xml><?xml version="1.0" encoding="utf-8"?>
<sst xmlns="http://schemas.openxmlformats.org/spreadsheetml/2006/main" count="80" uniqueCount="52">
  <si>
    <t>ＬＰＧタンカー</t>
  </si>
  <si>
    <t>ＬＮＧタンカー</t>
  </si>
  <si>
    <t>入港船舶総数 ６５，１９２隻</t>
  </si>
  <si>
    <t>■入港船舶用途別隻数（外航・内航）</t>
  </si>
  <si>
    <t>　　　　（単位：隻）</t>
  </si>
  <si>
    <t>順位</t>
  </si>
  <si>
    <t>用　途　別</t>
  </si>
  <si>
    <t>増減率％</t>
  </si>
  <si>
    <t>増減数</t>
  </si>
  <si>
    <t>備　　考</t>
  </si>
  <si>
    <t>隻　　数</t>
  </si>
  <si>
    <t>構成比％</t>
  </si>
  <si>
    <t>貨物船</t>
  </si>
  <si>
    <t>油タンカー</t>
  </si>
  <si>
    <t>化学薬品タンカー</t>
  </si>
  <si>
    <t>押・曳船</t>
  </si>
  <si>
    <t>ローロー船</t>
  </si>
  <si>
    <t>フルコン船</t>
  </si>
  <si>
    <t>独行はしけ</t>
  </si>
  <si>
    <t>その他タンカー</t>
  </si>
  <si>
    <t>そ　　の　　他</t>
  </si>
  <si>
    <t>合　　　　　計</t>
  </si>
  <si>
    <t>■入港船舶用途別総トン数（外航・内航）</t>
  </si>
  <si>
    <t>　　　　（単位：総トン）</t>
  </si>
  <si>
    <t>総トン数</t>
  </si>
  <si>
    <t>ローロー船</t>
  </si>
  <si>
    <t>フルコン船</t>
  </si>
  <si>
    <t>押・曳船</t>
  </si>
  <si>
    <t>■外航船国籍別入港数</t>
  </si>
  <si>
    <t>国　　　籍</t>
  </si>
  <si>
    <t>パナマ</t>
  </si>
  <si>
    <t>韓国</t>
  </si>
  <si>
    <t>ベリーズ</t>
  </si>
  <si>
    <t>カンボジア</t>
  </si>
  <si>
    <t>中国</t>
  </si>
  <si>
    <t>日本</t>
  </si>
  <si>
    <t>シンガポール</t>
  </si>
  <si>
    <t>リベリア</t>
  </si>
  <si>
    <t>ブルネイ</t>
  </si>
  <si>
    <t>中国（香港）</t>
  </si>
  <si>
    <t>◎共通</t>
  </si>
  <si>
    <t>17年</t>
  </si>
  <si>
    <t>16年</t>
  </si>
  <si>
    <t>平成17年</t>
  </si>
  <si>
    <t>平成16年</t>
  </si>
  <si>
    <t>（17/16年）</t>
  </si>
  <si>
    <t>（17-16年）</t>
  </si>
  <si>
    <t>◎千葉港</t>
  </si>
  <si>
    <t>その他</t>
  </si>
  <si>
    <t>区　　分</t>
  </si>
  <si>
    <t>構成比</t>
  </si>
  <si>
    <t>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</si>
</sst>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#,##0.0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i/>
      <u val="single"/>
      <sz val="18"/>
      <name val="ＭＳ Ｐゴシック"/>
      <family val="3"/>
    </font>
    <font>
      <b/>
      <i/>
      <u val="single"/>
      <sz val="20"/>
      <name val="ＭＳ Ｐゴシック"/>
      <family val="3"/>
    </font>
    <font>
      <sz val="13"/>
      <name val="ＭＳ Ｐ明朝"/>
      <family val="1"/>
    </font>
    <font>
      <sz val="13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明朝"/>
      <family val="1"/>
    </font>
    <font>
      <sz val="10"/>
      <color indexed="10"/>
      <name val="ＭＳ Ｐ明朝"/>
      <family val="1"/>
    </font>
    <font>
      <sz val="11"/>
      <color indexed="10"/>
      <name val="ＭＳ Ｐ明朝"/>
      <family val="1"/>
    </font>
    <font>
      <sz val="14"/>
      <name val="ＭＳ Ｐ明朝"/>
      <family val="1"/>
    </font>
    <font>
      <sz val="4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60">
    <xf numFmtId="0" fontId="0" fillId="0" borderId="0" xfId="0" applyAlignment="1">
      <alignment/>
    </xf>
    <xf numFmtId="0" fontId="2" fillId="0" borderId="0" xfId="20" applyFont="1" applyAlignment="1">
      <alignment vertical="center"/>
      <protection/>
    </xf>
    <xf numFmtId="0" fontId="0" fillId="0" borderId="0" xfId="20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5" fillId="0" borderId="0" xfId="20" applyFont="1">
      <alignment vertical="center"/>
      <protection/>
    </xf>
    <xf numFmtId="0" fontId="4" fillId="0" borderId="0" xfId="20" applyFont="1" applyAlignment="1">
      <alignment horizontal="right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 shrinkToFit="1"/>
      <protection/>
    </xf>
    <xf numFmtId="0" fontId="4" fillId="0" borderId="1" xfId="20" applyFont="1" applyBorder="1" applyAlignment="1">
      <alignment horizontal="center" vertical="center" shrinkToFit="1"/>
      <protection/>
    </xf>
    <xf numFmtId="0" fontId="4" fillId="0" borderId="3" xfId="20" applyFont="1" applyBorder="1" applyAlignment="1">
      <alignment horizontal="center" vertical="center"/>
      <protection/>
    </xf>
    <xf numFmtId="0" fontId="6" fillId="0" borderId="1" xfId="20" applyFont="1" applyBorder="1" applyAlignment="1">
      <alignment horizontal="center" vertical="center" shrinkToFit="1"/>
      <protection/>
    </xf>
    <xf numFmtId="0" fontId="6" fillId="0" borderId="1" xfId="20" applyFont="1" applyBorder="1" applyAlignment="1" quotePrefix="1">
      <alignment horizontal="center" vertical="center"/>
      <protection/>
    </xf>
    <xf numFmtId="0" fontId="4" fillId="0" borderId="1" xfId="20" applyFont="1" applyBorder="1" applyAlignment="1">
      <alignment horizontal="distributed" vertical="center"/>
      <protection/>
    </xf>
    <xf numFmtId="176" fontId="6" fillId="0" borderId="1" xfId="20" applyNumberFormat="1" applyFont="1" applyBorder="1" applyAlignment="1">
      <alignment vertical="center"/>
      <protection/>
    </xf>
    <xf numFmtId="181" fontId="6" fillId="0" borderId="1" xfId="20" applyNumberFormat="1" applyFont="1" applyBorder="1" applyAlignment="1">
      <alignment vertical="center"/>
      <protection/>
    </xf>
    <xf numFmtId="180" fontId="6" fillId="0" borderId="1" xfId="20" applyNumberFormat="1" applyFont="1" applyBorder="1" applyAlignment="1">
      <alignment vertical="center"/>
      <protection/>
    </xf>
    <xf numFmtId="0" fontId="7" fillId="0" borderId="1" xfId="20" applyFont="1" applyBorder="1" applyAlignment="1">
      <alignment vertical="center" shrinkToFit="1"/>
      <protection/>
    </xf>
    <xf numFmtId="0" fontId="4" fillId="0" borderId="1" xfId="20" applyFont="1" applyBorder="1" applyAlignment="1">
      <alignment horizontal="distributed" vertical="center" shrinkToFit="1"/>
      <protection/>
    </xf>
    <xf numFmtId="0" fontId="7" fillId="0" borderId="1" xfId="20" applyFont="1" applyBorder="1" applyAlignment="1">
      <alignment vertical="center" wrapText="1"/>
      <protection/>
    </xf>
    <xf numFmtId="0" fontId="8" fillId="0" borderId="4" xfId="20" applyFont="1" applyBorder="1">
      <alignment vertical="center"/>
      <protection/>
    </xf>
    <xf numFmtId="0" fontId="8" fillId="0" borderId="5" xfId="20" applyFont="1" applyBorder="1" applyAlignment="1">
      <alignment vertical="center"/>
      <protection/>
    </xf>
    <xf numFmtId="0" fontId="4" fillId="0" borderId="3" xfId="20" applyFont="1" applyBorder="1" applyAlignment="1">
      <alignment horizontal="distributed" vertical="center" shrinkToFit="1"/>
      <protection/>
    </xf>
    <xf numFmtId="0" fontId="4" fillId="0" borderId="6" xfId="20" applyFont="1" applyBorder="1" applyAlignment="1">
      <alignment horizontal="center" vertical="center" shrinkToFit="1"/>
      <protection/>
    </xf>
    <xf numFmtId="181" fontId="6" fillId="0" borderId="1" xfId="20" applyNumberFormat="1" applyFont="1" applyFill="1" applyBorder="1" applyAlignment="1">
      <alignment vertical="center"/>
      <protection/>
    </xf>
    <xf numFmtId="0" fontId="4" fillId="0" borderId="7" xfId="20" applyFont="1" applyBorder="1" applyAlignment="1">
      <alignment horizontal="distributed" vertical="center" shrinkToFit="1"/>
      <protection/>
    </xf>
    <xf numFmtId="0" fontId="5" fillId="0" borderId="8" xfId="20" applyFont="1" applyBorder="1" applyAlignment="1">
      <alignment vertical="center"/>
      <protection/>
    </xf>
    <xf numFmtId="180" fontId="6" fillId="0" borderId="1" xfId="20" applyNumberFormat="1" applyFont="1" applyBorder="1" applyAlignment="1">
      <alignment horizontal="right" vertical="center"/>
      <protection/>
    </xf>
    <xf numFmtId="0" fontId="8" fillId="0" borderId="0" xfId="20" applyFont="1" applyBorder="1">
      <alignment vertical="center"/>
      <protection/>
    </xf>
    <xf numFmtId="0" fontId="8" fillId="0" borderId="0" xfId="20" applyFont="1" applyBorder="1" applyAlignment="1">
      <alignment vertical="center"/>
      <protection/>
    </xf>
    <xf numFmtId="0" fontId="4" fillId="0" borderId="0" xfId="20" applyFont="1" applyBorder="1" applyAlignment="1">
      <alignment horizontal="center" vertical="center" shrinkToFit="1"/>
      <protection/>
    </xf>
    <xf numFmtId="176" fontId="6" fillId="0" borderId="0" xfId="20" applyNumberFormat="1" applyFont="1" applyBorder="1" applyAlignment="1">
      <alignment vertical="center"/>
      <protection/>
    </xf>
    <xf numFmtId="181" fontId="6" fillId="0" borderId="0" xfId="20" applyNumberFormat="1" applyFont="1" applyBorder="1" applyAlignment="1">
      <alignment vertical="center"/>
      <protection/>
    </xf>
    <xf numFmtId="180" fontId="6" fillId="0" borderId="0" xfId="20" applyNumberFormat="1" applyFont="1" applyBorder="1" applyAlignment="1">
      <alignment vertical="center"/>
      <protection/>
    </xf>
    <xf numFmtId="0" fontId="7" fillId="0" borderId="0" xfId="20" applyFont="1" applyBorder="1" applyAlignment="1">
      <alignment vertical="center" wrapText="1"/>
      <protection/>
    </xf>
    <xf numFmtId="0" fontId="6" fillId="0" borderId="9" xfId="20" applyFont="1" applyBorder="1" applyAlignment="1">
      <alignment horizontal="center" vertical="center" shrinkToFit="1"/>
      <protection/>
    </xf>
    <xf numFmtId="0" fontId="7" fillId="0" borderId="1" xfId="0" applyFont="1" applyBorder="1" applyAlignment="1">
      <alignment horizontal="distributed" vertical="center"/>
    </xf>
    <xf numFmtId="176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distributed" vertical="center" shrinkToFit="1"/>
    </xf>
    <xf numFmtId="0" fontId="7" fillId="0" borderId="10" xfId="0" applyFont="1" applyFill="1" applyBorder="1" applyAlignment="1">
      <alignment horizontal="distributed" vertical="center" shrinkToFit="1"/>
    </xf>
    <xf numFmtId="0" fontId="0" fillId="0" borderId="0" xfId="0" applyFill="1" applyAlignment="1">
      <alignment/>
    </xf>
    <xf numFmtId="0" fontId="4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0" fillId="0" borderId="0" xfId="0" applyAlignment="1" quotePrefix="1">
      <alignment/>
    </xf>
    <xf numFmtId="0" fontId="7" fillId="0" borderId="0" xfId="0" applyFont="1" applyAlignment="1">
      <alignment/>
    </xf>
    <xf numFmtId="176" fontId="9" fillId="0" borderId="1" xfId="0" applyNumberFormat="1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vertical="center"/>
    </xf>
    <xf numFmtId="177" fontId="10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" vertical="center" shrinkToFit="1"/>
    </xf>
    <xf numFmtId="0" fontId="4" fillId="0" borderId="1" xfId="20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0" fillId="0" borderId="9" xfId="20" applyBorder="1" applyAlignment="1">
      <alignment horizontal="center" vertical="center"/>
      <protection/>
    </xf>
    <xf numFmtId="0" fontId="4" fillId="0" borderId="4" xfId="20" applyFont="1" applyBorder="1" applyAlignment="1">
      <alignment horizontal="center" vertical="center"/>
      <protection/>
    </xf>
    <xf numFmtId="0" fontId="0" fillId="0" borderId="3" xfId="20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平成１７年　6５，１９２隻</a:t>
            </a:r>
          </a:p>
        </c:rich>
      </c:tx>
      <c:layout>
        <c:manualLayout>
          <c:xMode val="factor"/>
          <c:yMode val="factor"/>
          <c:x val="-0.3705"/>
          <c:y val="0.04825"/>
        </c:manualLayout>
      </c:layout>
      <c:spPr>
        <a:noFill/>
        <a:ln>
          <a:noFill/>
        </a:ln>
      </c:spPr>
    </c:title>
    <c:view3D>
      <c:rotX val="10"/>
      <c:rotY val="10"/>
      <c:depthPercent val="100"/>
      <c:rAngAx val="1"/>
    </c:view3D>
    <c:plotArea>
      <c:layout>
        <c:manualLayout>
          <c:xMode val="edge"/>
          <c:yMode val="edge"/>
          <c:x val="0"/>
          <c:y val="0"/>
          <c:w val="0.9875"/>
          <c:h val="0.976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データ!$B$6</c:f>
              <c:strCache>
                <c:ptCount val="1"/>
                <c:pt idx="0">
                  <c:v>貨物船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データ!$D$6</c:f>
              <c:numCache>
                <c:ptCount val="1"/>
                <c:pt idx="0">
                  <c:v>0.39675113510860227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データ!$B$7</c:f>
              <c:strCache>
                <c:ptCount val="1"/>
                <c:pt idx="0">
                  <c:v>油タンカー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データ!$D$7</c:f>
              <c:numCache>
                <c:ptCount val="1"/>
                <c:pt idx="0">
                  <c:v>0.3397042581911891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データ!$B$8</c:f>
              <c:strCache>
                <c:ptCount val="1"/>
                <c:pt idx="0">
                  <c:v>化学薬品タンカー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データ!$D$8</c:f>
              <c:numCache>
                <c:ptCount val="1"/>
                <c:pt idx="0">
                  <c:v>0.13095165050926494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データ!$B$9</c:f>
              <c:strCache>
                <c:ptCount val="1"/>
                <c:pt idx="0">
                  <c:v>ＬＰＧタンカー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データ!$D$9</c:f>
              <c:numCache>
                <c:ptCount val="1"/>
                <c:pt idx="0">
                  <c:v>0.04686157810774328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データ!$B$10</c:f>
              <c:strCache>
                <c:ptCount val="1"/>
                <c:pt idx="0">
                  <c:v>押・曳船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データ!$D$10</c:f>
              <c:numCache>
                <c:ptCount val="1"/>
                <c:pt idx="0">
                  <c:v>0.04095594551478709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データ!$B$11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データ!$D$11</c:f>
              <c:numCache>
                <c:ptCount val="1"/>
                <c:pt idx="0">
                  <c:v>0.0447754325684133</c:v>
                </c:pt>
              </c:numCache>
            </c:numRef>
          </c:val>
          <c:shape val="box"/>
        </c:ser>
        <c:overlap val="100"/>
        <c:shape val="box"/>
        <c:axId val="31686472"/>
        <c:axId val="16742793"/>
      </c:bar3DChart>
      <c:catAx>
        <c:axId val="31686472"/>
        <c:scaling>
          <c:orientation val="minMax"/>
        </c:scaling>
        <c:axPos val="l"/>
        <c:delete val="1"/>
        <c:majorTickMark val="in"/>
        <c:minorTickMark val="none"/>
        <c:tickLblPos val="low"/>
        <c:crossAx val="16742793"/>
        <c:crosses val="autoZero"/>
        <c:auto val="1"/>
        <c:lblOffset val="100"/>
        <c:noMultiLvlLbl val="0"/>
      </c:catAx>
      <c:valAx>
        <c:axId val="16742793"/>
        <c:scaling>
          <c:orientation val="minMax"/>
        </c:scaling>
        <c:axPos val="b"/>
        <c:delete val="1"/>
        <c:majorTickMark val="in"/>
        <c:minorTickMark val="none"/>
        <c:tickLblPos val="nextTo"/>
        <c:crossAx val="316864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5"/>
          <c:y val="0.724"/>
          <c:w val="0.82925"/>
          <c:h val="0.178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6467410"/>
        <c:axId val="13988963"/>
      </c:barChart>
      <c:catAx>
        <c:axId val="164674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13988963"/>
        <c:crosses val="autoZero"/>
        <c:auto val="1"/>
        <c:lblOffset val="100"/>
        <c:noMultiLvlLbl val="0"/>
      </c:catAx>
      <c:valAx>
        <c:axId val="13988963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4674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8791804"/>
        <c:axId val="59364189"/>
      </c:barChart>
      <c:catAx>
        <c:axId val="587918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59364189"/>
        <c:crosses val="autoZero"/>
        <c:auto val="1"/>
        <c:lblOffset val="100"/>
        <c:noMultiLvlLbl val="0"/>
      </c:catAx>
      <c:valAx>
        <c:axId val="59364189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7918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</xdr:row>
      <xdr:rowOff>19050</xdr:rowOff>
    </xdr:from>
    <xdr:to>
      <xdr:col>10</xdr:col>
      <xdr:colOff>0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619125" y="333375"/>
        <a:ext cx="7172325" cy="163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6</xdr:col>
      <xdr:colOff>371475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552450" y="5324475"/>
        <a:ext cx="3838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400050</xdr:colOff>
      <xdr:row>23</xdr:row>
      <xdr:rowOff>0</xdr:rowOff>
    </xdr:from>
    <xdr:to>
      <xdr:col>9</xdr:col>
      <xdr:colOff>28575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4419600" y="5324475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23</xdr:row>
      <xdr:rowOff>0</xdr:rowOff>
    </xdr:from>
    <xdr:to>
      <xdr:col>13</xdr:col>
      <xdr:colOff>381000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7791450" y="5324475"/>
        <a:ext cx="20478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409575</xdr:colOff>
      <xdr:row>40</xdr:row>
      <xdr:rowOff>0</xdr:rowOff>
    </xdr:from>
    <xdr:to>
      <xdr:col>7</xdr:col>
      <xdr:colOff>47625</xdr:colOff>
      <xdr:row>40</xdr:row>
      <xdr:rowOff>0</xdr:rowOff>
    </xdr:to>
    <xdr:graphicFrame>
      <xdr:nvGraphicFramePr>
        <xdr:cNvPr id="5" name="Chart 5"/>
        <xdr:cNvGraphicFramePr/>
      </xdr:nvGraphicFramePr>
      <xdr:xfrm>
        <a:off x="2886075" y="8886825"/>
        <a:ext cx="21431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7.&#25968;&#23383;&#12391;&#12415;&#12427;&#21315;&#33865;&#28207;(&#12514;&#12494;&#12463;&#1252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1入港船舶"/>
      <sheetName val="2船種別"/>
      <sheetName val="3船種前年比"/>
      <sheetName val="4取扱貨物"/>
      <sheetName val="5輸移出入"/>
      <sheetName val="6輸出入"/>
      <sheetName val="7国別"/>
      <sheetName val="8移出入"/>
      <sheetName val="9外貿コンテナ"/>
      <sheetName val="10内貿ｺﾝﾃﾅ"/>
      <sheetName val="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K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3" width="4.625" style="2" customWidth="1"/>
    <col min="4" max="4" width="20.625" style="2" customWidth="1"/>
    <col min="5" max="5" width="12.625" style="2" customWidth="1"/>
    <col min="6" max="6" width="7.625" style="2" customWidth="1"/>
    <col min="7" max="7" width="12.625" style="2" customWidth="1"/>
    <col min="8" max="8" width="9.625" style="2" customWidth="1"/>
    <col min="9" max="9" width="11.625" style="2" customWidth="1"/>
    <col min="10" max="10" width="15.625" style="2" customWidth="1"/>
    <col min="11" max="12" width="3.625" style="2" customWidth="1"/>
    <col min="13" max="13" width="14.625" style="2" customWidth="1"/>
    <col min="14" max="14" width="12.625" style="2" customWidth="1"/>
    <col min="15" max="15" width="7.625" style="2" customWidth="1"/>
    <col min="16" max="16" width="12.625" style="2" customWidth="1"/>
    <col min="17" max="17" width="9.625" style="2" customWidth="1"/>
    <col min="18" max="18" width="11.625" style="2" customWidth="1"/>
    <col min="19" max="19" width="24.625" style="2" customWidth="1"/>
    <col min="20" max="16384" width="9.00390625" style="2" customWidth="1"/>
  </cols>
  <sheetData>
    <row r="1" ht="24.75" customHeight="1">
      <c r="B1" s="1" t="s">
        <v>2</v>
      </c>
    </row>
    <row r="2" ht="21.75" customHeight="1">
      <c r="K2" s="3"/>
    </row>
    <row r="3" ht="21.75" customHeight="1"/>
    <row r="4" ht="21.75" customHeight="1"/>
    <row r="5" ht="21.75" customHeight="1"/>
    <row r="6" ht="21.75" customHeight="1"/>
    <row r="7" ht="21.75" customHeight="1"/>
    <row r="8" spans="2:10" ht="16.5" customHeight="1">
      <c r="B8" s="4" t="s">
        <v>3</v>
      </c>
      <c r="C8" s="5"/>
      <c r="D8" s="5"/>
      <c r="E8" s="4"/>
      <c r="F8" s="4"/>
      <c r="G8" s="4"/>
      <c r="H8" s="4"/>
      <c r="I8" s="6"/>
      <c r="J8" s="7" t="s">
        <v>4</v>
      </c>
    </row>
    <row r="9" spans="2:10" ht="16.5" customHeight="1">
      <c r="B9" s="55" t="s">
        <v>5</v>
      </c>
      <c r="C9" s="55"/>
      <c r="D9" s="56" t="s">
        <v>6</v>
      </c>
      <c r="E9" s="58" t="str">
        <f>データ!$D$1</f>
        <v>平成17年</v>
      </c>
      <c r="F9" s="59"/>
      <c r="G9" s="8" t="str">
        <f>データ!$E$1</f>
        <v>平成16年</v>
      </c>
      <c r="H9" s="10" t="s">
        <v>7</v>
      </c>
      <c r="I9" s="9" t="s">
        <v>8</v>
      </c>
      <c r="J9" s="56" t="s">
        <v>9</v>
      </c>
    </row>
    <row r="10" spans="2:10" ht="16.5" customHeight="1">
      <c r="B10" s="11" t="str">
        <f>データ!$B$1</f>
        <v>17年</v>
      </c>
      <c r="C10" s="11" t="str">
        <f>データ!$C$1</f>
        <v>16年</v>
      </c>
      <c r="D10" s="57"/>
      <c r="E10" s="12" t="s">
        <v>10</v>
      </c>
      <c r="F10" s="11" t="s">
        <v>11</v>
      </c>
      <c r="G10" s="12" t="s">
        <v>10</v>
      </c>
      <c r="H10" s="13" t="str">
        <f>データ!$F$1</f>
        <v>（17/16年）</v>
      </c>
      <c r="I10" s="13" t="str">
        <f>データ!$G$1</f>
        <v>（17-16年）</v>
      </c>
      <c r="J10" s="57"/>
    </row>
    <row r="11" spans="2:10" ht="16.5" customHeight="1">
      <c r="B11" s="14">
        <v>1</v>
      </c>
      <c r="C11" s="14">
        <f aca="true" t="shared" si="0" ref="C11:C20">RANK(G11,$G$11:$G$20)</f>
        <v>1</v>
      </c>
      <c r="D11" s="15" t="s">
        <v>12</v>
      </c>
      <c r="E11" s="16">
        <v>25865</v>
      </c>
      <c r="F11" s="17">
        <f aca="true" t="shared" si="1" ref="F11:F22">E11/E$22*100</f>
        <v>39.67511351086023</v>
      </c>
      <c r="G11" s="16">
        <v>25257</v>
      </c>
      <c r="H11" s="18">
        <f aca="true" t="shared" si="2" ref="H11:H22">(E11/G11-1)*100</f>
        <v>2.40725343469137</v>
      </c>
      <c r="I11" s="16">
        <f aca="true" t="shared" si="3" ref="I11:I22">E11-G11</f>
        <v>608</v>
      </c>
      <c r="J11" s="19"/>
    </row>
    <row r="12" spans="2:10" ht="16.5" customHeight="1">
      <c r="B12" s="14">
        <v>2</v>
      </c>
      <c r="C12" s="14">
        <f t="shared" si="0"/>
        <v>2</v>
      </c>
      <c r="D12" s="20" t="s">
        <v>13</v>
      </c>
      <c r="E12" s="16">
        <v>22146</v>
      </c>
      <c r="F12" s="17">
        <f t="shared" si="1"/>
        <v>33.97042581911891</v>
      </c>
      <c r="G12" s="16">
        <v>23269</v>
      </c>
      <c r="H12" s="18">
        <f t="shared" si="2"/>
        <v>-4.826163565258501</v>
      </c>
      <c r="I12" s="16">
        <f t="shared" si="3"/>
        <v>-1123</v>
      </c>
      <c r="J12" s="19"/>
    </row>
    <row r="13" spans="2:10" ht="16.5" customHeight="1">
      <c r="B13" s="14">
        <v>3</v>
      </c>
      <c r="C13" s="14">
        <f t="shared" si="0"/>
        <v>3</v>
      </c>
      <c r="D13" s="20" t="s">
        <v>14</v>
      </c>
      <c r="E13" s="16">
        <v>8537</v>
      </c>
      <c r="F13" s="17">
        <f t="shared" si="1"/>
        <v>13.095165050926493</v>
      </c>
      <c r="G13" s="16">
        <v>8500</v>
      </c>
      <c r="H13" s="18">
        <f t="shared" si="2"/>
        <v>0.43529411764706705</v>
      </c>
      <c r="I13" s="16">
        <f t="shared" si="3"/>
        <v>37</v>
      </c>
      <c r="J13" s="21"/>
    </row>
    <row r="14" spans="2:10" ht="16.5" customHeight="1">
      <c r="B14" s="14">
        <v>4</v>
      </c>
      <c r="C14" s="14">
        <f t="shared" si="0"/>
        <v>4</v>
      </c>
      <c r="D14" s="15" t="s">
        <v>0</v>
      </c>
      <c r="E14" s="16">
        <v>3055</v>
      </c>
      <c r="F14" s="17">
        <f t="shared" si="1"/>
        <v>4.686157810774328</v>
      </c>
      <c r="G14" s="16">
        <v>3418</v>
      </c>
      <c r="H14" s="18">
        <f t="shared" si="2"/>
        <v>-10.620245757753077</v>
      </c>
      <c r="I14" s="16">
        <f t="shared" si="3"/>
        <v>-363</v>
      </c>
      <c r="J14" s="21"/>
    </row>
    <row r="15" spans="2:10" ht="16.5" customHeight="1">
      <c r="B15" s="14">
        <v>5</v>
      </c>
      <c r="C15" s="14">
        <f t="shared" si="0"/>
        <v>5</v>
      </c>
      <c r="D15" s="20" t="s">
        <v>15</v>
      </c>
      <c r="E15" s="16">
        <v>2670</v>
      </c>
      <c r="F15" s="17">
        <f t="shared" si="1"/>
        <v>4.095594551478709</v>
      </c>
      <c r="G15" s="16">
        <v>3001</v>
      </c>
      <c r="H15" s="18">
        <f t="shared" si="2"/>
        <v>-11.029656781072973</v>
      </c>
      <c r="I15" s="16">
        <f t="shared" si="3"/>
        <v>-331</v>
      </c>
      <c r="J15" s="21"/>
    </row>
    <row r="16" spans="2:10" ht="16.5" customHeight="1">
      <c r="B16" s="14">
        <v>6</v>
      </c>
      <c r="C16" s="14">
        <f t="shared" si="0"/>
        <v>6</v>
      </c>
      <c r="D16" s="20" t="s">
        <v>16</v>
      </c>
      <c r="E16" s="16">
        <v>1856</v>
      </c>
      <c r="F16" s="17">
        <f t="shared" si="1"/>
        <v>2.8469750889679712</v>
      </c>
      <c r="G16" s="16">
        <v>1747</v>
      </c>
      <c r="H16" s="18">
        <f t="shared" si="2"/>
        <v>6.239267315397834</v>
      </c>
      <c r="I16" s="16">
        <f t="shared" si="3"/>
        <v>109</v>
      </c>
      <c r="J16" s="21"/>
    </row>
    <row r="17" spans="2:10" ht="16.5" customHeight="1">
      <c r="B17" s="14">
        <v>7</v>
      </c>
      <c r="C17" s="14">
        <f t="shared" si="0"/>
        <v>7</v>
      </c>
      <c r="D17" s="20" t="s">
        <v>17</v>
      </c>
      <c r="E17" s="16">
        <v>340</v>
      </c>
      <c r="F17" s="17">
        <f t="shared" si="1"/>
        <v>0.5215363848324949</v>
      </c>
      <c r="G17" s="16">
        <v>357</v>
      </c>
      <c r="H17" s="18">
        <f t="shared" si="2"/>
        <v>-4.761904761904767</v>
      </c>
      <c r="I17" s="16">
        <f t="shared" si="3"/>
        <v>-17</v>
      </c>
      <c r="J17" s="21"/>
    </row>
    <row r="18" spans="2:10" ht="16.5" customHeight="1">
      <c r="B18" s="14">
        <v>8</v>
      </c>
      <c r="C18" s="14">
        <f t="shared" si="0"/>
        <v>10</v>
      </c>
      <c r="D18" s="20" t="s">
        <v>1</v>
      </c>
      <c r="E18" s="16">
        <v>216</v>
      </c>
      <c r="F18" s="17">
        <f t="shared" si="1"/>
        <v>0.33132899742299665</v>
      </c>
      <c r="G18" s="16">
        <v>196</v>
      </c>
      <c r="H18" s="17">
        <f t="shared" si="2"/>
        <v>10.20408163265305</v>
      </c>
      <c r="I18" s="16">
        <f t="shared" si="3"/>
        <v>20</v>
      </c>
      <c r="J18" s="21"/>
    </row>
    <row r="19" spans="2:10" ht="16.5" customHeight="1">
      <c r="B19" s="14">
        <v>9</v>
      </c>
      <c r="C19" s="14">
        <f t="shared" si="0"/>
        <v>8</v>
      </c>
      <c r="D19" s="20" t="s">
        <v>18</v>
      </c>
      <c r="E19" s="16">
        <v>205</v>
      </c>
      <c r="F19" s="17">
        <f t="shared" si="1"/>
        <v>0.3144557614431219</v>
      </c>
      <c r="G19" s="16">
        <v>273</v>
      </c>
      <c r="H19" s="18">
        <f t="shared" si="2"/>
        <v>-24.90842490842491</v>
      </c>
      <c r="I19" s="16">
        <f t="shared" si="3"/>
        <v>-68</v>
      </c>
      <c r="J19" s="21"/>
    </row>
    <row r="20" spans="2:10" ht="16.5" customHeight="1">
      <c r="B20" s="14">
        <v>10</v>
      </c>
      <c r="C20" s="14">
        <f t="shared" si="0"/>
        <v>9</v>
      </c>
      <c r="D20" s="20" t="s">
        <v>19</v>
      </c>
      <c r="E20" s="16">
        <v>201</v>
      </c>
      <c r="F20" s="17">
        <f t="shared" si="1"/>
        <v>0.3083200392686219</v>
      </c>
      <c r="G20" s="16">
        <v>245</v>
      </c>
      <c r="H20" s="18">
        <f t="shared" si="2"/>
        <v>-17.959183673469393</v>
      </c>
      <c r="I20" s="16">
        <f t="shared" si="3"/>
        <v>-44</v>
      </c>
      <c r="J20" s="21"/>
    </row>
    <row r="21" spans="2:10" ht="16.5" customHeight="1">
      <c r="B21" s="22"/>
      <c r="C21" s="23" t="s">
        <v>20</v>
      </c>
      <c r="D21" s="24"/>
      <c r="E21" s="16">
        <f>E22-SUM(E11:E19)</f>
        <v>302</v>
      </c>
      <c r="F21" s="17">
        <f t="shared" si="1"/>
        <v>0.46324702417474534</v>
      </c>
      <c r="G21" s="16">
        <f>G22-SUM(G11:G19)</f>
        <v>277</v>
      </c>
      <c r="H21" s="18">
        <f t="shared" si="2"/>
        <v>9.025270758122739</v>
      </c>
      <c r="I21" s="16">
        <f t="shared" si="3"/>
        <v>25</v>
      </c>
      <c r="J21" s="21"/>
    </row>
    <row r="22" spans="2:10" ht="16.5" customHeight="1">
      <c r="B22" s="22"/>
      <c r="C22" s="23" t="s">
        <v>21</v>
      </c>
      <c r="D22" s="25"/>
      <c r="E22" s="16">
        <v>65192</v>
      </c>
      <c r="F22" s="26">
        <f t="shared" si="1"/>
        <v>100</v>
      </c>
      <c r="G22" s="16">
        <v>66295</v>
      </c>
      <c r="H22" s="18">
        <f t="shared" si="2"/>
        <v>-1.66377554868391</v>
      </c>
      <c r="I22" s="16">
        <f t="shared" si="3"/>
        <v>-1103</v>
      </c>
      <c r="J22" s="21"/>
    </row>
    <row r="23" ht="16.5" customHeight="1">
      <c r="D23" s="27"/>
    </row>
    <row r="24" spans="2:10" ht="16.5" customHeight="1">
      <c r="B24" s="4" t="s">
        <v>22</v>
      </c>
      <c r="C24" s="5"/>
      <c r="D24" s="28"/>
      <c r="E24" s="4"/>
      <c r="F24" s="4"/>
      <c r="G24" s="4"/>
      <c r="H24" s="4"/>
      <c r="I24" s="6"/>
      <c r="J24" s="7" t="s">
        <v>23</v>
      </c>
    </row>
    <row r="25" spans="2:10" ht="16.5" customHeight="1">
      <c r="B25" s="55" t="s">
        <v>5</v>
      </c>
      <c r="C25" s="55"/>
      <c r="D25" s="56" t="s">
        <v>6</v>
      </c>
      <c r="E25" s="58" t="str">
        <f>データ!$D$1</f>
        <v>平成17年</v>
      </c>
      <c r="F25" s="59"/>
      <c r="G25" s="8" t="str">
        <f>データ!$E$1</f>
        <v>平成16年</v>
      </c>
      <c r="H25" s="10" t="s">
        <v>7</v>
      </c>
      <c r="I25" s="9" t="s">
        <v>8</v>
      </c>
      <c r="J25" s="56" t="s">
        <v>9</v>
      </c>
    </row>
    <row r="26" spans="2:10" ht="16.5" customHeight="1">
      <c r="B26" s="11" t="str">
        <f>データ!$B$1</f>
        <v>17年</v>
      </c>
      <c r="C26" s="11" t="str">
        <f>データ!$C$1</f>
        <v>16年</v>
      </c>
      <c r="D26" s="57"/>
      <c r="E26" s="12" t="s">
        <v>24</v>
      </c>
      <c r="F26" s="11" t="s">
        <v>11</v>
      </c>
      <c r="G26" s="8" t="s">
        <v>24</v>
      </c>
      <c r="H26" s="13" t="str">
        <f>データ!$F$1</f>
        <v>（17/16年）</v>
      </c>
      <c r="I26" s="13" t="str">
        <f>データ!$G$1</f>
        <v>（17-16年）</v>
      </c>
      <c r="J26" s="57"/>
    </row>
    <row r="27" spans="2:10" ht="16.5" customHeight="1">
      <c r="B27" s="14">
        <v>1</v>
      </c>
      <c r="C27" s="14">
        <f aca="true" t="shared" si="4" ref="C27:C36">RANK(G27,$G$27:$G$36)</f>
        <v>2</v>
      </c>
      <c r="D27" s="20" t="s">
        <v>12</v>
      </c>
      <c r="E27" s="16">
        <v>52760775</v>
      </c>
      <c r="F27" s="17">
        <f aca="true" t="shared" si="5" ref="F27:F37">E27/E$38*100</f>
        <v>37.20037489473827</v>
      </c>
      <c r="G27" s="16">
        <v>50848117</v>
      </c>
      <c r="H27" s="18">
        <f aca="true" t="shared" si="6" ref="H27:H38">(E27/G27-1)*100</f>
        <v>3.7615119553001453</v>
      </c>
      <c r="I27" s="16">
        <f aca="true" t="shared" si="7" ref="I27:I38">E27-G27</f>
        <v>1912658</v>
      </c>
      <c r="J27" s="19"/>
    </row>
    <row r="28" spans="2:10" ht="16.5" customHeight="1">
      <c r="B28" s="14">
        <v>2</v>
      </c>
      <c r="C28" s="14">
        <f t="shared" si="4"/>
        <v>1</v>
      </c>
      <c r="D28" s="15" t="s">
        <v>13</v>
      </c>
      <c r="E28" s="16">
        <v>51610589</v>
      </c>
      <c r="F28" s="17">
        <f t="shared" si="5"/>
        <v>36.3894059429236</v>
      </c>
      <c r="G28" s="16">
        <v>53394468</v>
      </c>
      <c r="H28" s="18">
        <f t="shared" si="6"/>
        <v>-3.34094348500672</v>
      </c>
      <c r="I28" s="16">
        <f t="shared" si="7"/>
        <v>-1783879</v>
      </c>
      <c r="J28" s="19"/>
    </row>
    <row r="29" spans="2:10" ht="16.5" customHeight="1">
      <c r="B29" s="14">
        <v>3</v>
      </c>
      <c r="C29" s="14">
        <f t="shared" si="4"/>
        <v>3</v>
      </c>
      <c r="D29" s="20" t="s">
        <v>1</v>
      </c>
      <c r="E29" s="16">
        <v>15451631</v>
      </c>
      <c r="F29" s="17">
        <f t="shared" si="5"/>
        <v>10.894579655722639</v>
      </c>
      <c r="G29" s="16">
        <v>14291873</v>
      </c>
      <c r="H29" s="18">
        <f t="shared" si="6"/>
        <v>8.11480762528467</v>
      </c>
      <c r="I29" s="16">
        <f t="shared" si="7"/>
        <v>1159758</v>
      </c>
      <c r="J29" s="21"/>
    </row>
    <row r="30" spans="2:10" ht="16.5" customHeight="1">
      <c r="B30" s="14">
        <v>4</v>
      </c>
      <c r="C30" s="14">
        <f t="shared" si="4"/>
        <v>4</v>
      </c>
      <c r="D30" s="15" t="s">
        <v>0</v>
      </c>
      <c r="E30" s="16">
        <v>6669805</v>
      </c>
      <c r="F30" s="17">
        <f t="shared" si="5"/>
        <v>4.702721794264769</v>
      </c>
      <c r="G30" s="16">
        <v>7488820</v>
      </c>
      <c r="H30" s="18">
        <f t="shared" si="6"/>
        <v>-10.936502679994975</v>
      </c>
      <c r="I30" s="16">
        <f t="shared" si="7"/>
        <v>-819015</v>
      </c>
      <c r="J30" s="21"/>
    </row>
    <row r="31" spans="2:10" ht="16.5" customHeight="1">
      <c r="B31" s="14">
        <v>5</v>
      </c>
      <c r="C31" s="14">
        <f t="shared" si="4"/>
        <v>5</v>
      </c>
      <c r="D31" s="20" t="s">
        <v>25</v>
      </c>
      <c r="E31" s="16">
        <v>6224339</v>
      </c>
      <c r="F31" s="17">
        <f t="shared" si="5"/>
        <v>4.38863425095519</v>
      </c>
      <c r="G31" s="16">
        <v>6216710</v>
      </c>
      <c r="H31" s="18">
        <f t="shared" si="6"/>
        <v>0.12271764325504364</v>
      </c>
      <c r="I31" s="16">
        <f t="shared" si="7"/>
        <v>7629</v>
      </c>
      <c r="J31" s="15"/>
    </row>
    <row r="32" spans="2:10" ht="16.5" customHeight="1">
      <c r="B32" s="14">
        <v>6</v>
      </c>
      <c r="C32" s="14">
        <f t="shared" si="4"/>
        <v>6</v>
      </c>
      <c r="D32" s="20" t="s">
        <v>14</v>
      </c>
      <c r="E32" s="16">
        <v>5515157</v>
      </c>
      <c r="F32" s="17">
        <f t="shared" si="5"/>
        <v>3.888606791756566</v>
      </c>
      <c r="G32" s="16">
        <v>5500642</v>
      </c>
      <c r="H32" s="18">
        <f t="shared" si="6"/>
        <v>0.2638782891160707</v>
      </c>
      <c r="I32" s="16">
        <f t="shared" si="7"/>
        <v>14515</v>
      </c>
      <c r="J32" s="21"/>
    </row>
    <row r="33" spans="2:10" ht="16.5" customHeight="1">
      <c r="B33" s="14">
        <v>7</v>
      </c>
      <c r="C33" s="14">
        <f t="shared" si="4"/>
        <v>7</v>
      </c>
      <c r="D33" s="20" t="s">
        <v>26</v>
      </c>
      <c r="E33" s="16">
        <v>2572494</v>
      </c>
      <c r="F33" s="17">
        <f t="shared" si="5"/>
        <v>1.8138046913538481</v>
      </c>
      <c r="G33" s="16">
        <v>2628181</v>
      </c>
      <c r="H33" s="18">
        <f t="shared" si="6"/>
        <v>-2.118841891026535</v>
      </c>
      <c r="I33" s="16">
        <f t="shared" si="7"/>
        <v>-55687</v>
      </c>
      <c r="J33" s="20"/>
    </row>
    <row r="34" spans="2:10" ht="16.5" customHeight="1">
      <c r="B34" s="14">
        <v>8</v>
      </c>
      <c r="C34" s="14">
        <f t="shared" si="4"/>
        <v>8</v>
      </c>
      <c r="D34" s="20" t="s">
        <v>19</v>
      </c>
      <c r="E34" s="16">
        <v>585669</v>
      </c>
      <c r="F34" s="17">
        <f t="shared" si="5"/>
        <v>0.4129413634319524</v>
      </c>
      <c r="G34" s="16">
        <v>493463</v>
      </c>
      <c r="H34" s="18">
        <f t="shared" si="6"/>
        <v>18.68549415052394</v>
      </c>
      <c r="I34" s="16">
        <f t="shared" si="7"/>
        <v>92206</v>
      </c>
      <c r="J34" s="21"/>
    </row>
    <row r="35" spans="2:10" ht="16.5" customHeight="1">
      <c r="B35" s="14">
        <v>9</v>
      </c>
      <c r="C35" s="14">
        <f t="shared" si="4"/>
        <v>9</v>
      </c>
      <c r="D35" s="20" t="s">
        <v>27</v>
      </c>
      <c r="E35" s="16">
        <v>349247</v>
      </c>
      <c r="F35" s="17">
        <f t="shared" si="5"/>
        <v>0.24624580156115328</v>
      </c>
      <c r="G35" s="16">
        <v>363769</v>
      </c>
      <c r="H35" s="18">
        <f t="shared" si="6"/>
        <v>-3.9920938837558984</v>
      </c>
      <c r="I35" s="16">
        <f t="shared" si="7"/>
        <v>-14522</v>
      </c>
      <c r="J35" s="21"/>
    </row>
    <row r="36" spans="2:10" ht="16.5" customHeight="1">
      <c r="B36" s="14">
        <v>10</v>
      </c>
      <c r="C36" s="14">
        <f t="shared" si="4"/>
        <v>10</v>
      </c>
      <c r="D36" s="20" t="s">
        <v>18</v>
      </c>
      <c r="E36" s="16">
        <v>23279</v>
      </c>
      <c r="F36" s="17">
        <f t="shared" si="5"/>
        <v>0.016413472455145173</v>
      </c>
      <c r="G36" s="16">
        <v>33496</v>
      </c>
      <c r="H36" s="29">
        <f t="shared" si="6"/>
        <v>-30.502149510389298</v>
      </c>
      <c r="I36" s="16">
        <f t="shared" si="7"/>
        <v>-10217</v>
      </c>
      <c r="J36" s="21"/>
    </row>
    <row r="37" spans="2:10" ht="16.5" customHeight="1">
      <c r="B37" s="22"/>
      <c r="C37" s="23" t="s">
        <v>20</v>
      </c>
      <c r="D37" s="24"/>
      <c r="E37" s="16">
        <f>E38-SUM(E27:E36)</f>
        <v>65626</v>
      </c>
      <c r="F37" s="17">
        <f t="shared" si="5"/>
        <v>0.04627134083686401</v>
      </c>
      <c r="G37" s="16">
        <f>G38-SUM(G27:G36)</f>
        <v>40196</v>
      </c>
      <c r="H37" s="18">
        <f t="shared" si="6"/>
        <v>63.26500149268583</v>
      </c>
      <c r="I37" s="16">
        <f t="shared" si="7"/>
        <v>25430</v>
      </c>
      <c r="J37" s="21"/>
    </row>
    <row r="38" spans="2:10" ht="16.5" customHeight="1">
      <c r="B38" s="22"/>
      <c r="C38" s="23" t="s">
        <v>21</v>
      </c>
      <c r="D38" s="25"/>
      <c r="E38" s="16">
        <v>141828611</v>
      </c>
      <c r="F38" s="17">
        <f>SUM(F27:F37)</f>
        <v>100.00000000000001</v>
      </c>
      <c r="G38" s="16">
        <v>141299735</v>
      </c>
      <c r="H38" s="18">
        <f t="shared" si="6"/>
        <v>0.3742936955968057</v>
      </c>
      <c r="I38" s="16">
        <f t="shared" si="7"/>
        <v>528876</v>
      </c>
      <c r="J38" s="21"/>
    </row>
    <row r="39" spans="2:10" ht="16.5" customHeight="1">
      <c r="B39" s="30"/>
      <c r="C39" s="31"/>
      <c r="D39" s="32"/>
      <c r="E39" s="33"/>
      <c r="F39" s="34"/>
      <c r="G39" s="33"/>
      <c r="H39" s="35"/>
      <c r="I39" s="33"/>
      <c r="J39" s="36"/>
    </row>
    <row r="40" spans="2:10" ht="16.5" customHeight="1">
      <c r="B40" s="4" t="s">
        <v>28</v>
      </c>
      <c r="C40" s="5"/>
      <c r="D40" s="5"/>
      <c r="E40" s="4"/>
      <c r="F40" s="4"/>
      <c r="G40" s="4"/>
      <c r="H40" s="4"/>
      <c r="I40" s="6"/>
      <c r="J40" s="7" t="s">
        <v>4</v>
      </c>
    </row>
    <row r="41" spans="2:10" ht="18.75" customHeight="1">
      <c r="B41" s="55" t="s">
        <v>5</v>
      </c>
      <c r="C41" s="55"/>
      <c r="D41" s="56" t="s">
        <v>29</v>
      </c>
      <c r="E41" s="58" t="str">
        <f>データ!$D$1</f>
        <v>平成17年</v>
      </c>
      <c r="F41" s="59"/>
      <c r="G41" s="8" t="str">
        <f>データ!$E$1</f>
        <v>平成16年</v>
      </c>
      <c r="H41" s="11" t="s">
        <v>7</v>
      </c>
      <c r="I41" s="8" t="s">
        <v>8</v>
      </c>
      <c r="J41" s="56" t="s">
        <v>9</v>
      </c>
    </row>
    <row r="42" spans="2:10" ht="16.5" customHeight="1">
      <c r="B42" s="11" t="str">
        <f>データ!$B$1</f>
        <v>17年</v>
      </c>
      <c r="C42" s="11" t="str">
        <f>データ!$C$1</f>
        <v>16年</v>
      </c>
      <c r="D42" s="57"/>
      <c r="E42" s="12" t="s">
        <v>10</v>
      </c>
      <c r="F42" s="11" t="s">
        <v>11</v>
      </c>
      <c r="G42" s="12" t="s">
        <v>10</v>
      </c>
      <c r="H42" s="37" t="str">
        <f>データ!$F$1</f>
        <v>（17/16年）</v>
      </c>
      <c r="I42" s="37" t="str">
        <f>データ!$G$1</f>
        <v>（17-16年）</v>
      </c>
      <c r="J42" s="57"/>
    </row>
    <row r="43" spans="2:10" ht="16.5" customHeight="1">
      <c r="B43" s="14">
        <v>1</v>
      </c>
      <c r="C43" s="14">
        <f>RANK(G43,$G$43:$G$52)</f>
        <v>1</v>
      </c>
      <c r="D43" s="38" t="s">
        <v>30</v>
      </c>
      <c r="E43" s="39">
        <v>1984</v>
      </c>
      <c r="F43" s="17">
        <f aca="true" t="shared" si="8" ref="F43:F53">E43/E$54*100</f>
        <v>43.08360477741585</v>
      </c>
      <c r="G43" s="39">
        <v>1988</v>
      </c>
      <c r="H43" s="18">
        <f aca="true" t="shared" si="9" ref="H43:H54">(E43/G43-1)*100</f>
        <v>-0.2012072434607659</v>
      </c>
      <c r="I43" s="16">
        <f aca="true" t="shared" si="10" ref="I43:I54">E43-G43</f>
        <v>-4</v>
      </c>
      <c r="J43" s="19"/>
    </row>
    <row r="44" spans="2:10" ht="16.5" customHeight="1">
      <c r="B44" s="14">
        <v>2</v>
      </c>
      <c r="C44" s="14">
        <f>RANK(G44,$G$43:$G$52)</f>
        <v>2</v>
      </c>
      <c r="D44" s="38" t="s">
        <v>31</v>
      </c>
      <c r="E44" s="39">
        <v>585</v>
      </c>
      <c r="F44" s="17">
        <f t="shared" si="8"/>
        <v>12.703583061889251</v>
      </c>
      <c r="G44" s="39">
        <v>499</v>
      </c>
      <c r="H44" s="18">
        <f t="shared" si="9"/>
        <v>17.234468937875747</v>
      </c>
      <c r="I44" s="16">
        <f t="shared" si="10"/>
        <v>86</v>
      </c>
      <c r="J44" s="19"/>
    </row>
    <row r="45" spans="2:10" ht="16.5" customHeight="1">
      <c r="B45" s="14">
        <v>3</v>
      </c>
      <c r="C45" s="14">
        <f>RANK(G45,$G$43:$G$52)</f>
        <v>3</v>
      </c>
      <c r="D45" s="40" t="s">
        <v>32</v>
      </c>
      <c r="E45" s="39">
        <v>239</v>
      </c>
      <c r="F45" s="17">
        <f t="shared" si="8"/>
        <v>5.1900108577633</v>
      </c>
      <c r="G45" s="39">
        <v>238</v>
      </c>
      <c r="H45" s="18">
        <f t="shared" si="9"/>
        <v>0.42016806722688926</v>
      </c>
      <c r="I45" s="16">
        <f t="shared" si="10"/>
        <v>1</v>
      </c>
      <c r="J45" s="21"/>
    </row>
    <row r="46" spans="2:10" ht="16.5" customHeight="1">
      <c r="B46" s="14">
        <v>4</v>
      </c>
      <c r="C46" s="14">
        <f>RANK(G46,$G$43:$G$52)</f>
        <v>4</v>
      </c>
      <c r="D46" s="38" t="s">
        <v>33</v>
      </c>
      <c r="E46" s="39">
        <v>226</v>
      </c>
      <c r="F46" s="17">
        <f t="shared" si="8"/>
        <v>4.90770901194354</v>
      </c>
      <c r="G46" s="39">
        <v>215</v>
      </c>
      <c r="H46" s="18">
        <f t="shared" si="9"/>
        <v>5.116279069767438</v>
      </c>
      <c r="I46" s="16">
        <f t="shared" si="10"/>
        <v>11</v>
      </c>
      <c r="J46" s="21"/>
    </row>
    <row r="47" spans="2:10" ht="16.5" customHeight="1">
      <c r="B47" s="14">
        <v>5</v>
      </c>
      <c r="C47" s="14">
        <f>RANK(G47,$G$43:$G$52)</f>
        <v>5</v>
      </c>
      <c r="D47" s="38" t="s">
        <v>34</v>
      </c>
      <c r="E47" s="39">
        <v>201</v>
      </c>
      <c r="F47" s="17">
        <f t="shared" si="8"/>
        <v>4.364820846905538</v>
      </c>
      <c r="G47" s="39">
        <v>185</v>
      </c>
      <c r="H47" s="18">
        <f t="shared" si="9"/>
        <v>8.64864864864865</v>
      </c>
      <c r="I47" s="16">
        <f t="shared" si="10"/>
        <v>16</v>
      </c>
      <c r="J47" s="21"/>
    </row>
    <row r="48" spans="2:10" ht="16.5" customHeight="1">
      <c r="B48" s="14">
        <v>6</v>
      </c>
      <c r="C48" s="14">
        <v>7</v>
      </c>
      <c r="D48" s="38" t="s">
        <v>35</v>
      </c>
      <c r="E48" s="39">
        <v>187</v>
      </c>
      <c r="F48" s="17">
        <f t="shared" si="8"/>
        <v>4.060803474484256</v>
      </c>
      <c r="G48" s="39">
        <v>162</v>
      </c>
      <c r="H48" s="18">
        <f t="shared" si="9"/>
        <v>15.432098765432102</v>
      </c>
      <c r="I48" s="16">
        <f t="shared" si="10"/>
        <v>25</v>
      </c>
      <c r="J48" s="21"/>
    </row>
    <row r="49" spans="2:10" ht="16.5" customHeight="1">
      <c r="B49" s="14">
        <v>7</v>
      </c>
      <c r="C49" s="14">
        <v>8</v>
      </c>
      <c r="D49" s="40" t="s">
        <v>36</v>
      </c>
      <c r="E49" s="39">
        <v>160</v>
      </c>
      <c r="F49" s="17">
        <f t="shared" si="8"/>
        <v>3.474484256243214</v>
      </c>
      <c r="G49" s="39">
        <v>157</v>
      </c>
      <c r="H49" s="18">
        <f t="shared" si="9"/>
        <v>1.9108280254777066</v>
      </c>
      <c r="I49" s="16">
        <f t="shared" si="10"/>
        <v>3</v>
      </c>
      <c r="J49" s="21"/>
    </row>
    <row r="50" spans="2:10" ht="16.5" customHeight="1">
      <c r="B50" s="14">
        <v>8</v>
      </c>
      <c r="C50" s="14">
        <v>9</v>
      </c>
      <c r="D50" s="40" t="s">
        <v>37</v>
      </c>
      <c r="E50" s="39">
        <v>139</v>
      </c>
      <c r="F50" s="17">
        <f t="shared" si="8"/>
        <v>3.018458197611292</v>
      </c>
      <c r="G50" s="39">
        <v>155</v>
      </c>
      <c r="H50" s="18">
        <f t="shared" si="9"/>
        <v>-10.322580645161295</v>
      </c>
      <c r="I50" s="16">
        <f t="shared" si="10"/>
        <v>-16</v>
      </c>
      <c r="J50" s="21"/>
    </row>
    <row r="51" spans="2:10" ht="16.5" customHeight="1">
      <c r="B51" s="14">
        <v>9</v>
      </c>
      <c r="C51" s="14">
        <v>10</v>
      </c>
      <c r="D51" s="40" t="s">
        <v>38</v>
      </c>
      <c r="E51" s="39">
        <v>106</v>
      </c>
      <c r="F51" s="17">
        <f t="shared" si="8"/>
        <v>2.301845819761129</v>
      </c>
      <c r="G51" s="39">
        <v>147</v>
      </c>
      <c r="H51" s="18">
        <f t="shared" si="9"/>
        <v>-27.89115646258503</v>
      </c>
      <c r="I51" s="16">
        <f t="shared" si="10"/>
        <v>-41</v>
      </c>
      <c r="J51" s="21"/>
    </row>
    <row r="52" spans="2:10" ht="16.5" customHeight="1">
      <c r="B52" s="14">
        <v>10</v>
      </c>
      <c r="C52" s="14">
        <v>6</v>
      </c>
      <c r="D52" s="41" t="s">
        <v>39</v>
      </c>
      <c r="E52" s="39">
        <v>96</v>
      </c>
      <c r="F52" s="17">
        <f t="shared" si="8"/>
        <v>2.0846905537459284</v>
      </c>
      <c r="G52" s="39">
        <v>101</v>
      </c>
      <c r="H52" s="18">
        <f t="shared" si="9"/>
        <v>-4.950495049504955</v>
      </c>
      <c r="I52" s="16">
        <f t="shared" si="10"/>
        <v>-5</v>
      </c>
      <c r="J52" s="21"/>
    </row>
    <row r="53" spans="2:10" ht="16.5" customHeight="1">
      <c r="B53" s="22"/>
      <c r="C53" s="23" t="s">
        <v>20</v>
      </c>
      <c r="D53" s="24"/>
      <c r="E53" s="16">
        <f>E54-SUM(E43:E52)</f>
        <v>682</v>
      </c>
      <c r="F53" s="17">
        <f t="shared" si="8"/>
        <v>14.809989142236699</v>
      </c>
      <c r="G53" s="16">
        <f>G54-SUM(G43:G52)</f>
        <v>655</v>
      </c>
      <c r="H53" s="18">
        <f t="shared" si="9"/>
        <v>4.122137404580162</v>
      </c>
      <c r="I53" s="16">
        <f t="shared" si="10"/>
        <v>27</v>
      </c>
      <c r="J53" s="21"/>
    </row>
    <row r="54" spans="2:10" ht="16.5" customHeight="1">
      <c r="B54" s="22"/>
      <c r="C54" s="23" t="s">
        <v>21</v>
      </c>
      <c r="D54" s="25"/>
      <c r="E54" s="16">
        <v>4605</v>
      </c>
      <c r="F54" s="17">
        <f>SUM(F43:F53)</f>
        <v>100</v>
      </c>
      <c r="G54" s="16">
        <v>4502</v>
      </c>
      <c r="H54" s="18">
        <f t="shared" si="9"/>
        <v>2.287872056863627</v>
      </c>
      <c r="I54" s="16">
        <f t="shared" si="10"/>
        <v>103</v>
      </c>
      <c r="J54" s="21"/>
    </row>
  </sheetData>
  <mergeCells count="12">
    <mergeCell ref="B9:C9"/>
    <mergeCell ref="D9:D10"/>
    <mergeCell ref="E9:F9"/>
    <mergeCell ref="J9:J10"/>
    <mergeCell ref="B25:C25"/>
    <mergeCell ref="D25:D26"/>
    <mergeCell ref="E25:F25"/>
    <mergeCell ref="J25:J26"/>
    <mergeCell ref="B41:C41"/>
    <mergeCell ref="D41:D42"/>
    <mergeCell ref="E41:F41"/>
    <mergeCell ref="J41:J42"/>
  </mergeCells>
  <printOptions horizontalCentered="1" verticalCentered="1"/>
  <pageMargins left="0.984251968503937" right="0.7874015748031497" top="0.984251968503937" bottom="0.984251968503937" header="0.5118110236220472" footer="0.5118110236220472"/>
  <pageSetup firstPageNumber="3" useFirstPageNumber="1" horizontalDpi="300" verticalDpi="300" orientation="portrait" paperSize="9" scale="7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workbookViewId="0" topLeftCell="A1">
      <selection activeCell="A12" sqref="A12"/>
    </sheetView>
  </sheetViews>
  <sheetFormatPr defaultColWidth="9.00390625" defaultRowHeight="13.5"/>
  <cols>
    <col min="1" max="1" width="9.00390625" style="42" customWidth="1"/>
    <col min="2" max="2" width="14.75390625" style="0" customWidth="1"/>
    <col min="3" max="7" width="10.625" style="0" customWidth="1"/>
  </cols>
  <sheetData>
    <row r="1" spans="1:7" ht="12.75" customHeight="1">
      <c r="A1" s="42" t="s">
        <v>40</v>
      </c>
      <c r="B1" s="43" t="s">
        <v>41</v>
      </c>
      <c r="C1" s="43" t="s">
        <v>42</v>
      </c>
      <c r="D1" s="44" t="s">
        <v>43</v>
      </c>
      <c r="E1" s="45" t="s">
        <v>44</v>
      </c>
      <c r="F1" s="46" t="s">
        <v>45</v>
      </c>
      <c r="G1" s="46" t="s">
        <v>46</v>
      </c>
    </row>
    <row r="2" ht="13.5">
      <c r="B2" s="47"/>
    </row>
    <row r="3" ht="13.5">
      <c r="A3" s="42" t="s">
        <v>47</v>
      </c>
    </row>
    <row r="4" spans="2:4" ht="13.5">
      <c r="B4" s="50" t="s">
        <v>3</v>
      </c>
      <c r="C4" s="48"/>
      <c r="D4" s="48"/>
    </row>
    <row r="5" spans="2:4" ht="13.5">
      <c r="B5" s="51" t="s">
        <v>49</v>
      </c>
      <c r="C5" s="49" t="str">
        <f>'3船種前年比'!E10</f>
        <v>隻　　数</v>
      </c>
      <c r="D5" s="51" t="s">
        <v>50</v>
      </c>
    </row>
    <row r="6" spans="1:4" ht="13.5">
      <c r="A6" s="42">
        <v>3</v>
      </c>
      <c r="B6" s="49" t="str">
        <f>'3船種前年比'!D11</f>
        <v>貨物船</v>
      </c>
      <c r="C6" s="49">
        <v>25865</v>
      </c>
      <c r="D6" s="53">
        <f aca="true" t="shared" si="0" ref="D6:D12">C6/$C$12</f>
        <v>0.39675113510860227</v>
      </c>
    </row>
    <row r="7" spans="2:4" ht="13.5">
      <c r="B7" s="49" t="str">
        <f>'3船種前年比'!D12</f>
        <v>油タンカー</v>
      </c>
      <c r="C7" s="49">
        <v>22146</v>
      </c>
      <c r="D7" s="53">
        <f t="shared" si="0"/>
        <v>0.3397042581911891</v>
      </c>
    </row>
    <row r="8" spans="2:4" ht="13.5">
      <c r="B8" s="49" t="str">
        <f>'3船種前年比'!D13</f>
        <v>化学薬品タンカー</v>
      </c>
      <c r="C8" s="49">
        <v>8537</v>
      </c>
      <c r="D8" s="53">
        <f t="shared" si="0"/>
        <v>0.13095165050926494</v>
      </c>
    </row>
    <row r="9" spans="2:4" ht="13.5">
      <c r="B9" s="49" t="str">
        <f>'3船種前年比'!D14</f>
        <v>ＬＰＧタンカー</v>
      </c>
      <c r="C9" s="49">
        <v>3055</v>
      </c>
      <c r="D9" s="53">
        <f t="shared" si="0"/>
        <v>0.04686157810774328</v>
      </c>
    </row>
    <row r="10" spans="2:4" ht="13.5">
      <c r="B10" s="49" t="str">
        <f>'3船種前年比'!D15</f>
        <v>押・曳船</v>
      </c>
      <c r="C10" s="49">
        <v>2670</v>
      </c>
      <c r="D10" s="53">
        <f t="shared" si="0"/>
        <v>0.04095594551478709</v>
      </c>
    </row>
    <row r="11" spans="2:4" ht="13.5">
      <c r="B11" s="38" t="s">
        <v>48</v>
      </c>
      <c r="C11" s="52">
        <f>C12-SUM(C6:C10)</f>
        <v>2919</v>
      </c>
      <c r="D11" s="53">
        <f t="shared" si="0"/>
        <v>0.0447754325684133</v>
      </c>
    </row>
    <row r="12" spans="2:4" ht="13.5">
      <c r="B12" s="54" t="s">
        <v>51</v>
      </c>
      <c r="C12" s="49">
        <v>65192</v>
      </c>
      <c r="D12" s="53">
        <f t="shared" si="0"/>
        <v>1</v>
      </c>
    </row>
  </sheetData>
  <printOptions/>
  <pageMargins left="0.7874015748031497" right="0.7874015748031497" top="0.984251968503937" bottom="0.984251968503937" header="0.5118110236220472" footer="0.5118110236220472"/>
  <pageSetup firstPageNumber="-1" useFirstPageNumber="1" fitToWidth="2" fitToHeight="1" horizontalDpi="300" verticalDpi="300" orientation="portrait" paperSize="9" scale="5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2006-10-25T02:19:11Z</cp:lastPrinted>
  <dcterms:created xsi:type="dcterms:W3CDTF">2006-10-25T02:17:56Z</dcterms:created>
  <dcterms:modified xsi:type="dcterms:W3CDTF">2006-10-25T02:58:42Z</dcterms:modified>
  <cp:category/>
  <cp:version/>
  <cp:contentType/>
  <cp:contentStatus/>
</cp:coreProperties>
</file>