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775" activeTab="0"/>
  </bookViews>
  <sheets>
    <sheet name="15輸出入２" sheetId="1" r:id="rId1"/>
  </sheets>
  <externalReferences>
    <externalReference r:id="rId4"/>
  </externalReferences>
  <definedNames>
    <definedName name="_xlnm.Print_Area" localSheetId="0">'15輸出入２'!$A$1:$J$46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<sst xmlns="http://schemas.openxmlformats.org/spreadsheetml/2006/main" count="56" uniqueCount="42">
  <si>
    <t>輸出：鋼材が全体の８１％を占める</t>
  </si>
  <si>
    <t>■輸出貨物主要品種別表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</si>
  <si>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</si>
  <si>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</si>
  <si>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</si>
  <si>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</si>
  <si>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</si>
  <si>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</si>
  <si>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</si>
  <si>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</si>
  <si>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鋼材</t>
  </si>
  <si>
    <t>中国、韓国、マレーシア</t>
  </si>
  <si>
    <t>セメント</t>
  </si>
  <si>
    <t>シンガポール、台湾、韓国</t>
  </si>
  <si>
    <t>金属くず</t>
  </si>
  <si>
    <t>中国、香港、ベトナム</t>
  </si>
  <si>
    <t>鉄鋼</t>
  </si>
  <si>
    <t>韓国、ベトナム</t>
  </si>
  <si>
    <t>金属製品</t>
  </si>
  <si>
    <t>ミャンマー、インド</t>
  </si>
  <si>
    <t>そ　　の　　他</t>
  </si>
  <si>
    <t>合　　　　　計</t>
  </si>
  <si>
    <t>輸入：LNG(液化天然ガス)４２％、鉄鉱石 ３７％を占める</t>
  </si>
  <si>
    <t>■輸入貨物主要品種別表</t>
  </si>
  <si>
    <t>LNG（液化天然ガス）</t>
  </si>
  <si>
    <t>アラブ首長国、マレーシア、オーストラリア</t>
  </si>
  <si>
    <t>鉄鉱石</t>
  </si>
  <si>
    <t>ブラジル、オーストラリア、南アフリカ共和国</t>
  </si>
  <si>
    <t>石炭</t>
  </si>
  <si>
    <t>オーストラリア、カナダ、中国</t>
  </si>
  <si>
    <t>中国、韓国、アメリカ</t>
  </si>
  <si>
    <t>中国、韓国、台湾</t>
  </si>
  <si>
    <t>原木</t>
  </si>
  <si>
    <t>マレーシア、ロシア、カナダ</t>
  </si>
  <si>
    <t>石炭製品</t>
  </si>
  <si>
    <t>中国、アメリカ、マレーシア</t>
  </si>
  <si>
    <t>窯業品</t>
  </si>
  <si>
    <t>中国</t>
  </si>
  <si>
    <t>コークス</t>
  </si>
  <si>
    <t>アメリカ、中国</t>
  </si>
  <si>
    <t>非金属鉱物</t>
  </si>
  <si>
    <t>中国、タイ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</si>
</sst>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3"/>
      <name val="ＭＳ 明朝"/>
      <family val="1"/>
    </font>
    <font>
      <sz val="4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 quotePrefix="1">
      <alignment horizontal="center" vertical="center"/>
    </xf>
    <xf numFmtId="0" fontId="6" fillId="0" borderId="1" xfId="0" applyFont="1" applyFill="1" applyBorder="1" applyAlignment="1">
      <alignment horizontal="distributed" vertical="center" shrinkToFit="1"/>
    </xf>
    <xf numFmtId="176" fontId="8" fillId="0" borderId="1" xfId="0" applyNumberFormat="1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distributed" vertical="center" shrinkToFit="1"/>
    </xf>
    <xf numFmtId="176" fontId="8" fillId="0" borderId="0" xfId="0" applyNumberFormat="1" applyFont="1" applyBorder="1" applyAlignment="1">
      <alignment vertical="center"/>
    </xf>
    <xf numFmtId="180" fontId="8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4" xfId="0" applyFont="1" applyFill="1" applyBorder="1" applyAlignment="1" quotePrefix="1">
      <alignment vertical="center"/>
    </xf>
    <xf numFmtId="0" fontId="9" fillId="0" borderId="3" xfId="0" applyFont="1" applyBorder="1" applyAlignment="1">
      <alignment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distributed" vertical="center" shrinkToFit="1"/>
    </xf>
    <xf numFmtId="176" fontId="8" fillId="0" borderId="8" xfId="0" applyNumberFormat="1" applyFont="1" applyBorder="1" applyAlignment="1">
      <alignment vertical="center"/>
    </xf>
    <xf numFmtId="181" fontId="8" fillId="0" borderId="8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'15輸出入２'!#REF!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  <c:axId val="46064078"/>
        <c:axId val="11923519"/>
      </c:barChart>
      <c:catAx>
        <c:axId val="46064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1923519"/>
        <c:crosses val="autoZero"/>
        <c:auto val="1"/>
        <c:lblOffset val="100"/>
        <c:noMultiLvlLbl val="0"/>
      </c:catAx>
      <c:valAx>
        <c:axId val="11923519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64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'15輸出入２'!#REF!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'15輸出入２'!#REF!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'15輸出入２'!#REF!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  <c:axId val="40202808"/>
        <c:axId val="26280953"/>
      </c:barChart>
      <c:catAx>
        <c:axId val="4020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6280953"/>
        <c:crosses val="autoZero"/>
        <c:auto val="1"/>
        <c:lblOffset val="100"/>
        <c:noMultiLvlLbl val="0"/>
      </c:catAx>
      <c:valAx>
        <c:axId val="26280953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02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'15輸出入２'!#REF!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6</xdr:col>
      <xdr:colOff>371475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476250" y="5734050"/>
        <a:ext cx="3295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24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3800475" y="5734050"/>
        <a:ext cx="2238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15</xdr:col>
      <xdr:colOff>381000</xdr:colOff>
      <xdr:row>24</xdr:row>
      <xdr:rowOff>0</xdr:rowOff>
    </xdr:to>
    <xdr:graphicFrame>
      <xdr:nvGraphicFramePr>
        <xdr:cNvPr id="3" name="Chart 4"/>
        <xdr:cNvGraphicFramePr/>
      </xdr:nvGraphicFramePr>
      <xdr:xfrm>
        <a:off x="8315325" y="5734050"/>
        <a:ext cx="247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24</xdr:row>
      <xdr:rowOff>0</xdr:rowOff>
    </xdr:from>
    <xdr:to>
      <xdr:col>18</xdr:col>
      <xdr:colOff>47625</xdr:colOff>
      <xdr:row>24</xdr:row>
      <xdr:rowOff>0</xdr:rowOff>
    </xdr:to>
    <xdr:graphicFrame>
      <xdr:nvGraphicFramePr>
        <xdr:cNvPr id="4" name="Chart 5"/>
        <xdr:cNvGraphicFramePr/>
      </xdr:nvGraphicFramePr>
      <xdr:xfrm>
        <a:off x="10820400" y="5734050"/>
        <a:ext cx="2143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171450</xdr:colOff>
      <xdr:row>1</xdr:row>
      <xdr:rowOff>0</xdr:rowOff>
    </xdr:from>
    <xdr:to>
      <xdr:col>10</xdr:col>
      <xdr:colOff>152400</xdr:colOff>
      <xdr:row>10</xdr:row>
      <xdr:rowOff>38100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352425"/>
          <a:ext cx="7867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</xdr:row>
      <xdr:rowOff>295275</xdr:rowOff>
    </xdr:from>
    <xdr:to>
      <xdr:col>10</xdr:col>
      <xdr:colOff>361950</xdr:colOff>
      <xdr:row>31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5276850"/>
          <a:ext cx="79914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199.71\share\500%20&#28207;&#28286;&#25391;&#33288;&#23460;\&#32113;&#35336;\00%20&#28207;&#28286;&#32113;&#35336;\02%20&#25968;&#23383;&#12391;&#12415;&#12427;&#21315;&#33865;&#28207;&#12539;&#26408;&#26356;&#27941;&#28207;\H18&#25968;&#23383;&#12391;&#12415;&#12427;&#21315;&#33865;&#28207;&#12539;&#26408;&#26356;&#27941;&#28207;\18.&#25968;&#23383;&#12391;&#12415;&#12427;&#26408;&#26356;&#27941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入港船舶２"/>
      <sheetName val="12船種別２"/>
      <sheetName val="13取扱貨物２"/>
      <sheetName val="14輸移出入２"/>
      <sheetName val="15輸出入２"/>
      <sheetName val="16国別２"/>
      <sheetName val="17移出入２"/>
      <sheetName val="元データ"/>
    </sheetNames>
    <sheetDataSet>
      <sheetData sheetId="7">
        <row r="1">
          <cell r="B1" t="str">
            <v>18年</v>
          </cell>
          <cell r="C1" t="str">
            <v>17年</v>
          </cell>
          <cell r="D1" t="str">
            <v>平成１8年</v>
          </cell>
          <cell r="E1" t="str">
            <v>平成１7年</v>
          </cell>
          <cell r="F1" t="str">
            <v>（18/17年）</v>
          </cell>
          <cell r="G1" t="str">
            <v>（18－17年）</v>
          </cell>
        </row>
        <row r="33">
          <cell r="B33" t="str">
            <v>鋼材</v>
          </cell>
          <cell r="D33">
            <v>0.8045781421452386</v>
          </cell>
        </row>
        <row r="34">
          <cell r="B34" t="str">
            <v>セメント</v>
          </cell>
          <cell r="D34">
            <v>0.17368395717772706</v>
          </cell>
        </row>
        <row r="35">
          <cell r="B35" t="str">
            <v>金属くず</v>
          </cell>
          <cell r="D35">
            <v>0.012863968765558632</v>
          </cell>
        </row>
        <row r="36">
          <cell r="B36" t="str">
            <v>その他</v>
          </cell>
          <cell r="D36">
            <v>0.008873931911475712</v>
          </cell>
        </row>
        <row r="41">
          <cell r="B41" t="str">
            <v>LNG（液化天然ガス）</v>
          </cell>
          <cell r="D41">
            <v>0.42185595101370615</v>
          </cell>
        </row>
        <row r="42">
          <cell r="B42" t="str">
            <v>鉄鉱石</v>
          </cell>
          <cell r="D42">
            <v>0.37140958425369347</v>
          </cell>
        </row>
        <row r="43">
          <cell r="B43" t="str">
            <v>石炭</v>
          </cell>
          <cell r="D43">
            <v>0.17388283695670007</v>
          </cell>
        </row>
        <row r="44">
          <cell r="B44" t="str">
            <v>その他</v>
          </cell>
          <cell r="D44">
            <v>0.032851627775900324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B1:T46"/>
  <sheetViews>
    <sheetView tabSelected="1" zoomScale="70" zoomScaleNormal="70" workbookViewId="0" topLeftCell="A1">
      <selection activeCell="M23" sqref="M23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4.625" style="0" customWidth="1"/>
    <col min="5" max="5" width="12.50390625" style="0" customWidth="1"/>
    <col min="6" max="6" width="7.625" style="0" customWidth="1"/>
    <col min="7" max="7" width="12.50390625" style="0" customWidth="1"/>
    <col min="8" max="8" width="9.625" style="0" customWidth="1"/>
    <col min="9" max="9" width="12.125" style="0" customWidth="1"/>
    <col min="10" max="10" width="24.625" style="0" customWidth="1"/>
    <col min="11" max="12" width="5.625" style="0" customWidth="1"/>
    <col min="13" max="13" width="3.625" style="0" customWidth="1"/>
    <col min="14" max="14" width="3.625" style="2" customWidth="1"/>
    <col min="15" max="15" width="14.625" style="2" customWidth="1"/>
    <col min="16" max="16" width="12.625" style="2" customWidth="1"/>
    <col min="17" max="17" width="7.625" style="0" customWidth="1"/>
    <col min="18" max="18" width="12.625" style="0" customWidth="1"/>
    <col min="19" max="19" width="9.625" style="0" customWidth="1"/>
    <col min="20" max="20" width="11.625" style="0" customWidth="1"/>
    <col min="21" max="21" width="24.625" style="0" customWidth="1"/>
  </cols>
  <sheetData>
    <row r="1" ht="27.75" customHeight="1">
      <c r="B1" s="1" t="s">
        <v>0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spans="14:20" ht="15.75" customHeight="1">
      <c r="N10" s="3"/>
      <c r="O10" s="3"/>
      <c r="P10" s="3"/>
      <c r="Q10" s="3"/>
      <c r="R10" s="3"/>
      <c r="S10" s="3"/>
      <c r="T10" s="4"/>
    </row>
    <row r="11" spans="2:10" ht="15.75" customHeight="1">
      <c r="B11" s="5" t="s">
        <v>1</v>
      </c>
      <c r="C11" s="6"/>
      <c r="D11" s="6"/>
      <c r="E11" s="5"/>
      <c r="F11" s="5"/>
      <c r="G11" s="5"/>
      <c r="H11" s="5"/>
      <c r="I11" s="7"/>
      <c r="J11" s="8" t="s">
        <v>2</v>
      </c>
    </row>
    <row r="12" spans="2:11" ht="15.75" customHeight="1">
      <c r="B12" s="9" t="s">
        <v>3</v>
      </c>
      <c r="C12" s="9"/>
      <c r="D12" s="10" t="s">
        <v>4</v>
      </c>
      <c r="E12" s="11" t="str">
        <f>'[1]元データ'!$D$1</f>
        <v>平成１8年</v>
      </c>
      <c r="F12" s="12"/>
      <c r="G12" s="13" t="str">
        <f>'[1]元データ'!$E$1</f>
        <v>平成１7年</v>
      </c>
      <c r="H12" s="14" t="s">
        <v>5</v>
      </c>
      <c r="I12" s="15" t="s">
        <v>6</v>
      </c>
      <c r="J12" s="10" t="s">
        <v>7</v>
      </c>
      <c r="K12" s="16"/>
    </row>
    <row r="13" spans="2:11" ht="15.75" customHeight="1">
      <c r="B13" s="17" t="str">
        <f>'[1]元データ'!$B$1</f>
        <v>18年</v>
      </c>
      <c r="C13" s="17" t="str">
        <f>'[1]元データ'!$C$1</f>
        <v>17年</v>
      </c>
      <c r="D13" s="18"/>
      <c r="E13" s="19" t="s">
        <v>8</v>
      </c>
      <c r="F13" s="17" t="s">
        <v>9</v>
      </c>
      <c r="G13" s="13" t="s">
        <v>8</v>
      </c>
      <c r="H13" s="20" t="str">
        <f>'[1]元データ'!$F$1</f>
        <v>（18/17年）</v>
      </c>
      <c r="I13" s="20" t="str">
        <f>'[1]元データ'!$G$1</f>
        <v>（18－17年）</v>
      </c>
      <c r="J13" s="18"/>
      <c r="K13" s="16"/>
    </row>
    <row r="14" spans="2:16" ht="21" customHeight="1">
      <c r="B14" s="21">
        <v>1</v>
      </c>
      <c r="C14" s="21">
        <v>1</v>
      </c>
      <c r="D14" s="22" t="s">
        <v>10</v>
      </c>
      <c r="E14" s="23">
        <v>2289901</v>
      </c>
      <c r="F14" s="24">
        <f aca="true" t="shared" si="0" ref="F14:F19">E14/E$20*100</f>
        <v>80.45781421452386</v>
      </c>
      <c r="G14" s="23">
        <v>2077031</v>
      </c>
      <c r="H14" s="25">
        <f aca="true" t="shared" si="1" ref="H14:H20">(E14/G14-1)*100</f>
        <v>10.248763740165657</v>
      </c>
      <c r="I14" s="23">
        <f aca="true" t="shared" si="2" ref="I14:I20">E14-G14</f>
        <v>212870</v>
      </c>
      <c r="J14" s="26" t="s">
        <v>11</v>
      </c>
      <c r="K14" s="27"/>
      <c r="N14" s="28"/>
      <c r="O14" s="29"/>
      <c r="P14" s="30"/>
    </row>
    <row r="15" spans="2:16" ht="21" customHeight="1">
      <c r="B15" s="21">
        <v>2</v>
      </c>
      <c r="C15" s="21">
        <v>2</v>
      </c>
      <c r="D15" s="22" t="s">
        <v>12</v>
      </c>
      <c r="E15" s="23">
        <v>494320</v>
      </c>
      <c r="F15" s="24">
        <f t="shared" si="0"/>
        <v>17.368395717772707</v>
      </c>
      <c r="G15" s="23">
        <v>305720</v>
      </c>
      <c r="H15" s="31">
        <f t="shared" si="1"/>
        <v>61.69043569279078</v>
      </c>
      <c r="I15" s="23">
        <f t="shared" si="2"/>
        <v>188600</v>
      </c>
      <c r="J15" s="26" t="s">
        <v>13</v>
      </c>
      <c r="K15" s="27"/>
      <c r="N15" s="28"/>
      <c r="O15" s="32"/>
      <c r="P15" s="30"/>
    </row>
    <row r="16" spans="2:11" ht="21" customHeight="1">
      <c r="B16" s="21">
        <v>3</v>
      </c>
      <c r="C16" s="21">
        <v>4</v>
      </c>
      <c r="D16" s="33" t="s">
        <v>14</v>
      </c>
      <c r="E16" s="23">
        <v>36612</v>
      </c>
      <c r="F16" s="24">
        <f t="shared" si="0"/>
        <v>1.286396876555863</v>
      </c>
      <c r="G16" s="23">
        <v>26258</v>
      </c>
      <c r="H16" s="25">
        <f t="shared" si="1"/>
        <v>39.4317922157057</v>
      </c>
      <c r="I16" s="23">
        <f t="shared" si="2"/>
        <v>10354</v>
      </c>
      <c r="J16" s="26" t="s">
        <v>15</v>
      </c>
      <c r="K16" s="27"/>
    </row>
    <row r="17" spans="2:11" ht="21" customHeight="1">
      <c r="B17" s="21">
        <v>4</v>
      </c>
      <c r="C17" s="21">
        <v>3</v>
      </c>
      <c r="D17" s="22" t="s">
        <v>16</v>
      </c>
      <c r="E17" s="23">
        <v>20295</v>
      </c>
      <c r="F17" s="24">
        <f t="shared" si="0"/>
        <v>0.7130838143150127</v>
      </c>
      <c r="G17" s="23">
        <v>136787</v>
      </c>
      <c r="H17" s="25">
        <f t="shared" si="1"/>
        <v>-85.16306374143741</v>
      </c>
      <c r="I17" s="23">
        <f t="shared" si="2"/>
        <v>-116492</v>
      </c>
      <c r="J17" s="34" t="s">
        <v>17</v>
      </c>
      <c r="K17" s="27"/>
    </row>
    <row r="18" spans="2:16" ht="21" customHeight="1">
      <c r="B18" s="21">
        <v>5</v>
      </c>
      <c r="C18" s="21">
        <v>5</v>
      </c>
      <c r="D18" s="33" t="s">
        <v>18</v>
      </c>
      <c r="E18" s="23">
        <v>4961</v>
      </c>
      <c r="F18" s="24">
        <f t="shared" si="0"/>
        <v>0.17430937683255862</v>
      </c>
      <c r="G18" s="23">
        <v>4479</v>
      </c>
      <c r="H18" s="25">
        <f t="shared" si="1"/>
        <v>10.76133065416387</v>
      </c>
      <c r="I18" s="23">
        <f t="shared" si="2"/>
        <v>482</v>
      </c>
      <c r="J18" s="35" t="s">
        <v>19</v>
      </c>
      <c r="K18" s="27"/>
      <c r="N18" s="28"/>
      <c r="O18" s="29"/>
      <c r="P18" s="30"/>
    </row>
    <row r="19" spans="2:11" ht="21" customHeight="1">
      <c r="B19" s="36"/>
      <c r="C19" s="37" t="s">
        <v>20</v>
      </c>
      <c r="D19" s="38"/>
      <c r="E19" s="23">
        <f>E20-SUM(E14:E18)</f>
        <v>0</v>
      </c>
      <c r="F19" s="24">
        <f t="shared" si="0"/>
        <v>0</v>
      </c>
      <c r="G19" s="23">
        <f>G20-SUM(G14:G18)</f>
        <v>3011</v>
      </c>
      <c r="H19" s="25">
        <f t="shared" si="1"/>
        <v>-100</v>
      </c>
      <c r="I19" s="23">
        <f t="shared" si="2"/>
        <v>-3011</v>
      </c>
      <c r="J19" s="34"/>
      <c r="K19" s="27"/>
    </row>
    <row r="20" spans="2:11" ht="21" customHeight="1">
      <c r="B20" s="39"/>
      <c r="C20" s="37" t="s">
        <v>21</v>
      </c>
      <c r="D20" s="40"/>
      <c r="E20" s="23">
        <v>2846089</v>
      </c>
      <c r="F20" s="24">
        <f>SUM(F14:F19)</f>
        <v>100</v>
      </c>
      <c r="G20" s="23">
        <v>2553286</v>
      </c>
      <c r="H20" s="25">
        <f t="shared" si="1"/>
        <v>11.467693004230629</v>
      </c>
      <c r="I20" s="23">
        <f t="shared" si="2"/>
        <v>292803</v>
      </c>
      <c r="J20" s="34"/>
      <c r="K20" s="27"/>
    </row>
    <row r="21" spans="4:10" ht="28.5" customHeight="1">
      <c r="D21" s="41"/>
      <c r="E21" s="42"/>
      <c r="F21" s="43"/>
      <c r="G21" s="42"/>
      <c r="H21" s="44"/>
      <c r="I21" s="42"/>
      <c r="J21" s="45"/>
    </row>
    <row r="22" ht="27.75" customHeight="1">
      <c r="B22" s="1" t="s">
        <v>22</v>
      </c>
    </row>
    <row r="23" ht="15.75" customHeight="1"/>
    <row r="24" spans="12:18" ht="15.75" customHeight="1">
      <c r="L24" s="2"/>
      <c r="M24" s="2"/>
      <c r="Q24" s="2"/>
      <c r="R24" s="2"/>
    </row>
    <row r="25" spans="12:18" ht="15.75" customHeight="1">
      <c r="L25" s="2"/>
      <c r="M25" s="2"/>
      <c r="Q25" s="2"/>
      <c r="R25" s="2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spans="2:10" ht="15.75" customHeight="1">
      <c r="B32" s="5" t="s">
        <v>23</v>
      </c>
      <c r="C32" s="6"/>
      <c r="D32" s="6"/>
      <c r="E32" s="5"/>
      <c r="F32" s="5"/>
      <c r="G32" s="5"/>
      <c r="H32" s="5"/>
      <c r="I32" s="7"/>
      <c r="J32" s="8" t="s">
        <v>2</v>
      </c>
    </row>
    <row r="33" spans="2:10" ht="15.75" customHeight="1">
      <c r="B33" s="9" t="s">
        <v>3</v>
      </c>
      <c r="C33" s="9"/>
      <c r="D33" s="10" t="s">
        <v>4</v>
      </c>
      <c r="E33" s="11" t="str">
        <f>'[1]元データ'!$D$1</f>
        <v>平成１8年</v>
      </c>
      <c r="F33" s="12"/>
      <c r="G33" s="13" t="str">
        <f>'[1]元データ'!$E$1</f>
        <v>平成１7年</v>
      </c>
      <c r="H33" s="14" t="s">
        <v>5</v>
      </c>
      <c r="I33" s="15" t="s">
        <v>6</v>
      </c>
      <c r="J33" s="10" t="s">
        <v>7</v>
      </c>
    </row>
    <row r="34" spans="2:10" ht="15.75" customHeight="1">
      <c r="B34" s="17" t="str">
        <f>'[1]元データ'!$B$1</f>
        <v>18年</v>
      </c>
      <c r="C34" s="17" t="str">
        <f>'[1]元データ'!$C$1</f>
        <v>17年</v>
      </c>
      <c r="D34" s="18"/>
      <c r="E34" s="19" t="s">
        <v>8</v>
      </c>
      <c r="F34" s="17" t="s">
        <v>9</v>
      </c>
      <c r="G34" s="13" t="s">
        <v>8</v>
      </c>
      <c r="H34" s="20" t="str">
        <f>'[1]元データ'!$F$1</f>
        <v>（18/17年）</v>
      </c>
      <c r="I34" s="20" t="str">
        <f>'[1]元データ'!$G$1</f>
        <v>（18－17年）</v>
      </c>
      <c r="J34" s="18"/>
    </row>
    <row r="35" spans="2:16" ht="15.75" customHeight="1">
      <c r="B35" s="21">
        <v>1</v>
      </c>
      <c r="C35" s="21">
        <v>1</v>
      </c>
      <c r="D35" s="46" t="s">
        <v>24</v>
      </c>
      <c r="E35" s="23">
        <v>16791051</v>
      </c>
      <c r="F35" s="24">
        <f aca="true" t="shared" si="3" ref="F35:F45">E35/E$46*100</f>
        <v>42.185595101370616</v>
      </c>
      <c r="G35" s="23">
        <v>15993608</v>
      </c>
      <c r="H35" s="25">
        <f aca="true" t="shared" si="4" ref="H35:H46">(E35/G35-1)*100</f>
        <v>4.986010661259166</v>
      </c>
      <c r="I35" s="23">
        <f aca="true" t="shared" si="5" ref="I35:I46">E35-G35</f>
        <v>797443</v>
      </c>
      <c r="J35" s="26" t="s">
        <v>25</v>
      </c>
      <c r="N35" s="28"/>
      <c r="O35" s="29"/>
      <c r="P35" s="30"/>
    </row>
    <row r="36" spans="2:16" ht="15.75" customHeight="1">
      <c r="B36" s="21">
        <v>2</v>
      </c>
      <c r="C36" s="21">
        <v>2</v>
      </c>
      <c r="D36" s="22" t="s">
        <v>26</v>
      </c>
      <c r="E36" s="23">
        <v>14783144</v>
      </c>
      <c r="F36" s="24">
        <f t="shared" si="3"/>
        <v>37.14095842536935</v>
      </c>
      <c r="G36" s="23">
        <v>15527856</v>
      </c>
      <c r="H36" s="25">
        <f t="shared" si="4"/>
        <v>-4.795974408830173</v>
      </c>
      <c r="I36" s="23">
        <f t="shared" si="5"/>
        <v>-744712</v>
      </c>
      <c r="J36" s="26" t="s">
        <v>27</v>
      </c>
      <c r="N36" s="28"/>
      <c r="O36" s="32"/>
      <c r="P36" s="30"/>
    </row>
    <row r="37" spans="2:16" ht="15.75" customHeight="1">
      <c r="B37" s="21">
        <v>3</v>
      </c>
      <c r="C37" s="21">
        <v>3</v>
      </c>
      <c r="D37" s="33" t="s">
        <v>28</v>
      </c>
      <c r="E37" s="23">
        <v>6921025</v>
      </c>
      <c r="F37" s="24">
        <f t="shared" si="3"/>
        <v>17.388283695670008</v>
      </c>
      <c r="G37" s="23">
        <v>7315000</v>
      </c>
      <c r="H37" s="25">
        <f t="shared" si="4"/>
        <v>-5.3858509911141494</v>
      </c>
      <c r="I37" s="23">
        <f t="shared" si="5"/>
        <v>-393975</v>
      </c>
      <c r="J37" s="26" t="s">
        <v>29</v>
      </c>
      <c r="N37" s="28"/>
      <c r="O37" s="29"/>
      <c r="P37" s="30"/>
    </row>
    <row r="38" spans="2:10" ht="15.75" customHeight="1">
      <c r="B38" s="21">
        <v>4</v>
      </c>
      <c r="C38" s="21">
        <v>4</v>
      </c>
      <c r="D38" s="33" t="s">
        <v>16</v>
      </c>
      <c r="E38" s="23">
        <v>636726</v>
      </c>
      <c r="F38" s="24">
        <f t="shared" si="3"/>
        <v>1.5997012472009824</v>
      </c>
      <c r="G38" s="23">
        <v>511806</v>
      </c>
      <c r="H38" s="25">
        <f t="shared" si="4"/>
        <v>24.407685724669115</v>
      </c>
      <c r="I38" s="23">
        <f t="shared" si="5"/>
        <v>124920</v>
      </c>
      <c r="J38" s="26" t="s">
        <v>30</v>
      </c>
    </row>
    <row r="39" spans="2:10" ht="15.75" customHeight="1">
      <c r="B39" s="21">
        <v>5</v>
      </c>
      <c r="C39" s="21">
        <v>12</v>
      </c>
      <c r="D39" s="47" t="s">
        <v>14</v>
      </c>
      <c r="E39" s="23">
        <v>282341</v>
      </c>
      <c r="F39" s="24">
        <f t="shared" si="3"/>
        <v>0.7093494687447547</v>
      </c>
      <c r="G39" s="23">
        <v>26123</v>
      </c>
      <c r="H39" s="25">
        <f t="shared" si="4"/>
        <v>980.8138422080159</v>
      </c>
      <c r="I39" s="23">
        <f t="shared" si="5"/>
        <v>256218</v>
      </c>
      <c r="J39" s="26" t="s">
        <v>31</v>
      </c>
    </row>
    <row r="40" spans="2:10" ht="15.75" customHeight="1">
      <c r="B40" s="21">
        <v>6</v>
      </c>
      <c r="C40" s="21">
        <v>8</v>
      </c>
      <c r="D40" s="33" t="s">
        <v>32</v>
      </c>
      <c r="E40" s="23">
        <v>88619</v>
      </c>
      <c r="F40" s="24">
        <f t="shared" si="3"/>
        <v>0.2226451013869449</v>
      </c>
      <c r="G40" s="23">
        <v>73277</v>
      </c>
      <c r="H40" s="25">
        <f t="shared" si="4"/>
        <v>20.936992507881058</v>
      </c>
      <c r="I40" s="23">
        <f t="shared" si="5"/>
        <v>15342</v>
      </c>
      <c r="J40" s="34" t="s">
        <v>33</v>
      </c>
    </row>
    <row r="41" spans="2:10" ht="15.75" customHeight="1">
      <c r="B41" s="21">
        <v>7</v>
      </c>
      <c r="C41" s="21">
        <v>6</v>
      </c>
      <c r="D41" s="22" t="s">
        <v>34</v>
      </c>
      <c r="E41" s="23">
        <v>81512</v>
      </c>
      <c r="F41" s="24">
        <f t="shared" si="3"/>
        <v>0.20478957677532642</v>
      </c>
      <c r="G41" s="23">
        <v>64861</v>
      </c>
      <c r="H41" s="25">
        <f t="shared" si="4"/>
        <v>25.671821279351235</v>
      </c>
      <c r="I41" s="23">
        <f t="shared" si="5"/>
        <v>16651</v>
      </c>
      <c r="J41" s="34" t="s">
        <v>35</v>
      </c>
    </row>
    <row r="42" spans="2:16" ht="15.75" customHeight="1">
      <c r="B42" s="21">
        <v>8</v>
      </c>
      <c r="C42" s="21">
        <v>9</v>
      </c>
      <c r="D42" s="33" t="s">
        <v>36</v>
      </c>
      <c r="E42" s="23">
        <v>66412</v>
      </c>
      <c r="F42" s="24">
        <f t="shared" si="3"/>
        <v>0.1668525538914881</v>
      </c>
      <c r="G42" s="23">
        <v>51724</v>
      </c>
      <c r="H42" s="25">
        <f t="shared" si="4"/>
        <v>28.396875725001934</v>
      </c>
      <c r="I42" s="23">
        <f t="shared" si="5"/>
        <v>14688</v>
      </c>
      <c r="J42" s="34" t="s">
        <v>37</v>
      </c>
      <c r="N42" s="28"/>
      <c r="O42" s="48"/>
      <c r="P42" s="30"/>
    </row>
    <row r="43" spans="2:16" ht="15.75" customHeight="1">
      <c r="B43" s="21">
        <v>9</v>
      </c>
      <c r="C43" s="21">
        <v>5</v>
      </c>
      <c r="D43" s="22" t="s">
        <v>38</v>
      </c>
      <c r="E43" s="23">
        <v>53464</v>
      </c>
      <c r="F43" s="24">
        <f t="shared" si="3"/>
        <v>0.1343221848650021</v>
      </c>
      <c r="G43" s="23">
        <v>145597</v>
      </c>
      <c r="H43" s="25">
        <f t="shared" si="4"/>
        <v>-63.27946317575225</v>
      </c>
      <c r="I43" s="23">
        <f t="shared" si="5"/>
        <v>-92133</v>
      </c>
      <c r="J43" s="26" t="s">
        <v>39</v>
      </c>
      <c r="N43" s="28"/>
      <c r="O43" s="29"/>
      <c r="P43" s="30"/>
    </row>
    <row r="44" spans="2:16" ht="15.75" customHeight="1">
      <c r="B44" s="21">
        <v>10</v>
      </c>
      <c r="C44" s="21">
        <v>7</v>
      </c>
      <c r="D44" s="22" t="s">
        <v>40</v>
      </c>
      <c r="E44" s="23">
        <v>44484</v>
      </c>
      <c r="F44" s="24">
        <f t="shared" si="3"/>
        <v>0.1117609619844148</v>
      </c>
      <c r="G44" s="23">
        <v>70903</v>
      </c>
      <c r="H44" s="25">
        <f t="shared" si="4"/>
        <v>-37.26076470671199</v>
      </c>
      <c r="I44" s="23">
        <f t="shared" si="5"/>
        <v>-26419</v>
      </c>
      <c r="J44" s="26" t="s">
        <v>41</v>
      </c>
      <c r="N44" s="28"/>
      <c r="O44" s="49"/>
      <c r="P44" s="30"/>
    </row>
    <row r="45" spans="2:10" ht="15.75" customHeight="1">
      <c r="B45" s="39"/>
      <c r="C45" s="37" t="s">
        <v>20</v>
      </c>
      <c r="D45" s="50"/>
      <c r="E45" s="23">
        <f>E46-SUM(E35:E44)</f>
        <v>54029</v>
      </c>
      <c r="F45" s="24">
        <f t="shared" si="3"/>
        <v>0.13574168274111925</v>
      </c>
      <c r="G45" s="23">
        <f>G46-SUM(G35:G42)</f>
        <v>315199</v>
      </c>
      <c r="H45" s="25">
        <f t="shared" si="4"/>
        <v>-82.8587654148649</v>
      </c>
      <c r="I45" s="23">
        <f t="shared" si="5"/>
        <v>-261170</v>
      </c>
      <c r="J45" s="34"/>
    </row>
    <row r="46" spans="2:10" ht="15.75" customHeight="1">
      <c r="B46" s="39"/>
      <c r="C46" s="37" t="s">
        <v>21</v>
      </c>
      <c r="D46" s="40"/>
      <c r="E46" s="23">
        <v>39802807</v>
      </c>
      <c r="F46" s="24">
        <f>SUM(F35:F45)</f>
        <v>100</v>
      </c>
      <c r="G46" s="23">
        <v>39879454</v>
      </c>
      <c r="H46" s="25">
        <f t="shared" si="4"/>
        <v>-0.19219671362601387</v>
      </c>
      <c r="I46" s="23">
        <f t="shared" si="5"/>
        <v>-76647</v>
      </c>
      <c r="J46" s="34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mergeCells count="8">
    <mergeCell ref="B33:C33"/>
    <mergeCell ref="D33:D34"/>
    <mergeCell ref="E33:F33"/>
    <mergeCell ref="J33:J34"/>
    <mergeCell ref="B12:C12"/>
    <mergeCell ref="D12:D13"/>
    <mergeCell ref="E12:F12"/>
    <mergeCell ref="J12:J13"/>
  </mergeCells>
  <printOptions/>
  <pageMargins left="0.5905511811023623" right="0.5905511811023623" top="0.984251968503937" bottom="0.984251968503937" header="0.5118110236220472" footer="0.5118110236220472"/>
  <pageSetup firstPageNumber="15" useFirstPageNumber="1" horizontalDpi="300" verticalDpi="300" orientation="portrait" paperSize="9" scale="85" r:id="rId2"/>
  <headerFooter alignWithMargins="0">
    <oddFooter>&amp;C&amp;P</oddFoot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2010-12-09T05:16:34Z</dcterms:created>
  <dcterms:modified xsi:type="dcterms:W3CDTF">2010-12-09T05:20:46Z</dcterms:modified>
  <cp:category/>
  <cp:version/>
  <cp:contentType/>
  <cp:contentStatus/>
</cp:coreProperties>
</file>