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6645" windowHeight="4305" activeTab="0"/>
  </bookViews>
  <sheets>
    <sheet name="10内貿ｺﾝﾃﾅ" sheetId="1" r:id="rId1"/>
  </sheets>
  <definedNames>
    <definedName name="_xlnm.Print_Area" localSheetId="0">'10内貿ｺﾝﾃﾅ'!$A$1:$L$52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<sst xmlns="http://schemas.openxmlformats.org/spreadsheetml/2006/main" count="76" uniqueCount="45">
  <si>
    <t>■内貿航路別実入りコンテナ個数</t>
  </si>
  <si>
    <t>（単位：ＴＥＵ）</t>
  </si>
  <si>
    <t>航路名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</si>
  <si>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</si>
  <si>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</si>
  <si>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</si>
  <si>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</si>
  <si>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</si>
  <si>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</si>
  <si>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</si>
  <si>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</si>
  <si>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</si>
  <si>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</si>
  <si>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</si>
  <si>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</si>
  <si>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</si>
  <si>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</si>
  <si>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</si>
  <si>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</si>
  <si>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</si>
  <si>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</si>
  <si>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</si>
  <si>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</si>
  <si>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</si>
  <si>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電気機械</t>
  </si>
  <si>
    <t>石材</t>
  </si>
  <si>
    <t>その他</t>
  </si>
  <si>
    <t>■移入貨物主要品種別表</t>
  </si>
  <si>
    <t>（単位：トン）</t>
  </si>
  <si>
    <t>その他石油製品</t>
  </si>
  <si>
    <t>金属製品</t>
  </si>
  <si>
    <t>19年</t>
  </si>
  <si>
    <t>18年</t>
  </si>
  <si>
    <t>16年</t>
  </si>
  <si>
    <t>17年</t>
  </si>
  <si>
    <t>20年</t>
  </si>
  <si>
    <t>20年</t>
  </si>
  <si>
    <t>19年</t>
  </si>
  <si>
    <t>平成20年</t>
  </si>
  <si>
    <t>平成19年</t>
  </si>
  <si>
    <t>（20/19年）</t>
  </si>
  <si>
    <t>（20-19年）</t>
  </si>
  <si>
    <t>輸送容器</t>
  </si>
  <si>
    <t>製木</t>
  </si>
  <si>
    <t>内貿コンテナ個数は３８，９１９個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</si>
</sst>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9.75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176" fontId="7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0" fillId="0" borderId="0" xfId="0" applyBorder="1" applyAlignment="1">
      <alignment/>
    </xf>
    <xf numFmtId="176" fontId="7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 wrapText="1" shrinkToFit="1"/>
    </xf>
    <xf numFmtId="0" fontId="1" fillId="0" borderId="32" xfId="0" applyFont="1" applyFill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180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/>
    </xf>
    <xf numFmtId="0" fontId="10" fillId="0" borderId="15" xfId="0" applyFont="1" applyFill="1" applyBorder="1" applyAlignment="1">
      <alignment/>
    </xf>
    <xf numFmtId="181" fontId="7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4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内貿コンテナの推移</a:t>
            </a:r>
          </a:p>
        </c:rich>
      </c:tx>
      <c:layout>
        <c:manualLayout>
          <c:xMode val="factor"/>
          <c:yMode val="factor"/>
          <c:x val="0.03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6325"/>
          <c:w val="0.90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'10内貿ｺﾝﾃﾅ'!$E$17</c:f>
              <c:strCache>
                <c:ptCount val="1"/>
                <c:pt idx="0">
                  <c:v>移出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'10内貿ｺﾝﾃﾅ'!$F$17:$J$17</c:f>
              <c:numCache/>
            </c:numRef>
          </c:val>
          <c:smooth val="0"/>
        </c:ser>
        <c:ser>
          <c:idx val="1"/>
          <c:order val="1"/>
          <c:tx>
            <c:strRef>
              <c:f>'10内貿ｺﾝﾃﾅ'!$E$18</c:f>
              <c:strCache>
                <c:ptCount val="1"/>
                <c:pt idx="0">
                  <c:v>移入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'10内貿ｺﾝﾃﾅ'!$F$18:$J$18</c:f>
              <c:numCache/>
            </c:numRef>
          </c:val>
          <c:smooth val="0"/>
        </c:ser>
        <c:ser>
          <c:idx val="2"/>
          <c:order val="2"/>
          <c:tx>
            <c:strRef>
              <c:f>'10内貿ｺﾝﾃﾅ'!$E$19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'10内貿ｺﾝﾃﾅ'!$F$4:$J$4</c:f>
              <c:strCache/>
            </c:strRef>
          </c:cat>
          <c:val>
            <c:numRef>
              <c:f>'10内貿ｺﾝﾃﾅ'!$F$19:$J$19</c:f>
              <c:numCache/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TEU</a:t>
                </a:r>
              </a:p>
            </c:rich>
          </c:tx>
          <c:layout>
            <c:manualLayout>
              <c:xMode val="factor"/>
              <c:yMode val="factor"/>
              <c:x val="0.02425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7908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875"/>
          <c:y val="0.13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航路別コンテナ構成比（平成２０年）</a:t>
            </a:r>
          </a:p>
        </c:rich>
      </c:tx>
      <c:layout>
        <c:manualLayout>
          <c:xMode val="factor"/>
          <c:yMode val="factor"/>
          <c:x val="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5"/>
          <c:w val="0.69775"/>
          <c:h val="0.8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四日市航路12%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徳山下松航路22.5%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その他65.5％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('10内貿ｺﾝﾃﾅ'!$J$10,'10内貿ｺﾝﾃﾅ'!$J$13,'10内貿ｺﾝﾃﾅ'!$J$16)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57150</xdr:rowOff>
    </xdr:from>
    <xdr:to>
      <xdr:col>7</xdr:col>
      <xdr:colOff>428625</xdr:colOff>
      <xdr:row>30</xdr:row>
      <xdr:rowOff>180975</xdr:rowOff>
    </xdr:to>
    <xdr:graphicFrame>
      <xdr:nvGraphicFramePr>
        <xdr:cNvPr id="1" name="Chart 5"/>
        <xdr:cNvGraphicFramePr/>
      </xdr:nvGraphicFramePr>
      <xdr:xfrm>
        <a:off x="266700" y="3800475"/>
        <a:ext cx="4076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19</xdr:row>
      <xdr:rowOff>95250</xdr:rowOff>
    </xdr:from>
    <xdr:to>
      <xdr:col>10</xdr:col>
      <xdr:colOff>171450</xdr:colOff>
      <xdr:row>30</xdr:row>
      <xdr:rowOff>152400</xdr:rowOff>
    </xdr:to>
    <xdr:graphicFrame>
      <xdr:nvGraphicFramePr>
        <xdr:cNvPr id="2" name="Chart 6"/>
        <xdr:cNvGraphicFramePr/>
      </xdr:nvGraphicFramePr>
      <xdr:xfrm>
        <a:off x="4438650" y="3838575"/>
        <a:ext cx="27622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44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0</v>
      </c>
      <c r="C3" s="5"/>
      <c r="D3" s="5"/>
      <c r="E3" s="5"/>
      <c r="F3" s="5"/>
      <c r="G3" s="5"/>
      <c r="J3" s="6" t="s">
        <v>1</v>
      </c>
    </row>
    <row r="4" spans="2:10" ht="18" customHeight="1" thickBot="1">
      <c r="B4" s="112" t="s">
        <v>2</v>
      </c>
      <c r="C4" s="113"/>
      <c r="D4" s="113"/>
      <c r="E4" s="7"/>
      <c r="F4" s="8" t="s">
        <v>33</v>
      </c>
      <c r="G4" s="9" t="s">
        <v>34</v>
      </c>
      <c r="H4" s="10" t="s">
        <v>32</v>
      </c>
      <c r="I4" s="11" t="s">
        <v>31</v>
      </c>
      <c r="J4" s="12" t="s">
        <v>35</v>
      </c>
    </row>
    <row r="5" spans="2:10" ht="18" customHeight="1" hidden="1">
      <c r="B5" s="80" t="s">
        <v>3</v>
      </c>
      <c r="C5" s="81"/>
      <c r="D5" s="106"/>
      <c r="E5" s="13" t="s">
        <v>4</v>
      </c>
      <c r="F5" s="14">
        <v>378</v>
      </c>
      <c r="G5" s="15"/>
      <c r="H5" s="16"/>
      <c r="I5" s="17"/>
      <c r="J5" s="18"/>
    </row>
    <row r="6" spans="2:10" ht="18" customHeight="1" hidden="1">
      <c r="B6" s="19"/>
      <c r="C6" s="20"/>
      <c r="D6" s="21"/>
      <c r="E6" s="22" t="s">
        <v>5</v>
      </c>
      <c r="F6" s="23">
        <v>279</v>
      </c>
      <c r="G6" s="24"/>
      <c r="H6" s="25"/>
      <c r="I6" s="26"/>
      <c r="J6" s="27"/>
    </row>
    <row r="7" spans="2:10" ht="18" customHeight="1" hidden="1" thickBot="1">
      <c r="B7" s="28"/>
      <c r="C7" s="29"/>
      <c r="D7" s="30"/>
      <c r="E7" s="31" t="s">
        <v>6</v>
      </c>
      <c r="F7" s="32">
        <f>SUM(F5:F6)</f>
        <v>657</v>
      </c>
      <c r="G7" s="33">
        <f>SUM(G5:G6)</f>
        <v>0</v>
      </c>
      <c r="H7" s="34">
        <f>SUM(H5:H6)</f>
        <v>0</v>
      </c>
      <c r="I7" s="35">
        <f>SUM(I5:I6)</f>
        <v>0</v>
      </c>
      <c r="J7" s="36">
        <f>SUM(J5:J6)</f>
        <v>0</v>
      </c>
    </row>
    <row r="8" spans="2:10" ht="18" customHeight="1">
      <c r="B8" s="80" t="s">
        <v>7</v>
      </c>
      <c r="C8" s="81"/>
      <c r="D8" s="106"/>
      <c r="E8" s="13" t="s">
        <v>4</v>
      </c>
      <c r="F8" s="14">
        <v>2512</v>
      </c>
      <c r="G8" s="15">
        <v>2742</v>
      </c>
      <c r="H8" s="16">
        <v>2311</v>
      </c>
      <c r="I8" s="17">
        <v>1526</v>
      </c>
      <c r="J8" s="18">
        <v>1043</v>
      </c>
    </row>
    <row r="9" spans="2:15" ht="18" customHeight="1">
      <c r="B9" s="107"/>
      <c r="C9" s="77"/>
      <c r="D9" s="108"/>
      <c r="E9" s="22" t="s">
        <v>5</v>
      </c>
      <c r="F9" s="23">
        <v>3199</v>
      </c>
      <c r="G9" s="24">
        <v>3035</v>
      </c>
      <c r="H9" s="25">
        <v>3401</v>
      </c>
      <c r="I9" s="26">
        <v>3706</v>
      </c>
      <c r="J9" s="27">
        <v>3781</v>
      </c>
      <c r="N9" s="87" t="s">
        <v>8</v>
      </c>
      <c r="O9" s="87"/>
    </row>
    <row r="10" spans="2:15" ht="18" customHeight="1" thickBot="1">
      <c r="B10" s="109"/>
      <c r="C10" s="110"/>
      <c r="D10" s="111"/>
      <c r="E10" s="31" t="s">
        <v>6</v>
      </c>
      <c r="F10" s="32">
        <v>5711</v>
      </c>
      <c r="G10" s="33">
        <v>5777</v>
      </c>
      <c r="H10" s="34">
        <v>5712</v>
      </c>
      <c r="I10" s="35">
        <v>5232</v>
      </c>
      <c r="J10" s="36">
        <f>SUM(J8:J9)</f>
        <v>4824</v>
      </c>
      <c r="N10" s="87"/>
      <c r="O10" s="87"/>
    </row>
    <row r="11" spans="2:10" ht="18" customHeight="1">
      <c r="B11" s="114" t="s">
        <v>9</v>
      </c>
      <c r="C11" s="115"/>
      <c r="D11" s="116"/>
      <c r="E11" s="13" t="s">
        <v>4</v>
      </c>
      <c r="F11" s="14">
        <v>3618</v>
      </c>
      <c r="G11" s="15">
        <v>2304</v>
      </c>
      <c r="H11" s="16">
        <v>2220</v>
      </c>
      <c r="I11" s="17">
        <v>2346</v>
      </c>
      <c r="J11" s="18">
        <v>3029</v>
      </c>
    </row>
    <row r="12" spans="2:10" ht="18" customHeight="1">
      <c r="B12" s="117"/>
      <c r="C12" s="88"/>
      <c r="D12" s="118"/>
      <c r="E12" s="22" t="s">
        <v>5</v>
      </c>
      <c r="F12" s="23">
        <v>5688</v>
      </c>
      <c r="G12" s="24">
        <v>5688</v>
      </c>
      <c r="H12" s="25">
        <v>5938</v>
      </c>
      <c r="I12" s="26">
        <v>5676</v>
      </c>
      <c r="J12" s="27">
        <v>5570</v>
      </c>
    </row>
    <row r="13" spans="2:10" ht="18" customHeight="1" thickBot="1">
      <c r="B13" s="119"/>
      <c r="C13" s="120"/>
      <c r="D13" s="121"/>
      <c r="E13" s="31" t="s">
        <v>6</v>
      </c>
      <c r="F13" s="32">
        <v>9306</v>
      </c>
      <c r="G13" s="33">
        <v>7992</v>
      </c>
      <c r="H13" s="34">
        <v>8158</v>
      </c>
      <c r="I13" s="35">
        <v>8022</v>
      </c>
      <c r="J13" s="36">
        <f>SUM(J11:J12)</f>
        <v>8599</v>
      </c>
    </row>
    <row r="14" spans="2:10" ht="18" customHeight="1">
      <c r="B14" s="80" t="s">
        <v>10</v>
      </c>
      <c r="C14" s="81"/>
      <c r="D14" s="106"/>
      <c r="E14" s="13" t="s">
        <v>4</v>
      </c>
      <c r="F14" s="38">
        <v>3817</v>
      </c>
      <c r="G14" s="39">
        <v>3999</v>
      </c>
      <c r="H14" s="40">
        <v>3619</v>
      </c>
      <c r="I14" s="41">
        <v>12318</v>
      </c>
      <c r="J14" s="42">
        <f>8190+7074</f>
        <v>15264</v>
      </c>
    </row>
    <row r="15" spans="2:10" ht="18" customHeight="1">
      <c r="B15" s="107"/>
      <c r="C15" s="77"/>
      <c r="D15" s="108"/>
      <c r="E15" s="22" t="s">
        <v>5</v>
      </c>
      <c r="F15" s="43">
        <v>1519</v>
      </c>
      <c r="G15" s="44">
        <v>1134</v>
      </c>
      <c r="H15" s="45">
        <v>1002</v>
      </c>
      <c r="I15" s="46">
        <v>8916</v>
      </c>
      <c r="J15" s="47">
        <f>7819+2413</f>
        <v>10232</v>
      </c>
    </row>
    <row r="16" spans="2:10" ht="18" customHeight="1" thickBot="1">
      <c r="B16" s="109"/>
      <c r="C16" s="110"/>
      <c r="D16" s="111"/>
      <c r="E16" s="31" t="s">
        <v>6</v>
      </c>
      <c r="F16" s="48">
        <v>5336</v>
      </c>
      <c r="G16" s="49">
        <v>5133</v>
      </c>
      <c r="H16" s="50">
        <v>4621</v>
      </c>
      <c r="I16" s="51">
        <v>21234</v>
      </c>
      <c r="J16" s="52">
        <f>SUM(J14:J15)</f>
        <v>25496</v>
      </c>
    </row>
    <row r="17" spans="2:10" ht="18" customHeight="1">
      <c r="B17" s="80" t="s">
        <v>11</v>
      </c>
      <c r="C17" s="81"/>
      <c r="D17" s="106"/>
      <c r="E17" s="13" t="s">
        <v>4</v>
      </c>
      <c r="F17" s="66">
        <f aca="true" t="shared" si="0" ref="F17:J18">F8+F11+F14</f>
        <v>9947</v>
      </c>
      <c r="G17" s="66">
        <f t="shared" si="0"/>
        <v>9045</v>
      </c>
      <c r="H17" s="66">
        <f t="shared" si="0"/>
        <v>8150</v>
      </c>
      <c r="I17" s="66">
        <f t="shared" si="0"/>
        <v>16190</v>
      </c>
      <c r="J17" s="67">
        <f t="shared" si="0"/>
        <v>19336</v>
      </c>
    </row>
    <row r="18" spans="2:10" ht="18" customHeight="1">
      <c r="B18" s="107"/>
      <c r="C18" s="77"/>
      <c r="D18" s="108"/>
      <c r="E18" s="22" t="s">
        <v>5</v>
      </c>
      <c r="F18" s="23">
        <f t="shared" si="0"/>
        <v>10406</v>
      </c>
      <c r="G18" s="23">
        <f t="shared" si="0"/>
        <v>9857</v>
      </c>
      <c r="H18" s="23">
        <f t="shared" si="0"/>
        <v>10341</v>
      </c>
      <c r="I18" s="23">
        <f t="shared" si="0"/>
        <v>18298</v>
      </c>
      <c r="J18" s="68">
        <f t="shared" si="0"/>
        <v>19583</v>
      </c>
    </row>
    <row r="19" spans="2:10" ht="18" customHeight="1" thickBot="1">
      <c r="B19" s="109"/>
      <c r="C19" s="110"/>
      <c r="D19" s="111"/>
      <c r="E19" s="31" t="s">
        <v>6</v>
      </c>
      <c r="F19" s="32">
        <f>SUM(F17:F18)</f>
        <v>20353</v>
      </c>
      <c r="G19" s="33">
        <f>SUM(G17:G18)</f>
        <v>18902</v>
      </c>
      <c r="H19" s="34">
        <f>SUM(H17:H18)</f>
        <v>18491</v>
      </c>
      <c r="I19" s="32">
        <f>SUM(I17:I18)</f>
        <v>34488</v>
      </c>
      <c r="J19" s="69">
        <f>SUM(J17:J18)</f>
        <v>38919</v>
      </c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spans="2:10" ht="16.5" customHeight="1">
      <c r="B32" s="53" t="s">
        <v>12</v>
      </c>
      <c r="D32" s="53"/>
      <c r="E32" s="54"/>
      <c r="F32" s="54"/>
      <c r="G32" s="53"/>
      <c r="H32" s="53"/>
      <c r="I32" s="53"/>
      <c r="J32" s="55" t="s">
        <v>13</v>
      </c>
    </row>
    <row r="33" spans="2:11" ht="18" customHeight="1">
      <c r="B33" s="95" t="s">
        <v>14</v>
      </c>
      <c r="C33" s="95"/>
      <c r="D33" s="98" t="s">
        <v>15</v>
      </c>
      <c r="E33" s="99"/>
      <c r="F33" s="93" t="s">
        <v>38</v>
      </c>
      <c r="G33" s="94"/>
      <c r="H33" s="70" t="s">
        <v>39</v>
      </c>
      <c r="I33" s="71" t="s">
        <v>16</v>
      </c>
      <c r="J33" s="72" t="s">
        <v>17</v>
      </c>
      <c r="K33" s="56"/>
    </row>
    <row r="34" spans="1:18" ht="18" customHeight="1">
      <c r="A34" t="s">
        <v>18</v>
      </c>
      <c r="B34" s="73" t="s">
        <v>36</v>
      </c>
      <c r="C34" s="73" t="s">
        <v>37</v>
      </c>
      <c r="D34" s="100"/>
      <c r="E34" s="101"/>
      <c r="F34" s="74" t="s">
        <v>19</v>
      </c>
      <c r="G34" s="73" t="s">
        <v>20</v>
      </c>
      <c r="H34" s="70" t="s">
        <v>19</v>
      </c>
      <c r="I34" s="75" t="s">
        <v>40</v>
      </c>
      <c r="J34" s="75" t="s">
        <v>41</v>
      </c>
      <c r="K34" s="57" t="s">
        <v>21</v>
      </c>
      <c r="O34" s="58"/>
      <c r="P34" s="77"/>
      <c r="Q34" s="89"/>
      <c r="R34" s="59"/>
    </row>
    <row r="35" spans="2:18" ht="18" customHeight="1">
      <c r="B35" s="76">
        <v>1</v>
      </c>
      <c r="C35" s="76">
        <v>1</v>
      </c>
      <c r="D35" s="78" t="s">
        <v>22</v>
      </c>
      <c r="E35" s="79"/>
      <c r="F35" s="63">
        <v>200099</v>
      </c>
      <c r="G35" s="82">
        <f aca="true" t="shared" si="1" ref="G35:G40">F35/F$41*100</f>
        <v>81.93391204651543</v>
      </c>
      <c r="H35" s="63">
        <v>161813</v>
      </c>
      <c r="I35" s="82">
        <f aca="true" t="shared" si="2" ref="I35:I41">(F35/H35-1)*100</f>
        <v>23.660645312799346</v>
      </c>
      <c r="J35" s="63">
        <f aca="true" t="shared" si="3" ref="J35:J41">F35-H35</f>
        <v>38286</v>
      </c>
      <c r="K35" s="60"/>
      <c r="O35" s="58"/>
      <c r="P35" s="103"/>
      <c r="Q35" s="104"/>
      <c r="R35" s="59"/>
    </row>
    <row r="36" spans="2:18" ht="18" customHeight="1">
      <c r="B36" s="76">
        <v>2</v>
      </c>
      <c r="C36" s="76">
        <v>2</v>
      </c>
      <c r="D36" s="92" t="s">
        <v>23</v>
      </c>
      <c r="E36" s="96"/>
      <c r="F36" s="63">
        <v>24853</v>
      </c>
      <c r="G36" s="82">
        <f t="shared" si="1"/>
        <v>10.17648022274998</v>
      </c>
      <c r="H36" s="63">
        <v>28504</v>
      </c>
      <c r="I36" s="82">
        <f t="shared" si="2"/>
        <v>-12.808728599494811</v>
      </c>
      <c r="J36" s="63">
        <f>F36-H36</f>
        <v>-3651</v>
      </c>
      <c r="K36" s="61"/>
      <c r="O36" s="62"/>
      <c r="P36" s="62"/>
      <c r="Q36" s="62"/>
      <c r="R36" s="62"/>
    </row>
    <row r="37" spans="2:11" ht="18" customHeight="1">
      <c r="B37" s="76">
        <v>3</v>
      </c>
      <c r="C37" s="83">
        <v>3</v>
      </c>
      <c r="D37" s="92" t="s">
        <v>24</v>
      </c>
      <c r="E37" s="91"/>
      <c r="F37" s="63">
        <v>5022</v>
      </c>
      <c r="G37" s="82">
        <f>F37/F$41*100</f>
        <v>2.056342641880272</v>
      </c>
      <c r="H37" s="63">
        <v>3770</v>
      </c>
      <c r="I37" s="82">
        <f t="shared" si="2"/>
        <v>33.20954907161804</v>
      </c>
      <c r="J37" s="63">
        <f>F37-H37</f>
        <v>1252</v>
      </c>
      <c r="K37" s="61"/>
    </row>
    <row r="38" spans="2:18" ht="18" customHeight="1">
      <c r="B38" s="76">
        <v>4</v>
      </c>
      <c r="C38" s="83">
        <v>6</v>
      </c>
      <c r="D38" s="97" t="s">
        <v>42</v>
      </c>
      <c r="E38" s="97"/>
      <c r="F38" s="63">
        <v>3113</v>
      </c>
      <c r="G38" s="82">
        <f>F38/F$41*100</f>
        <v>1.2746703791663254</v>
      </c>
      <c r="H38" s="63">
        <v>1816</v>
      </c>
      <c r="I38" s="82">
        <f t="shared" si="2"/>
        <v>71.42070484581498</v>
      </c>
      <c r="J38" s="63">
        <f>F38-H38</f>
        <v>1297</v>
      </c>
      <c r="K38" s="64"/>
      <c r="N38" s="65"/>
      <c r="O38" s="62"/>
      <c r="P38" s="62"/>
      <c r="Q38" s="62"/>
      <c r="R38" s="62"/>
    </row>
    <row r="39" spans="2:18" ht="18" customHeight="1">
      <c r="B39" s="76">
        <v>5</v>
      </c>
      <c r="C39" s="83">
        <v>16</v>
      </c>
      <c r="D39" s="97" t="s">
        <v>30</v>
      </c>
      <c r="E39" s="97"/>
      <c r="F39" s="63">
        <v>1829</v>
      </c>
      <c r="G39" s="82">
        <f t="shared" si="1"/>
        <v>0.7489149127835558</v>
      </c>
      <c r="H39" s="63">
        <v>161</v>
      </c>
      <c r="I39" s="82">
        <f t="shared" si="2"/>
        <v>1036.024844720497</v>
      </c>
      <c r="J39" s="63">
        <f>F39-H39</f>
        <v>1668</v>
      </c>
      <c r="O39" s="62"/>
      <c r="P39" s="62"/>
      <c r="Q39" s="62"/>
      <c r="R39" s="62"/>
    </row>
    <row r="40" spans="2:18" ht="18" customHeight="1">
      <c r="B40" s="84"/>
      <c r="C40" s="85"/>
      <c r="D40" s="102" t="s">
        <v>26</v>
      </c>
      <c r="E40" s="91"/>
      <c r="F40" s="63">
        <f>F41-SUM(F35:F39)</f>
        <v>9304</v>
      </c>
      <c r="G40" s="82">
        <f t="shared" si="1"/>
        <v>3.8096797969044305</v>
      </c>
      <c r="H40" s="63">
        <f>H41-SUM(H35:H39)</f>
        <v>12785</v>
      </c>
      <c r="I40" s="82">
        <f t="shared" si="2"/>
        <v>-27.227219397731716</v>
      </c>
      <c r="J40" s="63">
        <f t="shared" si="3"/>
        <v>-3481</v>
      </c>
      <c r="O40" s="62"/>
      <c r="P40" s="62"/>
      <c r="Q40" s="62"/>
      <c r="R40" s="62"/>
    </row>
    <row r="41" spans="2:18" ht="18" customHeight="1">
      <c r="B41" s="84"/>
      <c r="C41" s="85"/>
      <c r="D41" s="102" t="s">
        <v>11</v>
      </c>
      <c r="E41" s="91"/>
      <c r="F41" s="63">
        <v>244220</v>
      </c>
      <c r="G41" s="86">
        <f>SUM(G35:G40)</f>
        <v>100.00000000000001</v>
      </c>
      <c r="H41" s="63">
        <v>208849</v>
      </c>
      <c r="I41" s="82">
        <f t="shared" si="2"/>
        <v>16.936159617714242</v>
      </c>
      <c r="J41" s="63">
        <f t="shared" si="3"/>
        <v>35371</v>
      </c>
      <c r="O41" s="62"/>
      <c r="P41" s="62"/>
      <c r="Q41" s="62"/>
      <c r="R41" s="62"/>
    </row>
    <row r="42" spans="15:18" ht="16.5" customHeight="1">
      <c r="O42" s="62"/>
      <c r="P42" s="62"/>
      <c r="Q42" s="62"/>
      <c r="R42" s="62"/>
    </row>
    <row r="43" spans="2:18" ht="16.5" customHeight="1">
      <c r="B43" s="53" t="s">
        <v>27</v>
      </c>
      <c r="C43" s="53"/>
      <c r="D43" s="54"/>
      <c r="E43" s="53"/>
      <c r="F43" s="53"/>
      <c r="G43" s="53"/>
      <c r="J43" s="55" t="s">
        <v>28</v>
      </c>
      <c r="N43" s="88"/>
      <c r="O43" s="89"/>
      <c r="P43" s="103"/>
      <c r="Q43" s="104"/>
      <c r="R43" s="59"/>
    </row>
    <row r="44" spans="2:18" ht="18" customHeight="1">
      <c r="B44" s="95" t="s">
        <v>14</v>
      </c>
      <c r="C44" s="95"/>
      <c r="D44" s="98" t="s">
        <v>15</v>
      </c>
      <c r="E44" s="99"/>
      <c r="F44" s="93" t="s">
        <v>38</v>
      </c>
      <c r="G44" s="94"/>
      <c r="H44" s="70" t="s">
        <v>39</v>
      </c>
      <c r="I44" s="71" t="s">
        <v>16</v>
      </c>
      <c r="J44" s="72" t="s">
        <v>17</v>
      </c>
      <c r="O44" s="58"/>
      <c r="P44" s="88"/>
      <c r="Q44" s="89"/>
      <c r="R44" s="59"/>
    </row>
    <row r="45" spans="2:18" ht="18" customHeight="1">
      <c r="B45" s="73" t="s">
        <v>36</v>
      </c>
      <c r="C45" s="73" t="s">
        <v>37</v>
      </c>
      <c r="D45" s="100"/>
      <c r="E45" s="101"/>
      <c r="F45" s="74" t="s">
        <v>19</v>
      </c>
      <c r="G45" s="73" t="s">
        <v>20</v>
      </c>
      <c r="H45" s="70" t="s">
        <v>19</v>
      </c>
      <c r="I45" s="75" t="s">
        <v>40</v>
      </c>
      <c r="J45" s="75" t="s">
        <v>41</v>
      </c>
      <c r="O45" s="58"/>
      <c r="P45" s="103"/>
      <c r="Q45" s="105"/>
      <c r="R45" s="59"/>
    </row>
    <row r="46" spans="2:18" ht="18" customHeight="1">
      <c r="B46" s="76">
        <v>1</v>
      </c>
      <c r="C46" s="76">
        <v>1</v>
      </c>
      <c r="D46" s="78" t="s">
        <v>22</v>
      </c>
      <c r="E46" s="79"/>
      <c r="F46" s="63">
        <v>118051</v>
      </c>
      <c r="G46" s="82">
        <f aca="true" t="shared" si="4" ref="G46:G51">F46/F$52*100</f>
        <v>46.74657669858316</v>
      </c>
      <c r="H46" s="63">
        <v>101996</v>
      </c>
      <c r="I46" s="82">
        <f aca="true" t="shared" si="5" ref="I46:I52">(F46/H46-1)*100</f>
        <v>15.74081336523001</v>
      </c>
      <c r="J46" s="63">
        <f aca="true" t="shared" si="6" ref="J46:J52">F46-H46</f>
        <v>16055</v>
      </c>
      <c r="O46" s="58"/>
      <c r="P46" s="77"/>
      <c r="Q46" s="89"/>
      <c r="R46" s="59"/>
    </row>
    <row r="47" spans="2:18" ht="18" customHeight="1">
      <c r="B47" s="76">
        <v>2</v>
      </c>
      <c r="C47" s="83">
        <v>2</v>
      </c>
      <c r="D47" s="90" t="s">
        <v>25</v>
      </c>
      <c r="E47" s="91"/>
      <c r="F47" s="63">
        <v>62016</v>
      </c>
      <c r="G47" s="82">
        <f t="shared" si="4"/>
        <v>24.557485328708214</v>
      </c>
      <c r="H47" s="63">
        <v>64647</v>
      </c>
      <c r="I47" s="82">
        <f t="shared" si="5"/>
        <v>-4.0697944220149385</v>
      </c>
      <c r="J47" s="63">
        <f t="shared" si="6"/>
        <v>-2631</v>
      </c>
      <c r="O47" s="58"/>
      <c r="P47" s="20"/>
      <c r="Q47" s="37"/>
      <c r="R47" s="59"/>
    </row>
    <row r="48" spans="2:10" ht="18" customHeight="1">
      <c r="B48" s="76">
        <v>3</v>
      </c>
      <c r="C48" s="76">
        <v>3</v>
      </c>
      <c r="D48" s="90" t="s">
        <v>23</v>
      </c>
      <c r="E48" s="91"/>
      <c r="F48" s="63">
        <v>33136</v>
      </c>
      <c r="G48" s="82">
        <f>F48/F$52*100</f>
        <v>13.121401474652918</v>
      </c>
      <c r="H48" s="63">
        <v>37113</v>
      </c>
      <c r="I48" s="82">
        <f>(F48/H48-1)*100</f>
        <v>-10.715921644706706</v>
      </c>
      <c r="J48" s="63">
        <f>F48-H48</f>
        <v>-3977</v>
      </c>
    </row>
    <row r="49" spans="2:10" ht="18" customHeight="1">
      <c r="B49" s="76">
        <v>4</v>
      </c>
      <c r="C49" s="76">
        <v>4</v>
      </c>
      <c r="D49" s="90" t="s">
        <v>29</v>
      </c>
      <c r="E49" s="91"/>
      <c r="F49" s="63">
        <v>8382</v>
      </c>
      <c r="G49" s="82">
        <f>F49/F$52*100</f>
        <v>3.319157024400675</v>
      </c>
      <c r="H49" s="63">
        <v>7585</v>
      </c>
      <c r="I49" s="82">
        <f>(F49/H49-1)*100</f>
        <v>10.507580751483193</v>
      </c>
      <c r="J49" s="63">
        <f>F49-H49</f>
        <v>797</v>
      </c>
    </row>
    <row r="50" spans="2:18" ht="18" customHeight="1">
      <c r="B50" s="76">
        <v>5</v>
      </c>
      <c r="C50" s="76">
        <v>6</v>
      </c>
      <c r="D50" s="90" t="s">
        <v>43</v>
      </c>
      <c r="E50" s="91"/>
      <c r="F50" s="63">
        <v>6557</v>
      </c>
      <c r="G50" s="82">
        <f>F50/F$52*100</f>
        <v>2.5964820578615155</v>
      </c>
      <c r="H50" s="63">
        <v>4447</v>
      </c>
      <c r="I50" s="82">
        <f>(F50/H50-1)*100</f>
        <v>47.44771756240163</v>
      </c>
      <c r="J50" s="63">
        <f>F50-H50</f>
        <v>2110</v>
      </c>
      <c r="O50" s="62"/>
      <c r="P50" s="62"/>
      <c r="Q50" s="62"/>
      <c r="R50" s="62"/>
    </row>
    <row r="51" spans="2:10" ht="18" customHeight="1">
      <c r="B51" s="84"/>
      <c r="C51" s="85"/>
      <c r="D51" s="102" t="s">
        <v>26</v>
      </c>
      <c r="E51" s="91"/>
      <c r="F51" s="63">
        <f>F52-SUM(F46:F50)</f>
        <v>24392</v>
      </c>
      <c r="G51" s="82">
        <f t="shared" si="4"/>
        <v>9.658897415793517</v>
      </c>
      <c r="H51" s="63">
        <f>H52-SUM(H46:H50)</f>
        <v>23990</v>
      </c>
      <c r="I51" s="82">
        <f t="shared" si="5"/>
        <v>1.6756982075864846</v>
      </c>
      <c r="J51" s="63">
        <f t="shared" si="6"/>
        <v>402</v>
      </c>
    </row>
    <row r="52" spans="2:10" ht="18" customHeight="1">
      <c r="B52" s="84"/>
      <c r="C52" s="85"/>
      <c r="D52" s="102" t="s">
        <v>11</v>
      </c>
      <c r="E52" s="91"/>
      <c r="F52" s="63">
        <v>252534</v>
      </c>
      <c r="G52" s="86">
        <f>SUM(G46:G51)</f>
        <v>100.00000000000001</v>
      </c>
      <c r="H52" s="63">
        <v>239778</v>
      </c>
      <c r="I52" s="82">
        <f t="shared" si="5"/>
        <v>5.3199209268573355</v>
      </c>
      <c r="J52" s="63">
        <f t="shared" si="6"/>
        <v>12756</v>
      </c>
    </row>
  </sheetData>
  <mergeCells count="34">
    <mergeCell ref="D52:E52"/>
    <mergeCell ref="D46:E46"/>
    <mergeCell ref="D47:E47"/>
    <mergeCell ref="D50:E50"/>
    <mergeCell ref="D51:E51"/>
    <mergeCell ref="D49:E49"/>
    <mergeCell ref="B4:D4"/>
    <mergeCell ref="B5:D5"/>
    <mergeCell ref="B8:D10"/>
    <mergeCell ref="B11:D13"/>
    <mergeCell ref="P34:Q34"/>
    <mergeCell ref="P35:Q35"/>
    <mergeCell ref="D35:E35"/>
    <mergeCell ref="B14:D16"/>
    <mergeCell ref="B17:D19"/>
    <mergeCell ref="B33:C33"/>
    <mergeCell ref="D33:E34"/>
    <mergeCell ref="P43:Q43"/>
    <mergeCell ref="P44:Q44"/>
    <mergeCell ref="P45:Q45"/>
    <mergeCell ref="P46:Q46"/>
    <mergeCell ref="B44:C44"/>
    <mergeCell ref="D36:E36"/>
    <mergeCell ref="D38:E38"/>
    <mergeCell ref="D39:E39"/>
    <mergeCell ref="D44:E45"/>
    <mergeCell ref="D40:E40"/>
    <mergeCell ref="D41:E41"/>
    <mergeCell ref="N9:O10"/>
    <mergeCell ref="N43:O43"/>
    <mergeCell ref="D48:E48"/>
    <mergeCell ref="D37:E37"/>
    <mergeCell ref="F33:G33"/>
    <mergeCell ref="F44:G44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600" verticalDpi="600" orientation="portrait" paperSize="9" scale="86" r:id="rId2"/>
  <headerFooter alignWithMargins="0">
    <oddFooter>&amp;C&amp;P</oddFooter>
  </headerFooter>
  <rowBreaks count="1" manualBreakCount="1"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2009-07-06T02:11:24Z</cp:lastPrinted>
  <dcterms:created xsi:type="dcterms:W3CDTF">2008-12-03T00:54:25Z</dcterms:created>
  <dcterms:modified xsi:type="dcterms:W3CDTF">2009-09-17T06:00:58Z</dcterms:modified>
  <cp:category/>
  <cp:version/>
  <cp:contentType/>
  <cp:contentStatus/>
</cp:coreProperties>
</file>