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Dstfs04\13050_高齢者福祉課$\01_所属全体フォルダ\○新型コロナウイルス対策\☆R5_サービス提供体制確保事業（補助金）\03_ホームページ掲載\05_所要額調査\元データ\"/>
    </mc:Choice>
  </mc:AlternateContent>
  <xr:revisionPtr revIDLastSave="0" documentId="13_ncr:1_{D6A230B5-56D9-4D39-BABD-9BCA29578579}" xr6:coauthVersionLast="47" xr6:coauthVersionMax="47" xr10:uidLastSave="{00000000-0000-0000-0000-000000000000}"/>
  <bookViews>
    <workbookView xWindow="-120" yWindow="-120" windowWidth="29040" windowHeight="15720" tabRatio="822" activeTab="3" xr2:uid="{00000000-000D-0000-FFFF-FFFF00000000}"/>
  </bookViews>
  <sheets>
    <sheet name="（はじめにお読みください）" sheetId="37" r:id="rId1"/>
    <sheet name="総括表" sheetId="38" r:id="rId2"/>
    <sheet name="申請予定額一覧表" sheetId="24" r:id="rId3"/>
    <sheet name="個票１" sheetId="19" r:id="rId4"/>
  </sheets>
  <definedNames>
    <definedName name="_xlnm._FilterDatabase" localSheetId="0" hidden="1">'（はじめにお読みください）'!#REF!</definedName>
    <definedName name="_xlnm.Print_Area" localSheetId="0">'（はじめにお読みください）'!$A$1:$E$12</definedName>
    <definedName name="_xlnm.Print_Area" localSheetId="3">個票１!$A$1:$AM$95</definedName>
    <definedName name="_xlnm.Print_Area" localSheetId="2">申請予定額一覧表!$A$1:$N$32</definedName>
    <definedName name="_xlnm.Print_Area" localSheetId="1">総括表!$A$1:$AM$53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9" l="1"/>
  <c r="AI13" i="19" s="1"/>
  <c r="C110" i="19"/>
  <c r="B110" i="19"/>
  <c r="C109" i="19"/>
  <c r="B109" i="19"/>
  <c r="E10" i="24"/>
  <c r="C24" i="24"/>
  <c r="D12" i="24"/>
  <c r="D19" i="24"/>
  <c r="D13" i="24"/>
  <c r="C8" i="24"/>
  <c r="K11" i="24"/>
  <c r="K17" i="24"/>
  <c r="H25" i="24"/>
  <c r="D20" i="24"/>
  <c r="K14" i="24"/>
  <c r="K12" i="24"/>
  <c r="E12" i="24"/>
  <c r="H9" i="24"/>
  <c r="C22" i="24"/>
  <c r="C13" i="24"/>
  <c r="E14" i="24"/>
  <c r="E18" i="24"/>
  <c r="K7" i="24"/>
  <c r="E17" i="24"/>
  <c r="H7" i="24"/>
  <c r="E16" i="24"/>
  <c r="H15" i="24"/>
  <c r="E20" i="24"/>
  <c r="K13" i="24"/>
  <c r="H14" i="24"/>
  <c r="G8" i="24"/>
  <c r="C15" i="24"/>
  <c r="D17" i="24"/>
  <c r="C12" i="24"/>
  <c r="E7" i="24"/>
  <c r="D16" i="24"/>
  <c r="C18" i="24"/>
  <c r="D23" i="24"/>
  <c r="E13" i="24"/>
  <c r="E9" i="24"/>
  <c r="H11" i="24"/>
  <c r="E8" i="24"/>
  <c r="C10" i="24"/>
  <c r="D18" i="24"/>
  <c r="K22" i="24"/>
  <c r="D8" i="24"/>
  <c r="H17" i="24"/>
  <c r="K8" i="24"/>
  <c r="C7" i="24"/>
  <c r="K9" i="24"/>
  <c r="G11" i="24"/>
  <c r="G7" i="24"/>
  <c r="C21" i="24"/>
  <c r="K25" i="24"/>
  <c r="E22" i="24"/>
  <c r="D21" i="24"/>
  <c r="C20" i="24"/>
  <c r="G17" i="24"/>
  <c r="G19" i="24"/>
  <c r="H10" i="24"/>
  <c r="C16" i="24"/>
  <c r="G24" i="24"/>
  <c r="H12" i="24"/>
  <c r="E11" i="24"/>
  <c r="G10" i="24"/>
  <c r="H20" i="24"/>
  <c r="D25" i="24"/>
  <c r="C14" i="24"/>
  <c r="D22" i="24"/>
  <c r="D15" i="24"/>
  <c r="G12" i="24"/>
  <c r="C9" i="24"/>
  <c r="H18" i="24"/>
  <c r="H21" i="24"/>
  <c r="K19" i="24"/>
  <c r="D11" i="24"/>
  <c r="C25" i="24"/>
  <c r="E19" i="24"/>
  <c r="K23" i="24"/>
  <c r="G18" i="24"/>
  <c r="K24" i="24"/>
  <c r="E21" i="24"/>
  <c r="G21" i="24"/>
  <c r="C17" i="24"/>
  <c r="E24" i="24"/>
  <c r="H23" i="24"/>
  <c r="G16" i="24"/>
  <c r="H19" i="24"/>
  <c r="E25" i="24"/>
  <c r="D9" i="24"/>
  <c r="K16" i="24"/>
  <c r="H16" i="24"/>
  <c r="D7" i="24"/>
  <c r="H8" i="24"/>
  <c r="G23" i="24"/>
  <c r="G22" i="24"/>
  <c r="G25" i="24"/>
  <c r="K15" i="24"/>
  <c r="G14" i="24"/>
  <c r="D14" i="24"/>
  <c r="H13" i="24"/>
  <c r="G15" i="24"/>
  <c r="K18" i="24"/>
  <c r="G9" i="24"/>
  <c r="E15" i="24"/>
  <c r="D10" i="24"/>
  <c r="K10" i="24"/>
  <c r="C19" i="24"/>
  <c r="E23" i="24"/>
  <c r="C23" i="24"/>
  <c r="K21" i="24"/>
  <c r="G13" i="24"/>
  <c r="D24" i="24"/>
  <c r="C11" i="24"/>
  <c r="H24" i="24"/>
  <c r="H22" i="24"/>
  <c r="K20" i="24"/>
  <c r="G20" i="24"/>
  <c r="C6" i="24"/>
  <c r="E6" i="24"/>
  <c r="D6" i="24"/>
  <c r="H6" i="24"/>
  <c r="AH14" i="38" l="1"/>
  <c r="AH15" i="38"/>
  <c r="AH23" i="38"/>
  <c r="AH31" i="38"/>
  <c r="AH39" i="38"/>
  <c r="AH47" i="38"/>
  <c r="AH41" i="38"/>
  <c r="AH34" i="38"/>
  <c r="AH19" i="38"/>
  <c r="AH43" i="38"/>
  <c r="AH20" i="38"/>
  <c r="AH36" i="38"/>
  <c r="AH38" i="38"/>
  <c r="AH16" i="38"/>
  <c r="AH24" i="38"/>
  <c r="AH32" i="38"/>
  <c r="AH40" i="38"/>
  <c r="AH25" i="38"/>
  <c r="AH33" i="38"/>
  <c r="AH18" i="38"/>
  <c r="AH27" i="38"/>
  <c r="AH30" i="38"/>
  <c r="AH17" i="38"/>
  <c r="AH42" i="38"/>
  <c r="AH35" i="38"/>
  <c r="AH28" i="38"/>
  <c r="AH44" i="38"/>
  <c r="AH26" i="38"/>
  <c r="AH21" i="38"/>
  <c r="AH29" i="38"/>
  <c r="AH37" i="38"/>
  <c r="AH22" i="38"/>
  <c r="AH46" i="38"/>
  <c r="AD14" i="38"/>
  <c r="AD22" i="38"/>
  <c r="AD30" i="38"/>
  <c r="AD38" i="38"/>
  <c r="AD46" i="38"/>
  <c r="AD33" i="38"/>
  <c r="AD42" i="38"/>
  <c r="AD43" i="38"/>
  <c r="AD44" i="38"/>
  <c r="AD15" i="38"/>
  <c r="AD23" i="38"/>
  <c r="AD31" i="38"/>
  <c r="AD39" i="38"/>
  <c r="AD47" i="38"/>
  <c r="AD34" i="38"/>
  <c r="AD35" i="38"/>
  <c r="AD28" i="38"/>
  <c r="AD16" i="38"/>
  <c r="AD24" i="38"/>
  <c r="AD32" i="38"/>
  <c r="AD40" i="38"/>
  <c r="AD17" i="38"/>
  <c r="AD41" i="38"/>
  <c r="AD27" i="38"/>
  <c r="AD36" i="38"/>
  <c r="AD25" i="38"/>
  <c r="AD37" i="38"/>
  <c r="AD18" i="38"/>
  <c r="AD26" i="38"/>
  <c r="AD19" i="38"/>
  <c r="AD20" i="38"/>
  <c r="AD21" i="38"/>
  <c r="AD29" i="38"/>
  <c r="AD13" i="38"/>
  <c r="AH13" i="38"/>
  <c r="X14" i="38"/>
  <c r="X22" i="38"/>
  <c r="X38" i="38"/>
  <c r="X46" i="38"/>
  <c r="X32" i="38"/>
  <c r="X41" i="38"/>
  <c r="X27" i="38"/>
  <c r="X15" i="38"/>
  <c r="X23" i="38"/>
  <c r="X31" i="38"/>
  <c r="X39" i="38"/>
  <c r="X47" i="38"/>
  <c r="X16" i="38"/>
  <c r="X24" i="38"/>
  <c r="X40" i="38"/>
  <c r="X34" i="38"/>
  <c r="X35" i="38"/>
  <c r="X28" i="38"/>
  <c r="X17" i="38"/>
  <c r="X25" i="38"/>
  <c r="X33" i="38"/>
  <c r="X19" i="38"/>
  <c r="X44" i="38"/>
  <c r="X18" i="38"/>
  <c r="X26" i="38"/>
  <c r="X42" i="38"/>
  <c r="X43" i="38"/>
  <c r="X36" i="38"/>
  <c r="X21" i="38"/>
  <c r="X29" i="38"/>
  <c r="X37" i="38"/>
  <c r="X20" i="38"/>
  <c r="X13" i="38"/>
  <c r="T13" i="38"/>
  <c r="T14" i="38"/>
  <c r="T22" i="38"/>
  <c r="T30" i="38"/>
  <c r="T38" i="38"/>
  <c r="T46" i="38"/>
  <c r="T15" i="38"/>
  <c r="T23" i="38"/>
  <c r="T31" i="38"/>
  <c r="T39" i="38"/>
  <c r="T47" i="38"/>
  <c r="T37" i="38"/>
  <c r="T16" i="38"/>
  <c r="T24" i="38"/>
  <c r="T32" i="38"/>
  <c r="T40" i="38"/>
  <c r="T25" i="38"/>
  <c r="T41" i="38"/>
  <c r="T34" i="38"/>
  <c r="T44" i="38"/>
  <c r="T17" i="38"/>
  <c r="T33" i="38"/>
  <c r="T26" i="38"/>
  <c r="T42" i="38"/>
  <c r="T18" i="38"/>
  <c r="T19" i="38"/>
  <c r="T27" i="38"/>
  <c r="T35" i="38"/>
  <c r="T43" i="38"/>
  <c r="T20" i="38"/>
  <c r="T28" i="38"/>
  <c r="T36" i="38"/>
  <c r="T29" i="38"/>
  <c r="T21" i="38"/>
  <c r="C123" i="19"/>
  <c r="C124" i="19"/>
  <c r="C125" i="19"/>
  <c r="C126" i="19"/>
  <c r="C127" i="19"/>
  <c r="C128" i="19"/>
  <c r="C129" i="19"/>
  <c r="C130" i="19"/>
  <c r="C131" i="19"/>
  <c r="C132" i="19"/>
  <c r="C133" i="19"/>
  <c r="C134" i="19"/>
  <c r="C135" i="19"/>
  <c r="C122" i="19"/>
  <c r="AA54" i="19" s="1"/>
  <c r="B123" i="19"/>
  <c r="B124" i="19"/>
  <c r="B125" i="19"/>
  <c r="B126" i="19"/>
  <c r="B127" i="19"/>
  <c r="B128" i="19"/>
  <c r="B129" i="19"/>
  <c r="B130" i="19"/>
  <c r="B131" i="19"/>
  <c r="B132" i="19"/>
  <c r="B133" i="19"/>
  <c r="B134" i="19"/>
  <c r="B135" i="19"/>
  <c r="B122" i="19"/>
  <c r="O13" i="19" s="1"/>
  <c r="F20" i="24"/>
  <c r="F14" i="24"/>
  <c r="J24" i="24"/>
  <c r="F17" i="24"/>
  <c r="J13" i="24"/>
  <c r="J20" i="24"/>
  <c r="J15" i="24"/>
  <c r="F18" i="24"/>
  <c r="J25" i="24"/>
  <c r="J7" i="24"/>
  <c r="F13" i="24"/>
  <c r="F25" i="24"/>
  <c r="J23" i="24"/>
  <c r="F7" i="24"/>
  <c r="J12" i="24"/>
  <c r="J21" i="24"/>
  <c r="F22" i="24"/>
  <c r="J19" i="24"/>
  <c r="F11" i="24"/>
  <c r="J14" i="24"/>
  <c r="J10" i="24"/>
  <c r="F23" i="24"/>
  <c r="F12" i="24"/>
  <c r="J9" i="24"/>
  <c r="J17" i="24"/>
  <c r="F9" i="24"/>
  <c r="J16" i="24"/>
  <c r="F10" i="24"/>
  <c r="J8" i="24"/>
  <c r="J11" i="24"/>
  <c r="J18" i="24"/>
  <c r="F16" i="24"/>
  <c r="F24" i="24"/>
  <c r="J22" i="24"/>
  <c r="F15" i="24"/>
  <c r="F21" i="24"/>
  <c r="F19" i="24"/>
  <c r="F8" i="24"/>
  <c r="I8" i="24" l="1"/>
  <c r="I19" i="24"/>
  <c r="I21" i="24"/>
  <c r="I15" i="24"/>
  <c r="L22" i="24"/>
  <c r="I24" i="24"/>
  <c r="I16" i="24"/>
  <c r="L18" i="24"/>
  <c r="L11" i="24"/>
  <c r="L8" i="24"/>
  <c r="I10" i="24"/>
  <c r="L16" i="24"/>
  <c r="I9" i="24"/>
  <c r="L17" i="24"/>
  <c r="L9" i="24"/>
  <c r="I12" i="24"/>
  <c r="I23" i="24"/>
  <c r="L10" i="24"/>
  <c r="L14" i="24"/>
  <c r="I11" i="24"/>
  <c r="L19" i="24"/>
  <c r="I22" i="24"/>
  <c r="L21" i="24"/>
  <c r="M21" i="24" s="1"/>
  <c r="L12" i="24"/>
  <c r="I7" i="24"/>
  <c r="L23" i="24"/>
  <c r="I25" i="24"/>
  <c r="I13" i="24"/>
  <c r="L7" i="24"/>
  <c r="L25" i="24"/>
  <c r="M25" i="24" s="1"/>
  <c r="I18" i="24"/>
  <c r="L15" i="24"/>
  <c r="M15" i="24" s="1"/>
  <c r="L20" i="24"/>
  <c r="L13" i="24"/>
  <c r="I17" i="24"/>
  <c r="L24" i="24"/>
  <c r="I14" i="24"/>
  <c r="M14" i="24" s="1"/>
  <c r="I20" i="24"/>
  <c r="F72" i="19"/>
  <c r="AI54" i="19" s="1"/>
  <c r="F45" i="19"/>
  <c r="K6" i="24"/>
  <c r="M22" i="24" l="1"/>
  <c r="M12" i="24"/>
  <c r="M13" i="24"/>
  <c r="M20" i="24"/>
  <c r="M11" i="24"/>
  <c r="M18" i="24"/>
  <c r="M7" i="24"/>
  <c r="M17" i="24"/>
  <c r="M8" i="24"/>
  <c r="M24" i="24"/>
  <c r="M16" i="24"/>
  <c r="M10" i="24"/>
  <c r="M19" i="24"/>
  <c r="M9" i="24"/>
  <c r="M23" i="24"/>
  <c r="Y13" i="19"/>
  <c r="J6" i="24"/>
  <c r="G6" i="24"/>
  <c r="L6" i="24" l="1"/>
  <c r="F6" i="24"/>
  <c r="I6" i="24" l="1"/>
  <c r="X45" i="38" s="1"/>
  <c r="X48" i="38" s="1"/>
  <c r="AD45" i="38"/>
  <c r="AD48" i="38" s="1"/>
  <c r="AH45" i="38"/>
  <c r="AH48" i="38" s="1"/>
  <c r="T45" i="38"/>
  <c r="T48" i="38" s="1"/>
  <c r="L26" i="24"/>
  <c r="M6" i="24" l="1"/>
  <c r="T49" i="38"/>
  <c r="I26" i="24"/>
  <c r="M26"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N4" authorId="0" shapeId="0" xr:uid="{676127AD-4A3F-4BE9-85C6-6C3C5FEE0E15}">
      <text>
        <r>
          <rPr>
            <sz val="10"/>
            <color indexed="81"/>
            <rFont val="MS P ゴシック"/>
            <family val="3"/>
            <charset val="128"/>
          </rPr>
          <t>令和５年度に生じた費用分で
既に交付決定を受けている場合には、
その額を記載してください。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00000000-0006-0000-0400-000001000000}">
      <text>
        <r>
          <rPr>
            <sz val="9"/>
            <color indexed="81"/>
            <rFont val="MS P ゴシック"/>
            <family val="3"/>
            <charset val="128"/>
          </rPr>
          <t>｢サービス種別｣を選択し、定員を入力(短期入所系と入所施設・居住系）することで、基準額が表示されます。</t>
        </r>
      </text>
    </comment>
    <comment ref="AA54" authorId="0" shapeId="0" xr:uid="{00000000-0006-0000-04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<sst xmlns="http://schemas.openxmlformats.org/spreadsheetml/2006/main" count="406" uniqueCount="193">
  <si>
    <t>フリガナ</t>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</si>
  <si>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</si>
  <si>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</si>
  <si>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</si>
  <si>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</si>
  <si>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</si>
  <si>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</si>
  <si>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</si>
  <si>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</si>
  <si>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</si>
  <si>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</si>
  <si>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</si>
  <si>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</si>
  <si>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</si>
  <si>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</si>
  <si>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</si>
  <si>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</si>
  <si>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</si>
  <si>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</si>
  <si>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</si>
  <si>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</si>
  <si>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</si>
  <si>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</si>
  <si>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管理者の氏名</t>
    <rPh sb="0" eb="3">
      <t>カンリシャ</t>
    </rPh>
    <rPh sb="4" eb="6">
      <t>シメイ</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</si>
  <si>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</si>
  <si>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</si>
  <si>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</si>
  <si>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所要額</t>
    <rPh sb="0" eb="3">
      <t>ショヨウガク</t>
    </rPh>
    <phoneticPr fontId="2"/>
  </si>
  <si>
    <t>所要額(円)</t>
    <rPh sb="0" eb="3">
      <t>ショヨウガク</t>
    </rPh>
    <rPh sb="4" eb="5">
      <t>エン</t>
    </rPh>
    <phoneticPr fontId="2"/>
  </si>
  <si>
    <t>短期入所生活介護事業所</t>
  </si>
  <si>
    <t>千円</t>
    <rPh sb="0" eb="2">
      <t>センエン</t>
    </rPh>
    <phoneticPr fontId="2"/>
  </si>
  <si>
    <t>E-mail</t>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</si>
  <si>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</si>
  <si>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</si>
  <si>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</si>
  <si>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</si>
  <si>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基準単価</t>
    <rPh sb="0" eb="2">
      <t>キジュン</t>
    </rPh>
    <rPh sb="2" eb="4">
      <t>タンカ</t>
    </rPh>
    <phoneticPr fontId="2"/>
  </si>
  <si>
    <t>基準単価(a)</t>
    <rPh sb="0" eb="2">
      <t>キジュン</t>
    </rPh>
    <rPh sb="2" eb="4">
      <t>タンカ</t>
    </rPh>
    <phoneticPr fontId="2"/>
  </si>
  <si>
    <t>介護保険
事業所番号</t>
    <rPh sb="0" eb="2">
      <t>カイゴ</t>
    </rPh>
    <rPh sb="2" eb="4">
      <t>ホケン</t>
    </rPh>
    <rPh sb="5" eb="8">
      <t>ジギョウショ</t>
    </rPh>
    <rPh sb="8" eb="10">
      <t>バンゴウ</t>
    </rPh>
    <phoneticPr fontId="2"/>
  </si>
  <si>
    <t>サービス種別</t>
    <rPh sb="4" eb="6">
      <t>シュベツ</t>
    </rPh>
    <phoneticPr fontId="2"/>
  </si>
  <si>
    <t>No.</t>
    <phoneticPr fontId="2"/>
  </si>
  <si>
    <t>合計</t>
    <rPh sb="0" eb="2">
      <t>ゴウケイ</t>
    </rPh>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</si>
  <si>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</si>
  <si>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</si>
  <si>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通所介護事業所、地域密着型通所介護事業所、療養通所介護事業所、認知症対応型通所介護事業所、通所リハビリテーション事業所、　</t>
    <phoneticPr fontId="2"/>
  </si>
  <si>
    <t>区分</t>
    <rPh sb="0" eb="2">
      <t>クブン</t>
    </rPh>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</si>
  <si>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</si>
  <si>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</si>
  <si>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</si>
  <si>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t>ア、イ</t>
  </si>
  <si>
    <t>ウ</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</si>
  <si>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</si>
  <si>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</si>
  <si>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</si>
  <si>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</si>
  <si>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</si>
  <si>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</si>
  <si>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</si>
  <si>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</si>
  <si>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</si>
  <si>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</si>
  <si>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</si>
  <si>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</si>
  <si>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</si>
  <si>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</si>
  <si>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</si>
  <si>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</si>
  <si>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</si>
  <si>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</si>
  <si>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</si>
  <si>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</si>
  <si>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</si>
  <si>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</si>
  <si>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</si>
  <si>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</si>
  <si>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所要額①(円)</t>
    <rPh sb="0" eb="3">
      <t>ショヨウガク</t>
    </rPh>
    <rPh sb="5" eb="6">
      <t>エン</t>
    </rPh>
    <phoneticPr fontId="2"/>
  </si>
  <si>
    <t>所要額②(円)</t>
    <rPh sb="0" eb="3">
      <t>ショヨウガク</t>
    </rPh>
    <rPh sb="5" eb="6">
      <t>エン</t>
    </rPh>
    <phoneticPr fontId="2"/>
  </si>
  <si>
    <t>所要額①(b)</t>
    <rPh sb="0" eb="3">
      <t>ショヨウガク</t>
    </rPh>
    <phoneticPr fontId="2"/>
  </si>
  <si>
    <t>所要額②(c)</t>
    <rPh sb="0" eb="3">
      <t>ショヨウガク</t>
    </rPh>
    <phoneticPr fontId="2"/>
  </si>
  <si>
    <t>基準単価(e)</t>
    <rPh sb="0" eb="2">
      <t>キジュン</t>
    </rPh>
    <rPh sb="2" eb="4">
      <t>タンカ</t>
    </rPh>
    <phoneticPr fontId="2"/>
  </si>
  <si>
    <t>所要額(f)</t>
    <rPh sb="0" eb="3">
      <t>ショヨウガク</t>
    </rPh>
    <phoneticPr fontId="2"/>
  </si>
  <si>
    <r>
      <t>所要額①</t>
    </r>
    <r>
      <rPr>
        <sz val="5"/>
        <color theme="1"/>
        <rFont val="ＭＳ 明朝"/>
        <family val="1"/>
        <charset val="128"/>
      </rPr>
      <t xml:space="preserve">
(施設内療養費を除く)</t>
    </r>
    <rPh sb="0" eb="3">
      <t>ショヨウガク</t>
    </rPh>
    <rPh sb="6" eb="9">
      <t>シセツナイ</t>
    </rPh>
    <rPh sb="9" eb="11">
      <t>リョウヨウ</t>
    </rPh>
    <rPh sb="11" eb="12">
      <t>ヒ</t>
    </rPh>
    <rPh sb="13" eb="14">
      <t>ノゾ</t>
    </rPh>
    <phoneticPr fontId="2"/>
  </si>
  <si>
    <r>
      <t>所要額②</t>
    </r>
    <r>
      <rPr>
        <sz val="5"/>
        <color theme="1"/>
        <rFont val="ＭＳ 明朝"/>
        <family val="1"/>
        <charset val="128"/>
      </rPr>
      <t xml:space="preserve">
(施設内療養費分)</t>
    </r>
    <rPh sb="0" eb="3">
      <t>ショヨウガク</t>
    </rPh>
    <rPh sb="6" eb="9">
      <t>シセツナイ</t>
    </rPh>
    <rPh sb="9" eb="11">
      <t>リョウヨウ</t>
    </rPh>
    <rPh sb="11" eb="12">
      <t>ヒ</t>
    </rPh>
    <rPh sb="12" eb="13">
      <t>ブン</t>
    </rPh>
    <phoneticPr fontId="2"/>
  </si>
  <si>
    <t>＜積算内訳①：施設内療養費を除く＞</t>
    <rPh sb="1" eb="3">
      <t>セキサン</t>
    </rPh>
    <rPh sb="3" eb="5">
      <t>ウチワケ</t>
    </rPh>
    <rPh sb="7" eb="10">
      <t>シセツナイ</t>
    </rPh>
    <rPh sb="10" eb="12">
      <t>リョウヨウ</t>
    </rPh>
    <rPh sb="12" eb="13">
      <t>ヒ</t>
    </rPh>
    <rPh sb="14" eb="15">
      <t>ノゾ</t>
    </rPh>
    <phoneticPr fontId="2"/>
  </si>
  <si>
    <t>＜積算内訳②：施設内療養費分＞</t>
    <rPh sb="1" eb="3">
      <t>セキサン</t>
    </rPh>
    <rPh sb="3" eb="5">
      <t>ウチワケ</t>
    </rPh>
    <rPh sb="7" eb="10">
      <t>シセツナイ</t>
    </rPh>
    <rPh sb="10" eb="12">
      <t>リョウヨウ</t>
    </rPh>
    <rPh sb="12" eb="13">
      <t>ヒ</t>
    </rPh>
    <rPh sb="13" eb="14">
      <t>ブン</t>
    </rPh>
    <phoneticPr fontId="2"/>
  </si>
  <si>
    <t>人数・日数等</t>
    <rPh sb="0" eb="2">
      <t>ニンズウ</t>
    </rPh>
    <rPh sb="3" eb="5">
      <t>ニッスウ</t>
    </rPh>
    <rPh sb="5" eb="6">
      <t>トウ</t>
    </rPh>
    <phoneticPr fontId="2"/>
  </si>
  <si>
    <t>賃金</t>
    <rPh sb="0" eb="2">
      <t>チンギン</t>
    </rPh>
    <phoneticPr fontId="2"/>
  </si>
  <si>
    <t>給与</t>
    <rPh sb="0" eb="2">
      <t>キュウヨ</t>
    </rPh>
    <phoneticPr fontId="2"/>
  </si>
  <si>
    <t>職員諸手当等</t>
    <rPh sb="0" eb="2">
      <t>ショクイン</t>
    </rPh>
    <rPh sb="2" eb="5">
      <t>ショテアテ</t>
    </rPh>
    <rPh sb="5" eb="6">
      <t>トウ</t>
    </rPh>
    <phoneticPr fontId="2"/>
  </si>
  <si>
    <t>役務費</t>
    <rPh sb="0" eb="3">
      <t>エキムヒ</t>
    </rPh>
    <phoneticPr fontId="2"/>
  </si>
  <si>
    <t>旅費</t>
    <rPh sb="0" eb="2">
      <t>リョヒ</t>
    </rPh>
    <phoneticPr fontId="2"/>
  </si>
  <si>
    <t>需用費</t>
    <rPh sb="0" eb="2">
      <t>ジュヨウ</t>
    </rPh>
    <rPh sb="2" eb="3">
      <t>ヒ</t>
    </rPh>
    <phoneticPr fontId="2"/>
  </si>
  <si>
    <t>委託費</t>
    <rPh sb="0" eb="2">
      <t>イタク</t>
    </rPh>
    <rPh sb="2" eb="3">
      <t>ヒ</t>
    </rPh>
    <phoneticPr fontId="2"/>
  </si>
  <si>
    <t>使用料</t>
    <rPh sb="0" eb="3">
      <t>シヨウリョウ</t>
    </rPh>
    <phoneticPr fontId="2"/>
  </si>
  <si>
    <t>報償費</t>
    <rPh sb="0" eb="3">
      <t>ホウショウヒ</t>
    </rPh>
    <phoneticPr fontId="2"/>
  </si>
  <si>
    <t>賃借料</t>
    <rPh sb="0" eb="3">
      <t>チンシャクリョウ</t>
    </rPh>
    <phoneticPr fontId="2"/>
  </si>
  <si>
    <t>施設内療養費</t>
    <rPh sb="0" eb="2">
      <t>シセツ</t>
    </rPh>
    <rPh sb="2" eb="3">
      <t>ナイ</t>
    </rPh>
    <rPh sb="3" eb="6">
      <t>リョウヨウヒ</t>
    </rPh>
    <phoneticPr fontId="2"/>
  </si>
  <si>
    <t>＊１　通所系サービス事業所</t>
    <phoneticPr fontId="2"/>
  </si>
  <si>
    <t>　小規模多機能型居宅介護事業所及び看護小規模多機能型居宅介護事業所（通いサービスに限る。）</t>
    <phoneticPr fontId="2"/>
  </si>
  <si>
    <t>＊２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</si>
  <si>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</si>
  <si>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　並びに認知症対応型共同生活介護事業所（短期利用認知症対応型共同生活介護に限る。）</t>
    <phoneticPr fontId="2"/>
  </si>
  <si>
    <t>＊３　介護施設等</t>
    <phoneticPr fontId="2"/>
  </si>
  <si>
    <t>　介護老人福祉施設、地域密着型介護老人福祉施設、介護老人保健施設、介護医療院、介護療養型医療施設、</t>
    <phoneticPr fontId="2"/>
  </si>
  <si>
    <t>　認知症対応型共同生活介護事業所（短期利用認知症対応型共同生活介護を除く。）、養護老人ホーム、軽費老人ホーム、</t>
    <phoneticPr fontId="2"/>
  </si>
  <si>
    <t>＊４　訪問系サービス事業所</t>
    <phoneticPr fontId="2"/>
  </si>
  <si>
    <t>　夜間対応型訪問介護事業所、小規模多機能型居宅介護事業所及び看護小規模多機能型居宅介護事業所（訪問サービスに限る。）並びに居宅介護支援事業所、</t>
    <phoneticPr fontId="2"/>
  </si>
  <si>
    <t xml:space="preserve">  福祉用具貸与事業所（（１）の事業を除く。）及び居宅療養管理指導事業所</t>
    <phoneticPr fontId="2"/>
  </si>
  <si>
    <t>＊５　高齢者施設等</t>
    <phoneticPr fontId="2"/>
  </si>
  <si>
    <t>事業所・施設名</t>
    <rPh sb="0" eb="3">
      <t>ジギョウショ</t>
    </rPh>
    <rPh sb="4" eb="6">
      <t>シセツ</t>
    </rPh>
    <rPh sb="6" eb="7">
      <t>メイ</t>
    </rPh>
    <phoneticPr fontId="2"/>
  </si>
  <si>
    <t>事業所・施設の名称</t>
    <rPh sb="0" eb="3">
      <t>ジギョウショ</t>
    </rPh>
    <rPh sb="4" eb="6">
      <t>シセツ</t>
    </rPh>
    <rPh sb="7" eb="9">
      <t>メイショウ</t>
    </rPh>
    <phoneticPr fontId="2"/>
  </si>
  <si>
    <t>事業所・施設の所在地</t>
    <rPh sb="0" eb="3">
      <t>ジギョウショ</t>
    </rPh>
    <rPh sb="4" eb="6">
      <t>シセツ</t>
    </rPh>
    <rPh sb="7" eb="10">
      <t>ショザイチ</t>
    </rPh>
    <phoneticPr fontId="2"/>
  </si>
  <si>
    <t>事業所・施設の状況</t>
    <rPh sb="0" eb="3">
      <t>ジギョウショ</t>
    </rPh>
    <rPh sb="4" eb="6">
      <t>シセツ</t>
    </rPh>
    <rPh sb="7" eb="9">
      <t>ジョウキョウ</t>
    </rPh>
    <phoneticPr fontId="2"/>
  </si>
  <si>
    <t>イ</t>
    <phoneticPr fontId="2"/>
  </si>
  <si>
    <t>ウ（ア）</t>
    <phoneticPr fontId="2"/>
  </si>
  <si>
    <t>ウ（イ）</t>
    <phoneticPr fontId="2"/>
  </si>
  <si>
    <t>ア（ア）</t>
    <phoneticPr fontId="2"/>
  </si>
  <si>
    <t>ア（イ）</t>
    <phoneticPr fontId="2"/>
  </si>
  <si>
    <t>ア（ウ）</t>
    <phoneticPr fontId="2"/>
  </si>
  <si>
    <t>ア（エ）</t>
    <phoneticPr fontId="2"/>
  </si>
  <si>
    <t>ア（オ）</t>
    <phoneticPr fontId="2"/>
  </si>
  <si>
    <t>ア、イ</t>
    <phoneticPr fontId="2"/>
  </si>
  <si>
    <t>ウ</t>
    <phoneticPr fontId="2"/>
  </si>
  <si>
    <t>※合計（①）の額の千円未満切り捨て</t>
    <rPh sb="1" eb="3">
      <t>ゴウケイ</t>
    </rPh>
    <rPh sb="7" eb="8">
      <t>ガク</t>
    </rPh>
    <rPh sb="9" eb="10">
      <t>セン</t>
    </rPh>
    <rPh sb="10" eb="13">
      <t>エンミマン</t>
    </rPh>
    <rPh sb="13" eb="14">
      <t>キ</t>
    </rPh>
    <rPh sb="15" eb="16">
      <t>ス</t>
    </rPh>
    <phoneticPr fontId="2"/>
  </si>
  <si>
    <t>ア　新型コロナウイルス感染者が発生又は濃厚接触者に対応した介護サービス事業所等（休業要請を受けた介護サービス事業所等を含む。）
　（ア）利用者又は職員に感染者が発生した介護サービス事業所等（職員に複数の濃厚接触者が発生し、職員が不足した場合を含む。）（＊１～＊４）
　（イ）濃厚接触者に対応した訪問系サービス事業所（＊４）、短期入所系サービス事業所（＊２）、介護施設等（＊３）
　（ウ）感染等の疑いがある者に対して一定の要件のもと自費で検査を実施した介護施設等（＊３）（（ア）、（イ）の場合を除く。）
　（エ）施設内療養を行った高齢者施設等（＊５）
　（オ）千葉県または政令市・中核市（千葉市・柏市・船橋市）から休業要請を受けた通所系サービス事業所（＊１）、短期入所系サービス事業所（＊２）
イ　新型コロナウイルス感染症の流行に伴い居宅でサービスを提供する通所系サービス事業所（＊１）
　　ア（ア）、（オ）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
※令和５年５月８日以降に係る通常の介護サービス提供では想定されないかかりまし費用分については、第４条第２項第２号に記載のとおり読み替える。</t>
    <rPh sb="48" eb="50">
      <t>カイゴ</t>
    </rPh>
    <rPh sb="54" eb="56">
      <t>ジギョウ</t>
    </rPh>
    <rPh sb="56" eb="57">
      <t>ジョ</t>
    </rPh>
    <rPh sb="57" eb="58">
      <t>トウ</t>
    </rPh>
    <rPh sb="691" eb="693">
      <t>レイワ</t>
    </rPh>
    <rPh sb="694" eb="695">
      <t>ネン</t>
    </rPh>
    <rPh sb="696" eb="697">
      <t>ガツ</t>
    </rPh>
    <rPh sb="698" eb="699">
      <t>ニチ</t>
    </rPh>
    <rPh sb="699" eb="701">
      <t>イコウ</t>
    </rPh>
    <rPh sb="702" eb="703">
      <t>カカ</t>
    </rPh>
    <rPh sb="704" eb="706">
      <t>ツウジョウ</t>
    </rPh>
    <rPh sb="707" eb="709">
      <t>カイゴ</t>
    </rPh>
    <rPh sb="713" eb="715">
      <t>テイキョウ</t>
    </rPh>
    <rPh sb="717" eb="719">
      <t>ソウテイ</t>
    </rPh>
    <rPh sb="728" eb="730">
      <t>ヒヨウ</t>
    </rPh>
    <rPh sb="730" eb="731">
      <t>ブン</t>
    </rPh>
    <rPh sb="737" eb="738">
      <t>ダイ</t>
    </rPh>
    <rPh sb="739" eb="740">
      <t>ジョウ</t>
    </rPh>
    <rPh sb="740" eb="741">
      <t>ダイ</t>
    </rPh>
    <rPh sb="742" eb="743">
      <t>コウ</t>
    </rPh>
    <rPh sb="743" eb="744">
      <t>ダイ</t>
    </rPh>
    <rPh sb="745" eb="746">
      <t>ゴウ</t>
    </rPh>
    <rPh sb="747" eb="749">
      <t>キサイ</t>
    </rPh>
    <rPh sb="753" eb="754">
      <t>ヨ</t>
    </rPh>
    <rPh sb="755" eb="756">
      <t>カ</t>
    </rPh>
    <phoneticPr fontId="2"/>
  </si>
  <si>
    <t>合計（①）</t>
    <rPh sb="0" eb="2">
      <t>ゴウケイ</t>
    </rPh>
    <phoneticPr fontId="2"/>
  </si>
  <si>
    <t>合計（②）</t>
    <rPh sb="0" eb="2">
      <t>ゴウケイ</t>
    </rPh>
    <phoneticPr fontId="2"/>
  </si>
  <si>
    <t>※合計（③）の額の千円未満切り捨て</t>
    <rPh sb="1" eb="3">
      <t>ゴウケイ</t>
    </rPh>
    <rPh sb="7" eb="8">
      <t>ガク</t>
    </rPh>
    <rPh sb="9" eb="10">
      <t>セン</t>
    </rPh>
    <rPh sb="10" eb="13">
      <t>エンミマン</t>
    </rPh>
    <rPh sb="13" eb="14">
      <t>キ</t>
    </rPh>
    <rPh sb="15" eb="16">
      <t>ス</t>
    </rPh>
    <phoneticPr fontId="2"/>
  </si>
  <si>
    <t>ウ　感染者が発生した介護サービス事業所等（以下のいずれかに該当）の利用者の受け入れや当該介護サービス事業所等に応援職員の派遣を行う介護サービス事業所等（＊１～＊４）
　（ア）ア（ア）、（オ）に該当する介護サービス事業所等
　（イ）感染症の拡大防止の観点から必要があり、自主的に休業した介護サービス事業所等
※令和５年５月８日以降に係る通常の介護サービス提供では想定されないかかり増し費用分については、第４条第２項第２号に記載のとおり読み替える。</t>
    <rPh sb="44" eb="46">
      <t>カイゴ</t>
    </rPh>
    <rPh sb="50" eb="53">
      <t>ジギョウショ</t>
    </rPh>
    <rPh sb="53" eb="54">
      <t>トウ</t>
    </rPh>
    <rPh sb="65" eb="67">
      <t>カイゴ</t>
    </rPh>
    <rPh sb="71" eb="74">
      <t>ジギョウショ</t>
    </rPh>
    <rPh sb="74" eb="75">
      <t>トウ</t>
    </rPh>
    <rPh sb="151" eb="152">
      <t>トウ</t>
    </rPh>
    <rPh sb="190" eb="191">
      <t>マ</t>
    </rPh>
    <phoneticPr fontId="2"/>
  </si>
  <si>
    <t>合計（③）</t>
    <phoneticPr fontId="2"/>
  </si>
  <si>
    <t>令和５年度分交付済額
【円単位で記載】</t>
    <rPh sb="0" eb="2">
      <t>レイワ</t>
    </rPh>
    <rPh sb="3" eb="5">
      <t>ネンド</t>
    </rPh>
    <rPh sb="5" eb="6">
      <t>ブン</t>
    </rPh>
    <rPh sb="6" eb="8">
      <t>コウフ</t>
    </rPh>
    <rPh sb="8" eb="9">
      <t>ズ</t>
    </rPh>
    <rPh sb="9" eb="10">
      <t>ガク</t>
    </rPh>
    <rPh sb="12" eb="13">
      <t>エン</t>
    </rPh>
    <rPh sb="13" eb="15">
      <t>タンイ</t>
    </rPh>
    <rPh sb="16" eb="18">
      <t>キサイ</t>
    </rPh>
    <phoneticPr fontId="2"/>
  </si>
  <si>
    <t>事業所・施設別申請予定額一覧表</t>
    <rPh sb="9" eb="11">
      <t>ヨテイ</t>
    </rPh>
    <rPh sb="14" eb="15">
      <t>ヒョウ</t>
    </rPh>
    <phoneticPr fontId="2"/>
  </si>
  <si>
    <t>申請予定額(d)</t>
    <rPh sb="0" eb="2">
      <t>シンセイ</t>
    </rPh>
    <rPh sb="2" eb="4">
      <t>ヨテイ</t>
    </rPh>
    <rPh sb="4" eb="5">
      <t>ガク</t>
    </rPh>
    <phoneticPr fontId="2"/>
  </si>
  <si>
    <t>申請予定額(g)</t>
    <rPh sb="0" eb="2">
      <t>シンセイ</t>
    </rPh>
    <rPh sb="2" eb="4">
      <t>ヨテイ</t>
    </rPh>
    <rPh sb="4" eb="5">
      <t>ガク</t>
    </rPh>
    <phoneticPr fontId="2"/>
  </si>
  <si>
    <t>申請予定額計(h)</t>
    <rPh sb="0" eb="2">
      <t>シンセイ</t>
    </rPh>
    <rPh sb="2" eb="4">
      <t>ヨテイ</t>
    </rPh>
    <rPh sb="4" eb="5">
      <t>ガク</t>
    </rPh>
    <rPh sb="5" eb="6">
      <t>ケイ</t>
    </rPh>
    <phoneticPr fontId="2"/>
  </si>
  <si>
    <t>様式１号の３(事業所・施設別個票)</t>
    <rPh sb="0" eb="2">
      <t>ヨウシキ</t>
    </rPh>
    <rPh sb="3" eb="4">
      <t>ゴウ</t>
    </rPh>
    <phoneticPr fontId="2"/>
  </si>
  <si>
    <t>各事業所の作業</t>
    <rPh sb="0" eb="1">
      <t>カク</t>
    </rPh>
    <rPh sb="1" eb="4">
      <t>ジギョウショ</t>
    </rPh>
    <rPh sb="5" eb="7">
      <t>サギョウ</t>
    </rPh>
    <phoneticPr fontId="2"/>
  </si>
  <si>
    <t>事業者（法人本部）の作業</t>
    <rPh sb="0" eb="3">
      <t>ジギョウシャ</t>
    </rPh>
    <rPh sb="4" eb="6">
      <t>ホウジン</t>
    </rPh>
    <rPh sb="6" eb="8">
      <t>ホンブ</t>
    </rPh>
    <rPh sb="10" eb="12">
      <t>サギョウ</t>
    </rPh>
    <phoneticPr fontId="2"/>
  </si>
  <si>
    <t>手順</t>
    <rPh sb="0" eb="2">
      <t>テジュン</t>
    </rPh>
    <phoneticPr fontId="2"/>
  </si>
  <si>
    <t>○所要額回答票の作成方法</t>
    <rPh sb="1" eb="3">
      <t>ショヨウ</t>
    </rPh>
    <rPh sb="3" eb="4">
      <t>ガク</t>
    </rPh>
    <rPh sb="4" eb="6">
      <t>カイトウ</t>
    </rPh>
    <rPh sb="6" eb="7">
      <t>ヒョウ</t>
    </rPh>
    <rPh sb="8" eb="10">
      <t>サクセイ</t>
    </rPh>
    <rPh sb="10" eb="12">
      <t>ホウホウ</t>
    </rPh>
    <phoneticPr fontId="2"/>
  </si>
  <si>
    <t>事業所・施設別申請予定額一覧表に全事業所・施設分が正しく反映されているか確認</t>
    <rPh sb="16" eb="20">
      <t>ゼンジギョウショ</t>
    </rPh>
    <rPh sb="21" eb="23">
      <t>シセツ</t>
    </rPh>
    <rPh sb="23" eb="24">
      <t>ブン</t>
    </rPh>
    <rPh sb="25" eb="26">
      <t>タダ</t>
    </rPh>
    <rPh sb="28" eb="30">
      <t>ハンエイ</t>
    </rPh>
    <rPh sb="36" eb="38">
      <t>カクニン</t>
    </rPh>
    <phoneticPr fontId="2"/>
  </si>
  <si>
    <t>（注）</t>
  </si>
  <si>
    <t>１．「基準単価(a)」及び「基準単価(e)」は、「令和５年度千葉県新型コロナウイルス感染症流行下における介護サービス事業所等のサービス提供体制確保事業費補助金」の別表に記載された基準単価を記入すること。（自動計算）</t>
  </si>
  <si>
    <t>３．「申請額(d)」は、「基準単価(a)」と「所要額①(b)」を比較して低い方の額及び「所要額②(c)」の合計を、「申請額(g)」は、「基準単価(e)」と「所要額(f)」を比較して低い方の額をぞれぞれ記入すること。（自動計算）</t>
  </si>
  <si>
    <t>４．「申請額計(h)」は、「申請額(d)」と「申請額(g)」の合計額を記入すること。（自動計算）</t>
  </si>
  <si>
    <t>２．「所要額①(b)」、「所要額②(c)」及び「所要額(f)」は「様式第１号の３（事業所・施設別個票）」に記載した所要額（千円未満切り捨て）を記入すること。（自動計算）</t>
    <phoneticPr fontId="2"/>
  </si>
  <si>
    <t>［令和５年度に生じた費用分］</t>
    <rPh sb="1" eb="3">
      <t>レイワ</t>
    </rPh>
    <rPh sb="4" eb="5">
      <t>ネン</t>
    </rPh>
    <rPh sb="5" eb="6">
      <t>ド</t>
    </rPh>
    <rPh sb="7" eb="8">
      <t>ショウ</t>
    </rPh>
    <rPh sb="10" eb="12">
      <t>ヒヨウ</t>
    </rPh>
    <rPh sb="12" eb="13">
      <t>ブン</t>
    </rPh>
    <phoneticPr fontId="2"/>
  </si>
  <si>
    <t>法人名</t>
    <rPh sb="0" eb="2">
      <t>ホウジン</t>
    </rPh>
    <rPh sb="2" eb="3">
      <t>メイ</t>
    </rPh>
    <phoneticPr fontId="2"/>
  </si>
  <si>
    <t>　　　　　　　　　　　　　　　　　　　　　　　　助成対象
　　サービス種別</t>
    <rPh sb="24" eb="26">
      <t>ジョセイ</t>
    </rPh>
    <rPh sb="26" eb="28">
      <t>タイショウ</t>
    </rPh>
    <rPh sb="36" eb="38">
      <t>シュベツ</t>
    </rPh>
    <phoneticPr fontId="2"/>
  </si>
  <si>
    <t>事業所･施設数</t>
    <rPh sb="0" eb="3">
      <t>ジギョウショ</t>
    </rPh>
    <rPh sb="4" eb="6">
      <t>シセツ</t>
    </rPh>
    <rPh sb="6" eb="7">
      <t>スウ</t>
    </rPh>
    <phoneticPr fontId="2"/>
  </si>
  <si>
    <t>通所系</t>
    <rPh sb="0" eb="2">
      <t>ツウショ</t>
    </rPh>
    <rPh sb="2" eb="3">
      <t>ケイ</t>
    </rPh>
    <phoneticPr fontId="2"/>
  </si>
  <si>
    <t>通所介護事業所（通常規模型）</t>
    <rPh sb="0" eb="2">
      <t>ツウショ</t>
    </rPh>
    <rPh sb="2" eb="4">
      <t>カイゴ</t>
    </rPh>
    <rPh sb="4" eb="7">
      <t>ジギョウショ</t>
    </rPh>
    <phoneticPr fontId="2"/>
  </si>
  <si>
    <t>か所</t>
    <rPh sb="1" eb="2">
      <t>ショ</t>
    </rPh>
    <phoneticPr fontId="2"/>
  </si>
  <si>
    <t>千円</t>
  </si>
  <si>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</si>
  <si>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</si>
  <si>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</si>
  <si>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</si>
  <si>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</si>
  <si>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</si>
  <si>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短期入所系</t>
    <rPh sb="0" eb="2">
      <t>タンキ</t>
    </rPh>
    <rPh sb="2" eb="4">
      <t>ニュウショ</t>
    </rPh>
    <rPh sb="4" eb="5">
      <t>ケイ</t>
    </rPh>
    <phoneticPr fontId="2"/>
  </si>
  <si>
    <t>短期入所生活介護事業所</t>
    <phoneticPr fontId="2"/>
  </si>
  <si>
    <t>短期入所療養介護事業所</t>
    <rPh sb="0" eb="2">
      <t>タンキ</t>
    </rPh>
    <rPh sb="2" eb="4">
      <t>ニュウショ</t>
    </rPh>
    <rPh sb="4" eb="6">
      <t>リョウヨウ</t>
    </rPh>
    <rPh sb="6" eb="8">
      <t>カイゴ</t>
    </rPh>
    <rPh sb="8" eb="11">
      <t>ジギョウショ</t>
    </rPh>
    <phoneticPr fontId="2"/>
  </si>
  <si>
    <t>訪問系</t>
    <rPh sb="0" eb="2">
      <t>ホウモン</t>
    </rPh>
    <rPh sb="2" eb="3">
      <t>ケイ</t>
    </rPh>
    <phoneticPr fontId="2"/>
  </si>
  <si>
    <t>居宅療養管理指導事業所</t>
    <rPh sb="8" eb="11">
      <t>ジギョウショ</t>
    </rPh>
    <phoneticPr fontId="2"/>
  </si>
  <si>
    <t>多機能型</t>
    <rPh sb="0" eb="4">
      <t>タキノウガタ</t>
    </rPh>
    <phoneticPr fontId="2"/>
  </si>
  <si>
    <t>入所施設・居住系</t>
    <rPh sb="0" eb="2">
      <t>ニュウショ</t>
    </rPh>
    <rPh sb="2" eb="4">
      <t>シセツ</t>
    </rPh>
    <rPh sb="5" eb="7">
      <t>キョジュウ</t>
    </rPh>
    <rPh sb="7" eb="8">
      <t>ケイ</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</si>
  <si>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</si>
  <si>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</si>
  <si>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</si>
  <si>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</si>
  <si>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</si>
  <si>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</si>
  <si>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</si>
  <si>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</si>
  <si>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小　　計</t>
    <rPh sb="0" eb="1">
      <t>ショウ</t>
    </rPh>
    <rPh sb="3" eb="4">
      <t>ケイ</t>
    </rPh>
    <phoneticPr fontId="2"/>
  </si>
  <si>
    <t>合　　計 (ア、イ＋ウ)</t>
    <rPh sb="0" eb="1">
      <t>ゴウ</t>
    </rPh>
    <rPh sb="3" eb="4">
      <t>ケイ</t>
    </rPh>
    <phoneticPr fontId="2"/>
  </si>
  <si>
    <t>ア　新型コロナウイルス感染者が発生又は濃厚接触者に対応した介護サービス事業所等（休業要請を受けた介護サービス事業所等を含む。）</t>
    <rPh sb="48" eb="50">
      <t>カイゴ</t>
    </rPh>
    <rPh sb="54" eb="57">
      <t>ジギョウショ</t>
    </rPh>
    <rPh sb="57" eb="58">
      <t>トウ</t>
    </rPh>
    <phoneticPr fontId="2"/>
  </si>
  <si>
    <t>イ　新型コロナウイルス感染症の流行に伴い居宅でサービスを提供する通所系サービス事業所</t>
    <phoneticPr fontId="2"/>
  </si>
  <si>
    <t>ウ　感染者が発生した介護サービス事業所等の利用者の受け入れや当該介護サービス事業所等に応援職員の派遣を行う介護サービス事業所等</t>
    <rPh sb="32" eb="34">
      <t>カイゴ</t>
    </rPh>
    <rPh sb="38" eb="41">
      <t>ジギョウショ</t>
    </rPh>
    <rPh sb="41" eb="42">
      <t>トウ</t>
    </rPh>
    <phoneticPr fontId="2"/>
  </si>
  <si>
    <t>-</t>
    <phoneticPr fontId="2"/>
  </si>
  <si>
    <t>担当者名</t>
    <rPh sb="0" eb="3">
      <t>タントウシャ</t>
    </rPh>
    <rPh sb="3" eb="4">
      <t>メイ</t>
    </rPh>
    <phoneticPr fontId="2"/>
  </si>
  <si>
    <t>メールアドレス</t>
    <phoneticPr fontId="2"/>
  </si>
  <si>
    <t>令和５年度千葉県新型コロナウイルス感染症流行下における介護サービス事業所等の</t>
    <rPh sb="0" eb="2">
      <t>レイワ</t>
    </rPh>
    <rPh sb="3" eb="5">
      <t>ネンド</t>
    </rPh>
    <rPh sb="5" eb="8">
      <t>チバケン</t>
    </rPh>
    <rPh sb="8" eb="10">
      <t>シンガタ</t>
    </rPh>
    <rPh sb="17" eb="20">
      <t>カンセンショウ</t>
    </rPh>
    <rPh sb="20" eb="22">
      <t>リュウコウ</t>
    </rPh>
    <rPh sb="22" eb="23">
      <t>シタ</t>
    </rPh>
    <rPh sb="27" eb="29">
      <t>カイゴ</t>
    </rPh>
    <rPh sb="33" eb="37">
      <t>ジギョウショナド</t>
    </rPh>
    <phoneticPr fontId="2"/>
  </si>
  <si>
    <t>サービス提供体制確保事業費補助金所要額回答票</t>
    <rPh sb="16" eb="18">
      <t>ショヨウ</t>
    </rPh>
    <rPh sb="18" eb="19">
      <t>ガク</t>
    </rPh>
    <rPh sb="19" eb="21">
      <t>カイトウ</t>
    </rPh>
    <rPh sb="21" eb="22">
      <t>ヒョウ</t>
    </rPh>
    <phoneticPr fontId="2"/>
  </si>
  <si>
    <t>申請予定額</t>
    <rPh sb="0" eb="2">
      <t>シンセイ</t>
    </rPh>
    <rPh sb="2" eb="4">
      <t>ヨテイ</t>
    </rPh>
    <rPh sb="4" eb="5">
      <t>ガク</t>
    </rPh>
    <phoneticPr fontId="2"/>
  </si>
  <si>
    <t>総括表に法人名、担当者名、連絡先（電話番号、メールアドレス）を入力</t>
    <rPh sb="0" eb="2">
      <t>ソウカツ</t>
    </rPh>
    <rPh sb="2" eb="3">
      <t>ヒョウ</t>
    </rPh>
    <rPh sb="4" eb="6">
      <t>ホウジン</t>
    </rPh>
    <rPh sb="6" eb="7">
      <t>メイ</t>
    </rPh>
    <rPh sb="8" eb="11">
      <t>タントウシャ</t>
    </rPh>
    <rPh sb="11" eb="12">
      <t>メイ</t>
    </rPh>
    <rPh sb="13" eb="15">
      <t>レンラク</t>
    </rPh>
    <rPh sb="15" eb="16">
      <t>サキ</t>
    </rPh>
    <rPh sb="17" eb="19">
      <t>デンワ</t>
    </rPh>
    <rPh sb="19" eb="21">
      <t>バンゴウ</t>
    </rPh>
    <rPh sb="31" eb="33">
      <t>ニュウリョク</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</si>
  <si>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</si>
  <si>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個票の着色セルを入力（黄色セル：必要情報の入力、緑色セル：クリックしてプルダウンから選択）し、事業者（法人本部）へ返送
※既に申請した金額については、記入しないでください。</t>
    <rPh sb="0" eb="2">
      <t>コヒョウ</t>
    </rPh>
    <rPh sb="3" eb="5">
      <t>チャクショク</t>
    </rPh>
    <rPh sb="8" eb="10">
      <t>ニュウリョク</t>
    </rPh>
    <rPh sb="11" eb="13">
      <t>キイロ</t>
    </rPh>
    <rPh sb="16" eb="18">
      <t>ヒツヨウ</t>
    </rPh>
    <rPh sb="18" eb="20">
      <t>ジョウホウ</t>
    </rPh>
    <rPh sb="21" eb="23">
      <t>ニュウリョク</t>
    </rPh>
    <rPh sb="24" eb="26">
      <t>ミドリイロ</t>
    </rPh>
    <rPh sb="42" eb="44">
      <t>センタク</t>
    </rPh>
    <rPh sb="47" eb="50">
      <t>ジギョウシャ</t>
    </rPh>
    <rPh sb="51" eb="53">
      <t>ホウジン</t>
    </rPh>
    <rPh sb="53" eb="55">
      <t>ホンブ</t>
    </rPh>
    <rPh sb="57" eb="59">
      <t>ヘンソウ</t>
    </rPh>
    <rPh sb="62" eb="63">
      <t>スデ</t>
    </rPh>
    <rPh sb="64" eb="66">
      <t>シンセイ</t>
    </rPh>
    <rPh sb="68" eb="70">
      <t>キンガク</t>
    </rPh>
    <rPh sb="76" eb="78">
      <t>キニュウ</t>
    </rPh>
    <phoneticPr fontId="2"/>
  </si>
  <si>
    <t>各事業所・施設から回収した、個票の入力内容を確認</t>
    <rPh sb="0" eb="1">
      <t>カク</t>
    </rPh>
    <rPh sb="1" eb="4">
      <t>ジギョウショ</t>
    </rPh>
    <rPh sb="5" eb="7">
      <t>シセツ</t>
    </rPh>
    <rPh sb="9" eb="11">
      <t>カイシュウ</t>
    </rPh>
    <rPh sb="14" eb="16">
      <t>コヒョウ</t>
    </rPh>
    <rPh sb="17" eb="19">
      <t>ニュウリョク</t>
    </rPh>
    <rPh sb="19" eb="21">
      <t>ナイヨウ</t>
    </rPh>
    <rPh sb="22" eb="24">
      <t>カクニン</t>
    </rPh>
    <phoneticPr fontId="2"/>
  </si>
  <si>
    <t>各個票のシート名を「個票●」（●は１からの通し番号）に修正（※全角数字で入力）</t>
    <rPh sb="0" eb="1">
      <t>カク</t>
    </rPh>
    <rPh sb="1" eb="3">
      <t>コヒョウ</t>
    </rPh>
    <phoneticPr fontId="2"/>
  </si>
  <si>
    <t>総括表</t>
    <rPh sb="0" eb="2">
      <t>ソウカツ</t>
    </rPh>
    <rPh sb="2" eb="3">
      <t>ヒョウ</t>
    </rPh>
    <phoneticPr fontId="2"/>
  </si>
  <si>
    <t>本Excelを各事業所・施設に配布し、個票を記入するように依頼　</t>
    <rPh sb="0" eb="1">
      <t>ホン</t>
    </rPh>
    <rPh sb="7" eb="8">
      <t>カク</t>
    </rPh>
    <rPh sb="8" eb="11">
      <t>ジギョウショ</t>
    </rPh>
    <rPh sb="12" eb="14">
      <t>シセツ</t>
    </rPh>
    <rPh sb="15" eb="17">
      <t>ハイフ</t>
    </rPh>
    <rPh sb="22" eb="24">
      <t>キニュウ</t>
    </rPh>
    <rPh sb="29" eb="31">
      <t>イライ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</si>
</sst>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36">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3"/>
      <color theme="1"/>
      <name val="ＭＳ Ｐ明朝"/>
      <family val="1"/>
      <charset val="128"/>
    </font>
    <font>
      <sz val="9"/>
      <color indexed="8"/>
      <name val="MS P ゴシック"/>
      <family val="3"/>
      <charset val="128"/>
    </font>
    <font>
      <sz val="3"/>
      <color rgb="FFFF0000"/>
      <name val="ＭＳ Ｐ明朝"/>
      <family val="1"/>
      <charset val="128"/>
    </font>
    <font>
      <sz val="5"/>
      <color theme="1"/>
      <name val="ＭＳ 明朝"/>
      <family val="1"/>
      <charset val="128"/>
    </font>
    <font>
      <sz val="3"/>
      <name val="ＭＳ Ｐ明朝"/>
      <family val="1"/>
      <charset val="128"/>
    </font>
    <font>
      <sz val="11"/>
      <color rgb="FFFF0000"/>
      <name val="ＭＳ Ｐ明朝"/>
      <family val="1"/>
      <charset val="128"/>
    </font>
    <font>
      <sz val="7"/>
      <name val="ＭＳ Ｐ明朝"/>
      <family val="1"/>
      <charset val="128"/>
    </font>
    <font>
      <sz val="11"/>
      <name val="ＭＳ Ｐ明朝"/>
      <family val="1"/>
      <charset val="128"/>
    </font>
    <font>
      <b/>
      <sz val="16"/>
      <color theme="1"/>
      <name val="ＭＳ ゴシック"/>
      <family val="3"/>
      <charset val="128"/>
    </font>
    <font>
      <b/>
      <sz val="11"/>
      <color theme="1"/>
      <name val="ＭＳ ゴシック"/>
      <family val="3"/>
      <charset val="128"/>
    </font>
    <font>
      <sz val="10"/>
      <color theme="1"/>
      <name val="ＭＳ ゴシック"/>
      <family val="3"/>
      <charset val="128"/>
    </font>
    <font>
      <sz val="10"/>
      <color indexed="81"/>
      <name val="MS P ゴシック"/>
      <family val="3"/>
      <charset val="128"/>
    </font>
    <font>
      <sz val="11"/>
      <color theme="1"/>
      <name val="ＭＳ 明朝"/>
      <family val="1"/>
      <charset val="128"/>
    </font>
    <font>
      <sz val="12"/>
      <name val="ＭＳ 明朝"/>
      <family val="1"/>
      <charset val="128"/>
    </font>
    <font>
      <sz val="12"/>
      <color theme="1"/>
      <name val="ＭＳ 明朝"/>
      <family val="1"/>
      <charset val="128"/>
    </font>
    <font>
      <b/>
      <sz val="14"/>
      <name val="ＭＳ 明朝"/>
      <family val="1"/>
      <charset val="128"/>
    </font>
    <font>
      <sz val="10"/>
      <color rgb="FFFF0000"/>
      <name val="ＭＳ 明朝"/>
      <family val="1"/>
      <charset val="128"/>
    </font>
    <font>
      <sz val="10"/>
      <name val="ＭＳ 明朝"/>
      <family val="1"/>
      <charset val="128"/>
    </font>
    <font>
      <sz val="8"/>
      <color theme="1"/>
      <name val="ＭＳ 明朝"/>
      <family val="1"/>
      <charset val="128"/>
    </font>
    <font>
      <b/>
      <sz val="12"/>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8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diagonalUp="1">
      <left style="thin">
        <color indexed="64"/>
      </left>
      <right style="thin">
        <color indexed="64"/>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53">
    <xf numFmtId="0" fontId="0" fillId="0" borderId="0" xfId="0">
      <alignment vertical="center"/>
    </xf>
    <xf numFmtId="0" fontId="8" fillId="2" borderId="0" xfId="0" applyFont="1" applyFill="1">
      <alignment vertical="center"/>
    </xf>
    <xf numFmtId="0" fontId="21" fillId="2" borderId="0" xfId="0" applyFont="1" applyFill="1">
      <alignment vertical="center"/>
    </xf>
    <xf numFmtId="0" fontId="12" fillId="2" borderId="0" xfId="0" applyFont="1" applyFill="1" applyAlignment="1">
      <alignment horizontal="left" vertical="center"/>
    </xf>
    <xf numFmtId="0" fontId="8" fillId="2" borderId="0" xfId="0" applyFont="1" applyFill="1" applyAlignment="1">
      <alignment horizontal="righ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 xfId="0" applyFont="1" applyFill="1" applyBorder="1" applyAlignment="1">
      <alignment horizontal="center" vertical="center"/>
    </xf>
    <xf numFmtId="178" fontId="8" fillId="2" borderId="18" xfId="0" applyNumberFormat="1" applyFont="1" applyFill="1" applyBorder="1" applyAlignment="1">
      <alignment horizontal="center" vertical="center" shrinkToFit="1"/>
    </xf>
    <xf numFmtId="178" fontId="8" fillId="2" borderId="1" xfId="0" applyNumberFormat="1" applyFont="1" applyFill="1" applyBorder="1" applyAlignment="1">
      <alignment horizontal="center" vertical="center" shrinkToFit="1"/>
    </xf>
    <xf numFmtId="178" fontId="8" fillId="2" borderId="18" xfId="4" applyNumberFormat="1" applyFont="1" applyFill="1" applyBorder="1" applyAlignment="1">
      <alignment horizontal="right" vertical="center" shrinkToFit="1"/>
    </xf>
    <xf numFmtId="178" fontId="8" fillId="2" borderId="29" xfId="4" applyNumberFormat="1" applyFont="1" applyFill="1" applyBorder="1" applyAlignment="1">
      <alignment horizontal="right" vertical="center" shrinkToFit="1"/>
    </xf>
    <xf numFmtId="178" fontId="8" fillId="2" borderId="3" xfId="4" applyNumberFormat="1" applyFont="1" applyFill="1" applyBorder="1" applyAlignment="1">
      <alignment horizontal="right" vertical="center" shrinkToFit="1"/>
    </xf>
    <xf numFmtId="178" fontId="8" fillId="2" borderId="20" xfId="4" applyNumberFormat="1" applyFont="1" applyFill="1" applyBorder="1" applyAlignment="1">
      <alignment horizontal="right" vertical="center" shrinkToFit="1"/>
    </xf>
    <xf numFmtId="178" fontId="8" fillId="2" borderId="21" xfId="0" applyNumberFormat="1" applyFont="1" applyFill="1" applyBorder="1" applyAlignment="1">
      <alignment horizontal="center" vertical="center" shrinkToFit="1"/>
    </xf>
    <xf numFmtId="178" fontId="8" fillId="2" borderId="26" xfId="0" applyNumberFormat="1" applyFont="1" applyFill="1" applyBorder="1" applyAlignment="1">
      <alignment horizontal="center" vertical="center" shrinkToFit="1"/>
    </xf>
    <xf numFmtId="178" fontId="8" fillId="2" borderId="21" xfId="4" applyNumberFormat="1" applyFont="1" applyFill="1" applyBorder="1" applyAlignment="1">
      <alignment horizontal="right" vertical="center" shrinkToFit="1"/>
    </xf>
    <xf numFmtId="178" fontId="8" fillId="2" borderId="31" xfId="4" applyNumberFormat="1" applyFont="1" applyFill="1" applyBorder="1" applyAlignment="1">
      <alignment horizontal="right" vertical="center" shrinkToFit="1"/>
    </xf>
    <xf numFmtId="178" fontId="8" fillId="2" borderId="47" xfId="4" applyNumberFormat="1" applyFont="1" applyFill="1" applyBorder="1" applyAlignment="1">
      <alignment horizontal="right" vertical="center" shrinkToFit="1"/>
    </xf>
    <xf numFmtId="178" fontId="8" fillId="2" borderId="27" xfId="4" applyNumberFormat="1" applyFont="1" applyFill="1" applyBorder="1" applyAlignment="1">
      <alignment horizontal="right" vertical="center" shrinkToFit="1"/>
    </xf>
    <xf numFmtId="178" fontId="8" fillId="2" borderId="44" xfId="4" applyNumberFormat="1" applyFont="1" applyFill="1" applyBorder="1" applyAlignment="1">
      <alignment horizontal="right" vertical="center" shrinkToFit="1"/>
    </xf>
    <xf numFmtId="178" fontId="8" fillId="2" borderId="32" xfId="4" applyNumberFormat="1" applyFont="1" applyFill="1" applyBorder="1" applyAlignment="1">
      <alignment horizontal="right" vertical="center" shrinkToFit="1"/>
    </xf>
    <xf numFmtId="178" fontId="8" fillId="2" borderId="45" xfId="4" applyNumberFormat="1" applyFont="1" applyFill="1" applyBorder="1" applyAlignment="1">
      <alignment horizontal="right" vertical="center" shrinkToFit="1"/>
    </xf>
    <xf numFmtId="178" fontId="8" fillId="2" borderId="25" xfId="4" applyNumberFormat="1" applyFont="1" applyFill="1" applyBorder="1" applyAlignment="1">
      <alignment horizontal="right" vertical="center" shrinkToFit="1"/>
    </xf>
    <xf numFmtId="178" fontId="8" fillId="2" borderId="46" xfId="4" applyNumberFormat="1" applyFont="1" applyFill="1" applyBorder="1" applyAlignment="1">
      <alignment horizontal="right" vertical="center" shrinkToFit="1"/>
    </xf>
    <xf numFmtId="0" fontId="15" fillId="2" borderId="0" xfId="0" applyFont="1" applyFill="1">
      <alignment vertical="center"/>
    </xf>
    <xf numFmtId="0" fontId="8" fillId="0" borderId="0" xfId="0" applyFont="1">
      <alignment vertical="center"/>
    </xf>
    <xf numFmtId="0" fontId="9" fillId="0" borderId="12" xfId="0" applyFont="1" applyBorder="1">
      <alignment vertical="center"/>
    </xf>
    <xf numFmtId="0" fontId="9" fillId="0" borderId="13" xfId="0" applyFont="1" applyBorder="1" applyAlignment="1">
      <alignment horizontal="center" vertical="center"/>
    </xf>
    <xf numFmtId="0" fontId="9" fillId="0" borderId="13" xfId="0" applyFont="1" applyBorder="1">
      <alignment vertical="center"/>
    </xf>
    <xf numFmtId="0" fontId="9" fillId="0" borderId="14" xfId="0" applyFont="1" applyBorder="1">
      <alignment vertical="center"/>
    </xf>
    <xf numFmtId="0" fontId="5" fillId="0" borderId="0" xfId="0" applyFont="1">
      <alignment vertical="center"/>
    </xf>
    <xf numFmtId="0" fontId="9" fillId="0" borderId="10" xfId="0" applyFont="1" applyBorder="1">
      <alignment vertical="center"/>
    </xf>
    <xf numFmtId="0" fontId="9" fillId="0" borderId="7" xfId="0" applyFont="1" applyBorder="1" applyAlignment="1">
      <alignment horizontal="center" vertical="center"/>
    </xf>
    <xf numFmtId="0" fontId="9" fillId="0" borderId="7" xfId="0" applyFont="1" applyBorder="1">
      <alignment vertical="center"/>
    </xf>
    <xf numFmtId="0" fontId="9" fillId="0" borderId="11" xfId="0" applyFont="1" applyBorder="1">
      <alignment vertical="center"/>
    </xf>
    <xf numFmtId="0" fontId="9" fillId="0" borderId="8" xfId="0" applyFont="1" applyBorder="1">
      <alignment vertical="center"/>
    </xf>
    <xf numFmtId="0" fontId="9" fillId="0" borderId="0" xfId="0" applyFont="1" applyAlignment="1">
      <alignment horizontal="center" vertical="center"/>
    </xf>
    <xf numFmtId="0" fontId="9" fillId="0" borderId="0" xfId="0" applyFont="1">
      <alignment vertical="center"/>
    </xf>
    <xf numFmtId="0" fontId="9" fillId="0" borderId="9" xfId="0" applyFont="1" applyBorder="1">
      <alignment vertical="center"/>
    </xf>
    <xf numFmtId="0" fontId="9" fillId="0" borderId="2" xfId="0" applyFont="1" applyBorder="1" applyAlignment="1">
      <alignment horizontal="center" vertical="center"/>
    </xf>
    <xf numFmtId="0" fontId="9" fillId="0" borderId="5" xfId="0" applyFont="1" applyBorder="1">
      <alignment vertical="center"/>
    </xf>
    <xf numFmtId="0" fontId="9" fillId="0" borderId="6" xfId="0" applyFont="1" applyBorder="1">
      <alignment vertical="center"/>
    </xf>
    <xf numFmtId="0" fontId="11" fillId="0" borderId="0" xfId="0" applyFont="1" applyAlignment="1">
      <alignment vertical="top"/>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5" fillId="4" borderId="5" xfId="0" applyFont="1" applyFill="1" applyBorder="1">
      <alignment vertical="center"/>
    </xf>
    <xf numFmtId="0" fontId="5" fillId="0" borderId="5" xfId="0" quotePrefix="1" applyFont="1" applyBorder="1" applyAlignment="1">
      <alignment horizontal="left"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5" fillId="4" borderId="7" xfId="0" applyFont="1" applyFill="1" applyBorder="1" applyAlignment="1">
      <alignment horizontal="left" vertical="center"/>
    </xf>
    <xf numFmtId="49" fontId="5" fillId="0" borderId="7" xfId="0" quotePrefix="1" applyNumberFormat="1" applyFont="1" applyBorder="1" applyAlignment="1">
      <alignment horizontal="left" vertical="center"/>
    </xf>
    <xf numFmtId="0" fontId="9" fillId="0" borderId="11" xfId="0" applyFont="1" applyBorder="1" applyAlignment="1">
      <alignment horizontal="center" vertical="center"/>
    </xf>
    <xf numFmtId="0" fontId="5" fillId="0" borderId="5" xfId="0" applyFont="1" applyBorder="1">
      <alignment vertical="center"/>
    </xf>
    <xf numFmtId="0" fontId="5" fillId="0" borderId="5" xfId="0" applyFont="1" applyBorder="1" applyAlignment="1">
      <alignment horizontal="left" vertical="center"/>
    </xf>
    <xf numFmtId="0" fontId="12" fillId="0" borderId="7" xfId="0" applyFont="1" applyBorder="1" applyAlignment="1">
      <alignment horizontal="left" vertical="center"/>
    </xf>
    <xf numFmtId="0" fontId="5" fillId="0" borderId="7" xfId="0" applyFont="1" applyBorder="1">
      <alignment vertical="center"/>
    </xf>
    <xf numFmtId="0" fontId="5" fillId="0" borderId="7"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2" xfId="0" applyFont="1" applyBorder="1">
      <alignment vertical="center"/>
    </xf>
    <xf numFmtId="0" fontId="11" fillId="0" borderId="2" xfId="0" applyFont="1" applyBorder="1">
      <alignment vertical="center"/>
    </xf>
    <xf numFmtId="0" fontId="5" fillId="0" borderId="2" xfId="0" applyFont="1" applyBorder="1" applyAlignment="1">
      <alignment vertical="center" wrapText="1"/>
    </xf>
    <xf numFmtId="0" fontId="5" fillId="0" borderId="3" xfId="0" applyFont="1" applyBorder="1">
      <alignment vertical="center"/>
    </xf>
    <xf numFmtId="0" fontId="5" fillId="0" borderId="16" xfId="0" applyFont="1" applyBorder="1">
      <alignment vertical="center"/>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6" fillId="0" borderId="16"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vertical="center" wrapText="1"/>
    </xf>
    <xf numFmtId="0" fontId="6" fillId="0" borderId="7" xfId="0" applyFont="1" applyBorder="1" applyAlignment="1">
      <alignment vertical="center" wrapText="1"/>
    </xf>
    <xf numFmtId="0" fontId="13" fillId="0" borderId="7" xfId="0" applyFont="1" applyBorder="1" applyAlignment="1">
      <alignment horizontal="left" vertical="center" wrapText="1"/>
    </xf>
    <xf numFmtId="0" fontId="13" fillId="0" borderId="11" xfId="0" applyFont="1" applyBorder="1" applyAlignment="1">
      <alignment horizontal="left" vertical="center" wrapText="1"/>
    </xf>
    <xf numFmtId="0" fontId="5" fillId="0" borderId="1" xfId="0" applyFont="1" applyBorder="1">
      <alignment vertical="center"/>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38" fontId="8" fillId="0" borderId="5" xfId="4" applyFont="1" applyFill="1" applyBorder="1" applyAlignment="1" applyProtection="1">
      <alignment horizontal="right" vertical="center" shrinkToFi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10" xfId="0" applyFont="1" applyBorder="1">
      <alignment vertical="center"/>
    </xf>
    <xf numFmtId="0" fontId="7" fillId="0" borderId="0" xfId="0" applyFont="1">
      <alignment vertical="center"/>
    </xf>
    <xf numFmtId="0" fontId="6" fillId="0" borderId="0" xfId="0" applyFont="1">
      <alignment vertical="center"/>
    </xf>
    <xf numFmtId="0" fontId="5" fillId="0" borderId="0" xfId="0" applyFont="1" applyAlignment="1">
      <alignment vertical="center" shrinkToFit="1"/>
    </xf>
    <xf numFmtId="176" fontId="5" fillId="0" borderId="0" xfId="0" applyNumberFormat="1" applyFont="1">
      <alignment vertical="center"/>
    </xf>
    <xf numFmtId="0" fontId="12" fillId="0" borderId="7" xfId="0" quotePrefix="1" applyFont="1" applyBorder="1">
      <alignment vertical="center"/>
    </xf>
    <xf numFmtId="0" fontId="7" fillId="0" borderId="7" xfId="0" applyFont="1" applyBorder="1">
      <alignment vertical="center"/>
    </xf>
    <xf numFmtId="0" fontId="6" fillId="0" borderId="7" xfId="0" applyFont="1" applyBorder="1">
      <alignment vertical="center"/>
    </xf>
    <xf numFmtId="0" fontId="5" fillId="0" borderId="7" xfId="0" applyFont="1" applyBorder="1" applyAlignment="1">
      <alignment vertical="center" shrinkToFit="1"/>
    </xf>
    <xf numFmtId="0" fontId="5" fillId="0" borderId="7" xfId="0" applyFont="1" applyBorder="1" applyAlignment="1">
      <alignment vertical="center" textRotation="255"/>
    </xf>
    <xf numFmtId="0" fontId="8" fillId="0" borderId="7" xfId="0" applyFont="1" applyBorder="1">
      <alignment vertical="center"/>
    </xf>
    <xf numFmtId="0" fontId="5" fillId="0" borderId="11" xfId="0" applyFont="1" applyBorder="1" applyAlignment="1">
      <alignment vertical="center" shrinkToFit="1"/>
    </xf>
    <xf numFmtId="0" fontId="8" fillId="0" borderId="0" xfId="0" applyFont="1" applyAlignment="1">
      <alignment horizontal="center" vertical="center"/>
    </xf>
    <xf numFmtId="0" fontId="14" fillId="2" borderId="36" xfId="0" applyFont="1" applyFill="1" applyBorder="1" applyAlignment="1">
      <alignment horizontal="left" vertical="center"/>
    </xf>
    <xf numFmtId="0" fontId="8" fillId="2" borderId="37" xfId="0" applyFont="1" applyFill="1" applyBorder="1">
      <alignment vertical="center"/>
    </xf>
    <xf numFmtId="0" fontId="8" fillId="2" borderId="37" xfId="0" applyFont="1" applyFill="1" applyBorder="1" applyAlignment="1">
      <alignment horizontal="center" vertical="center"/>
    </xf>
    <xf numFmtId="0" fontId="8" fillId="0" borderId="37" xfId="0" applyFont="1" applyBorder="1">
      <alignment vertical="center"/>
    </xf>
    <xf numFmtId="0" fontId="8" fillId="0" borderId="38" xfId="0" applyFont="1" applyBorder="1">
      <alignment vertical="center"/>
    </xf>
    <xf numFmtId="0" fontId="22" fillId="2" borderId="0" xfId="0" applyFont="1" applyFill="1" applyAlignment="1">
      <alignment horizontal="left" vertical="center"/>
    </xf>
    <xf numFmtId="0" fontId="8" fillId="0" borderId="40" xfId="0" applyFont="1" applyBorder="1">
      <alignment vertical="center"/>
    </xf>
    <xf numFmtId="0" fontId="22" fillId="2" borderId="39" xfId="0" applyFont="1" applyFill="1" applyBorder="1" applyAlignment="1">
      <alignment horizontal="left" vertical="center"/>
    </xf>
    <xf numFmtId="0" fontId="23" fillId="2" borderId="0" xfId="0" applyFont="1" applyFill="1" applyAlignment="1">
      <alignment horizontal="center" vertical="center"/>
    </xf>
    <xf numFmtId="0" fontId="23" fillId="0" borderId="0" xfId="0" applyFont="1">
      <alignment vertical="center"/>
    </xf>
    <xf numFmtId="0" fontId="6" fillId="2" borderId="0" xfId="0" applyFont="1" applyFill="1" applyAlignment="1">
      <alignment horizontal="left" vertical="center"/>
    </xf>
    <xf numFmtId="0" fontId="6" fillId="2" borderId="40" xfId="0" applyFont="1" applyFill="1" applyBorder="1" applyAlignment="1">
      <alignment horizontal="left" vertical="center"/>
    </xf>
    <xf numFmtId="0" fontId="6" fillId="2" borderId="0" xfId="0" applyFont="1" applyFill="1">
      <alignment vertical="center"/>
    </xf>
    <xf numFmtId="0" fontId="6" fillId="2" borderId="40" xfId="0" applyFont="1" applyFill="1" applyBorder="1">
      <alignment vertical="center"/>
    </xf>
    <xf numFmtId="0" fontId="22" fillId="2" borderId="39" xfId="0" applyFont="1" applyFill="1" applyBorder="1">
      <alignment vertical="center"/>
    </xf>
    <xf numFmtId="0" fontId="22" fillId="2" borderId="0" xfId="0" applyFont="1" applyFill="1">
      <alignment vertical="center"/>
    </xf>
    <xf numFmtId="0" fontId="22" fillId="0" borderId="0" xfId="0" applyFont="1">
      <alignment vertical="center"/>
    </xf>
    <xf numFmtId="0" fontId="22" fillId="2" borderId="0" xfId="0" applyFont="1" applyFill="1" applyAlignment="1">
      <alignment horizontal="center" vertical="center"/>
    </xf>
    <xf numFmtId="0" fontId="22" fillId="0" borderId="39" xfId="0" applyFont="1" applyBorder="1">
      <alignment vertical="center"/>
    </xf>
    <xf numFmtId="0" fontId="23" fillId="2" borderId="0" xfId="0" applyFont="1" applyFill="1">
      <alignment vertical="center"/>
    </xf>
    <xf numFmtId="0" fontId="22" fillId="0" borderId="41" xfId="0" applyFont="1" applyBorder="1">
      <alignment vertical="center"/>
    </xf>
    <xf numFmtId="0" fontId="23" fillId="0" borderId="42" xfId="0" applyFont="1" applyBorder="1">
      <alignment vertical="center"/>
    </xf>
    <xf numFmtId="0" fontId="8" fillId="0" borderId="42" xfId="0" applyFont="1" applyBorder="1">
      <alignment vertical="center"/>
    </xf>
    <xf numFmtId="0" fontId="8" fillId="0" borderId="43" xfId="0" applyFont="1" applyBorder="1">
      <alignment vertical="center"/>
    </xf>
    <xf numFmtId="0" fontId="16" fillId="0" borderId="0" xfId="0" applyFont="1">
      <alignment vertical="center"/>
    </xf>
    <xf numFmtId="0" fontId="20" fillId="0" borderId="0" xfId="0" applyFont="1">
      <alignment vertical="center"/>
    </xf>
    <xf numFmtId="176" fontId="16" fillId="0" borderId="0" xfId="0" applyNumberFormat="1" applyFont="1">
      <alignment vertical="center"/>
    </xf>
    <xf numFmtId="176" fontId="18" fillId="0" borderId="0" xfId="0" applyNumberFormat="1" applyFont="1">
      <alignment vertical="center"/>
    </xf>
    <xf numFmtId="0" fontId="16" fillId="0" borderId="0" xfId="0" quotePrefix="1" applyFont="1">
      <alignment vertical="center"/>
    </xf>
    <xf numFmtId="178" fontId="8" fillId="4" borderId="20" xfId="4" applyNumberFormat="1" applyFont="1" applyFill="1" applyBorder="1" applyAlignment="1" applyProtection="1">
      <alignment horizontal="left" vertical="center" shrinkToFit="1"/>
      <protection locked="0"/>
    </xf>
    <xf numFmtId="178" fontId="8" fillId="4" borderId="27" xfId="4" applyNumberFormat="1" applyFont="1" applyFill="1" applyBorder="1" applyAlignment="1" applyProtection="1">
      <alignment horizontal="left" vertical="center" shrinkToFit="1"/>
      <protection locked="0"/>
    </xf>
    <xf numFmtId="0" fontId="25" fillId="0" borderId="0" xfId="0" applyFont="1">
      <alignment vertical="center"/>
    </xf>
    <xf numFmtId="0" fontId="25" fillId="0" borderId="7" xfId="0" applyFont="1" applyBorder="1">
      <alignment vertical="center"/>
    </xf>
    <xf numFmtId="0" fontId="26" fillId="0" borderId="0" xfId="0" applyFont="1">
      <alignment vertical="center"/>
    </xf>
    <xf numFmtId="0" fontId="28" fillId="2" borderId="0" xfId="0" applyFont="1" applyFill="1">
      <alignment vertical="center"/>
    </xf>
    <xf numFmtId="0" fontId="28" fillId="2" borderId="0" xfId="0" applyFont="1" applyFill="1" applyAlignment="1">
      <alignment horizontal="left" vertical="top"/>
    </xf>
    <xf numFmtId="0" fontId="29" fillId="2" borderId="18" xfId="0" applyFont="1" applyFill="1" applyBorder="1" applyAlignment="1">
      <alignment horizontal="left" vertical="center" wrapText="1"/>
    </xf>
    <xf numFmtId="0" fontId="28" fillId="2" borderId="18" xfId="0" applyFont="1" applyFill="1" applyBorder="1" applyAlignment="1">
      <alignment horizontal="center" vertical="center"/>
    </xf>
    <xf numFmtId="0" fontId="30" fillId="2" borderId="18" xfId="0" applyFont="1" applyFill="1" applyBorder="1" applyAlignment="1">
      <alignment horizontal="center" vertical="top"/>
    </xf>
    <xf numFmtId="0" fontId="30" fillId="2" borderId="0" xfId="0" applyFont="1" applyFill="1" applyAlignment="1">
      <alignment horizontal="left" vertical="top"/>
    </xf>
    <xf numFmtId="0" fontId="31" fillId="2" borderId="0" xfId="0" applyFont="1" applyFill="1">
      <alignment vertical="center"/>
    </xf>
    <xf numFmtId="0" fontId="5" fillId="2" borderId="0" xfId="0" applyFont="1" applyFill="1" applyAlignment="1">
      <alignment horizontal="left" vertical="center" shrinkToFit="1"/>
    </xf>
    <xf numFmtId="0" fontId="5" fillId="2" borderId="0" xfId="0" applyFont="1" applyFill="1" applyAlignment="1">
      <alignment vertical="center" shrinkToFit="1"/>
    </xf>
    <xf numFmtId="0" fontId="5" fillId="2" borderId="0" xfId="0" applyFont="1" applyFill="1">
      <alignment vertical="center"/>
    </xf>
    <xf numFmtId="0" fontId="5" fillId="2" borderId="0" xfId="0" applyFont="1" applyFill="1" applyAlignment="1">
      <alignment horizontal="left" vertical="center"/>
    </xf>
    <xf numFmtId="0" fontId="9" fillId="2" borderId="0" xfId="0" applyFont="1" applyFill="1">
      <alignment vertical="center"/>
    </xf>
    <xf numFmtId="0" fontId="32" fillId="2" borderId="0" xfId="0" applyFont="1" applyFill="1">
      <alignment vertical="center"/>
    </xf>
    <xf numFmtId="0" fontId="10" fillId="2" borderId="0" xfId="0" applyFont="1" applyFill="1">
      <alignment vertical="center"/>
    </xf>
    <xf numFmtId="0" fontId="9" fillId="2" borderId="0" xfId="0" applyFont="1" applyFill="1" applyAlignment="1">
      <alignment horizontal="center" vertical="center"/>
    </xf>
    <xf numFmtId="0" fontId="9" fillId="2" borderId="0" xfId="0" applyFont="1" applyFill="1" applyAlignment="1">
      <alignment horizontal="right" vertical="center"/>
    </xf>
    <xf numFmtId="0" fontId="33" fillId="2" borderId="0" xfId="0" applyFont="1" applyFill="1" applyAlignment="1">
      <alignment horizontal="left" vertical="center"/>
    </xf>
    <xf numFmtId="0" fontId="33" fillId="2" borderId="0" xfId="0" applyFont="1" applyFill="1">
      <alignment vertical="center"/>
    </xf>
    <xf numFmtId="0" fontId="9" fillId="2" borderId="12" xfId="0" applyFont="1" applyFill="1" applyBorder="1">
      <alignment vertical="center"/>
    </xf>
    <xf numFmtId="0" fontId="9" fillId="2" borderId="13" xfId="0" applyFont="1" applyFill="1" applyBorder="1">
      <alignment vertical="center"/>
    </xf>
    <xf numFmtId="0" fontId="9" fillId="2" borderId="7" xfId="0" applyFont="1" applyFill="1" applyBorder="1">
      <alignment vertical="center"/>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34" fillId="2" borderId="2" xfId="0" applyFont="1" applyFill="1" applyBorder="1">
      <alignment vertical="center"/>
    </xf>
    <xf numFmtId="0" fontId="9" fillId="2" borderId="56" xfId="0" applyFont="1" applyFill="1" applyBorder="1">
      <alignment vertical="center"/>
    </xf>
    <xf numFmtId="0" fontId="9" fillId="2" borderId="57" xfId="0" applyFont="1" applyFill="1" applyBorder="1">
      <alignment vertical="center"/>
    </xf>
    <xf numFmtId="0" fontId="10" fillId="2" borderId="58" xfId="0" applyFont="1" applyFill="1" applyBorder="1">
      <alignment vertical="center"/>
    </xf>
    <xf numFmtId="0" fontId="34" fillId="2" borderId="56" xfId="0" applyFont="1" applyFill="1" applyBorder="1">
      <alignment vertical="center"/>
    </xf>
    <xf numFmtId="0" fontId="9" fillId="2" borderId="48" xfId="0" applyFont="1" applyFill="1" applyBorder="1">
      <alignment vertical="center"/>
    </xf>
    <xf numFmtId="0" fontId="9" fillId="2" borderId="49" xfId="0" applyFont="1" applyFill="1" applyBorder="1">
      <alignment vertical="center"/>
    </xf>
    <xf numFmtId="176" fontId="10" fillId="2" borderId="7" xfId="0" applyNumberFormat="1" applyFont="1" applyFill="1" applyBorder="1">
      <alignment vertical="center"/>
    </xf>
    <xf numFmtId="0" fontId="10" fillId="2" borderId="11" xfId="0" applyFont="1" applyFill="1" applyBorder="1">
      <alignment vertical="center"/>
    </xf>
    <xf numFmtId="0" fontId="10" fillId="2" borderId="61" xfId="0" applyFont="1" applyFill="1" applyBorder="1">
      <alignment vertical="center"/>
    </xf>
    <xf numFmtId="0" fontId="9" fillId="2" borderId="60" xfId="0" applyFont="1" applyFill="1" applyBorder="1">
      <alignment vertical="center"/>
    </xf>
    <xf numFmtId="0" fontId="9" fillId="2" borderId="59" xfId="0" applyFont="1" applyFill="1" applyBorder="1">
      <alignment vertical="center"/>
    </xf>
    <xf numFmtId="0" fontId="34" fillId="2" borderId="0" xfId="0" applyFont="1" applyFill="1">
      <alignment vertical="center"/>
    </xf>
    <xf numFmtId="0" fontId="10" fillId="2" borderId="64" xfId="0" applyFont="1" applyFill="1" applyBorder="1">
      <alignment vertical="center"/>
    </xf>
    <xf numFmtId="0" fontId="10" fillId="2" borderId="67" xfId="0" applyFont="1" applyFill="1" applyBorder="1">
      <alignment vertical="center"/>
    </xf>
    <xf numFmtId="0" fontId="10" fillId="2" borderId="70" xfId="0" applyFont="1" applyFill="1" applyBorder="1">
      <alignment vertical="center"/>
    </xf>
    <xf numFmtId="0" fontId="10" fillId="2" borderId="73" xfId="0" applyFont="1" applyFill="1" applyBorder="1">
      <alignment vertical="center"/>
    </xf>
    <xf numFmtId="0" fontId="10" fillId="2" borderId="50" xfId="0" applyFont="1" applyFill="1" applyBorder="1">
      <alignment vertical="center"/>
    </xf>
    <xf numFmtId="0" fontId="10" fillId="2" borderId="74" xfId="0" applyFont="1" applyFill="1" applyBorder="1">
      <alignment vertical="center"/>
    </xf>
    <xf numFmtId="176" fontId="10" fillId="2" borderId="75" xfId="0" applyNumberFormat="1" applyFont="1" applyFill="1" applyBorder="1">
      <alignment vertical="center"/>
    </xf>
    <xf numFmtId="0" fontId="10" fillId="2" borderId="75" xfId="0" applyFont="1" applyFill="1" applyBorder="1">
      <alignment vertical="center"/>
    </xf>
    <xf numFmtId="176" fontId="10" fillId="2" borderId="76" xfId="0" applyNumberFormat="1" applyFont="1" applyFill="1" applyBorder="1">
      <alignment vertical="center"/>
    </xf>
    <xf numFmtId="176" fontId="10" fillId="2" borderId="74" xfId="0" applyNumberFormat="1" applyFont="1" applyFill="1" applyBorder="1">
      <alignment vertical="center"/>
    </xf>
    <xf numFmtId="176" fontId="10" fillId="2" borderId="77" xfId="0" applyNumberFormat="1" applyFont="1" applyFill="1" applyBorder="1">
      <alignment vertical="center"/>
    </xf>
    <xf numFmtId="176" fontId="10" fillId="2" borderId="14" xfId="0" applyNumberFormat="1" applyFont="1" applyFill="1" applyBorder="1">
      <alignment vertical="center"/>
    </xf>
    <xf numFmtId="176" fontId="10" fillId="2" borderId="58" xfId="0" applyNumberFormat="1" applyFont="1" applyFill="1" applyBorder="1">
      <alignment vertical="center"/>
    </xf>
    <xf numFmtId="176" fontId="10" fillId="2" borderId="50" xfId="0" applyNumberFormat="1" applyFont="1" applyFill="1" applyBorder="1">
      <alignment vertical="center"/>
    </xf>
    <xf numFmtId="0" fontId="10" fillId="2" borderId="81" xfId="0" applyFont="1" applyFill="1" applyBorder="1">
      <alignment vertical="center"/>
    </xf>
    <xf numFmtId="0" fontId="33" fillId="2" borderId="18" xfId="0" applyFont="1" applyFill="1" applyBorder="1" applyAlignment="1">
      <alignment horizontal="center" vertical="center"/>
    </xf>
    <xf numFmtId="0" fontId="33" fillId="4" borderId="18" xfId="0" applyFont="1" applyFill="1" applyBorder="1" applyAlignment="1" applyProtection="1">
      <alignment horizontal="center" vertical="center"/>
      <protection locked="0"/>
    </xf>
    <xf numFmtId="176" fontId="9" fillId="2" borderId="77" xfId="0" applyNumberFormat="1" applyFont="1" applyFill="1" applyBorder="1">
      <alignment vertical="center"/>
    </xf>
    <xf numFmtId="176" fontId="9" fillId="2" borderId="69" xfId="0" applyNumberFormat="1" applyFont="1" applyFill="1" applyBorder="1">
      <alignment vertical="center"/>
    </xf>
    <xf numFmtId="176" fontId="9" fillId="2" borderId="81" xfId="0" applyNumberFormat="1" applyFont="1" applyFill="1" applyBorder="1">
      <alignmen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2" borderId="10" xfId="0" applyNumberFormat="1" applyFont="1" applyFill="1" applyBorder="1">
      <alignment vertical="center"/>
    </xf>
    <xf numFmtId="176" fontId="9" fillId="2" borderId="7" xfId="0" applyNumberFormat="1" applyFont="1" applyFill="1" applyBorder="1">
      <alignment vertical="center"/>
    </xf>
    <xf numFmtId="0" fontId="34" fillId="2" borderId="5" xfId="0" applyFont="1" applyFill="1" applyBorder="1" applyAlignment="1">
      <alignment horizontal="left" vertical="center" shrinkToFit="1"/>
    </xf>
    <xf numFmtId="0" fontId="34" fillId="2" borderId="0" xfId="0" applyFont="1" applyFill="1" applyAlignment="1">
      <alignment horizontal="left" vertical="center" shrinkToFit="1"/>
    </xf>
    <xf numFmtId="0" fontId="9" fillId="2" borderId="68" xfId="0" applyFont="1" applyFill="1" applyBorder="1">
      <alignment vertical="center"/>
    </xf>
    <xf numFmtId="0" fontId="9" fillId="2" borderId="81" xfId="0" applyFont="1" applyFill="1" applyBorder="1">
      <alignment vertical="center"/>
    </xf>
    <xf numFmtId="0" fontId="10" fillId="2" borderId="77" xfId="0" applyFont="1" applyFill="1" applyBorder="1" applyAlignment="1">
      <alignment horizontal="center" vertical="center"/>
    </xf>
    <xf numFmtId="0" fontId="10" fillId="2" borderId="70" xfId="0" applyFont="1" applyFill="1" applyBorder="1" applyAlignment="1">
      <alignment horizontal="center" vertical="center"/>
    </xf>
    <xf numFmtId="176" fontId="9" fillId="2" borderId="68" xfId="0" applyNumberFormat="1" applyFont="1" applyFill="1" applyBorder="1">
      <alignment vertical="center"/>
    </xf>
    <xf numFmtId="0" fontId="9" fillId="2" borderId="82" xfId="0" applyFont="1" applyFill="1" applyBorder="1">
      <alignment vertical="center"/>
    </xf>
    <xf numFmtId="0" fontId="9" fillId="2" borderId="83" xfId="0" applyFont="1" applyFill="1" applyBorder="1">
      <alignment vertical="center"/>
    </xf>
    <xf numFmtId="0" fontId="10" fillId="2" borderId="84" xfId="0" applyFont="1" applyFill="1" applyBorder="1" applyAlignment="1">
      <alignment horizontal="center" vertical="center"/>
    </xf>
    <xf numFmtId="0" fontId="10" fillId="2" borderId="85" xfId="0" applyFont="1" applyFill="1" applyBorder="1" applyAlignment="1">
      <alignment horizontal="center" vertical="center"/>
    </xf>
    <xf numFmtId="0" fontId="9" fillId="2" borderId="65" xfId="0" applyFont="1" applyFill="1" applyBorder="1">
      <alignment vertical="center"/>
    </xf>
    <xf numFmtId="0" fontId="9" fillId="2" borderId="80" xfId="0" applyFont="1" applyFill="1" applyBorder="1">
      <alignment vertical="center"/>
    </xf>
    <xf numFmtId="0" fontId="10" fillId="2" borderId="76" xfId="0" applyFont="1" applyFill="1" applyBorder="1" applyAlignment="1">
      <alignment horizontal="center" vertical="center"/>
    </xf>
    <xf numFmtId="0" fontId="10" fillId="2" borderId="67" xfId="0" applyFont="1" applyFill="1" applyBorder="1" applyAlignment="1">
      <alignment horizontal="center" vertical="center"/>
    </xf>
    <xf numFmtId="176" fontId="9" fillId="2" borderId="65" xfId="0" applyNumberFormat="1" applyFont="1" applyFill="1" applyBorder="1">
      <alignment vertical="center"/>
    </xf>
    <xf numFmtId="176" fontId="9" fillId="2" borderId="66" xfId="0" applyNumberFormat="1" applyFont="1" applyFill="1" applyBorder="1">
      <alignment vertical="center"/>
    </xf>
    <xf numFmtId="176" fontId="9" fillId="2" borderId="80" xfId="0" applyNumberFormat="1" applyFont="1" applyFill="1" applyBorder="1">
      <alignment vertical="center"/>
    </xf>
    <xf numFmtId="0" fontId="9" fillId="2" borderId="63" xfId="0" applyFont="1" applyFill="1" applyBorder="1">
      <alignment vertical="center"/>
    </xf>
    <xf numFmtId="0" fontId="9" fillId="2" borderId="79" xfId="0" applyFont="1" applyFill="1" applyBorder="1">
      <alignment vertical="center"/>
    </xf>
    <xf numFmtId="0" fontId="10" fillId="2" borderId="75" xfId="0" applyFont="1" applyFill="1" applyBorder="1" applyAlignment="1">
      <alignment horizontal="center" vertical="center"/>
    </xf>
    <xf numFmtId="0" fontId="10" fillId="2" borderId="64" xfId="0" applyFont="1" applyFill="1" applyBorder="1" applyAlignment="1">
      <alignment horizontal="center" vertical="center"/>
    </xf>
    <xf numFmtId="176" fontId="9" fillId="2" borderId="63" xfId="0" applyNumberFormat="1" applyFont="1" applyFill="1" applyBorder="1">
      <alignment vertical="center"/>
    </xf>
    <xf numFmtId="176" fontId="9" fillId="2" borderId="62" xfId="0" applyNumberFormat="1" applyFont="1" applyFill="1" applyBorder="1">
      <alignment vertical="center"/>
    </xf>
    <xf numFmtId="176" fontId="9" fillId="2" borderId="79" xfId="0" applyNumberFormat="1" applyFont="1" applyFill="1" applyBorder="1">
      <alignment vertical="center"/>
    </xf>
    <xf numFmtId="176" fontId="9" fillId="2" borderId="71" xfId="0" applyNumberFormat="1" applyFont="1" applyFill="1" applyBorder="1">
      <alignment vertical="center"/>
    </xf>
    <xf numFmtId="176" fontId="9" fillId="2" borderId="72" xfId="0" applyNumberFormat="1" applyFont="1" applyFill="1" applyBorder="1">
      <alignment vertical="center"/>
    </xf>
    <xf numFmtId="176" fontId="9" fillId="2" borderId="78" xfId="0" applyNumberFormat="1" applyFont="1" applyFill="1" applyBorder="1">
      <alignment vertical="center"/>
    </xf>
    <xf numFmtId="0" fontId="9" fillId="2" borderId="15" xfId="0" applyFont="1" applyFill="1" applyBorder="1" applyAlignment="1">
      <alignment horizontal="center" vertical="center" textRotation="255"/>
    </xf>
    <xf numFmtId="0" fontId="9" fillId="2" borderId="16" xfId="0" applyFont="1" applyFill="1" applyBorder="1" applyAlignment="1">
      <alignment horizontal="center" vertical="center" textRotation="255"/>
    </xf>
    <xf numFmtId="0" fontId="9" fillId="2" borderId="17" xfId="0" applyFont="1" applyFill="1" applyBorder="1" applyAlignment="1">
      <alignment horizontal="center" vertical="center" textRotation="255"/>
    </xf>
    <xf numFmtId="0" fontId="9" fillId="2" borderId="71" xfId="0" applyFont="1" applyFill="1" applyBorder="1">
      <alignment vertical="center"/>
    </xf>
    <xf numFmtId="0" fontId="9" fillId="2" borderId="78" xfId="0" applyFont="1" applyFill="1" applyBorder="1">
      <alignment vertical="center"/>
    </xf>
    <xf numFmtId="0" fontId="10" fillId="2" borderId="74" xfId="0" applyFont="1" applyFill="1" applyBorder="1" applyAlignment="1">
      <alignment horizontal="center" vertical="center"/>
    </xf>
    <xf numFmtId="0" fontId="10" fillId="2" borderId="73" xfId="0" applyFont="1" applyFill="1" applyBorder="1" applyAlignment="1">
      <alignment horizontal="center" vertical="center"/>
    </xf>
    <xf numFmtId="0" fontId="9" fillId="2" borderId="15" xfId="0" applyFont="1" applyFill="1" applyBorder="1" applyAlignment="1">
      <alignment horizontal="center" vertical="center" textRotation="255" shrinkToFit="1"/>
    </xf>
    <xf numFmtId="0" fontId="9" fillId="2" borderId="17" xfId="0" applyFont="1" applyFill="1" applyBorder="1" applyAlignment="1">
      <alignment horizontal="center" vertical="center" textRotation="255" shrinkToFit="1"/>
    </xf>
    <xf numFmtId="176" fontId="9" fillId="2" borderId="63" xfId="0" applyNumberFormat="1" applyFont="1" applyFill="1" applyBorder="1" applyAlignment="1">
      <alignment horizontal="center" vertical="center"/>
    </xf>
    <xf numFmtId="176" fontId="9" fillId="2" borderId="62" xfId="0" applyNumberFormat="1" applyFont="1" applyFill="1" applyBorder="1" applyAlignment="1">
      <alignment horizontal="center" vertical="center"/>
    </xf>
    <xf numFmtId="176" fontId="9" fillId="2" borderId="79" xfId="0" applyNumberFormat="1" applyFont="1" applyFill="1" applyBorder="1" applyAlignment="1">
      <alignment horizontal="center" vertical="center"/>
    </xf>
    <xf numFmtId="0" fontId="34" fillId="2" borderId="51" xfId="0" applyFont="1" applyFill="1" applyBorder="1" applyAlignment="1">
      <alignment horizontal="left" vertical="center" wrapText="1"/>
    </xf>
    <xf numFmtId="0" fontId="34" fillId="2" borderId="52" xfId="0" applyFont="1" applyFill="1" applyBorder="1" applyAlignment="1">
      <alignment horizontal="left" vertical="center" wrapText="1"/>
    </xf>
    <xf numFmtId="0" fontId="34" fillId="2" borderId="53" xfId="0" applyFont="1" applyFill="1" applyBorder="1" applyAlignment="1">
      <alignment horizontal="left" vertical="center" wrapText="1"/>
    </xf>
    <xf numFmtId="0" fontId="34" fillId="2" borderId="54" xfId="0" applyFont="1" applyFill="1" applyBorder="1" applyAlignment="1">
      <alignment horizontal="left" vertical="center" wrapText="1"/>
    </xf>
    <xf numFmtId="0" fontId="34" fillId="2" borderId="55" xfId="0" applyFont="1" applyFill="1" applyBorder="1" applyAlignment="1">
      <alignment horizontal="left" vertical="center" wrapText="1"/>
    </xf>
    <xf numFmtId="0" fontId="34" fillId="2" borderId="4"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4" fillId="2" borderId="6" xfId="0" applyFont="1" applyFill="1" applyBorder="1" applyAlignment="1">
      <alignment horizontal="center" vertical="center" wrapText="1"/>
    </xf>
    <xf numFmtId="0" fontId="34" fillId="2" borderId="4" xfId="0" quotePrefix="1" applyFont="1" applyFill="1" applyBorder="1" applyAlignment="1">
      <alignment horizontal="center" vertical="center" wrapText="1"/>
    </xf>
    <xf numFmtId="0" fontId="34" fillId="2" borderId="4" xfId="0" applyFont="1" applyFill="1" applyBorder="1" applyAlignment="1">
      <alignment horizontal="center" vertical="center" shrinkToFit="1"/>
    </xf>
    <xf numFmtId="0" fontId="34" fillId="2" borderId="5" xfId="0" applyFont="1" applyFill="1" applyBorder="1" applyAlignment="1">
      <alignment horizontal="center" vertical="center" shrinkToFit="1"/>
    </xf>
    <xf numFmtId="0" fontId="34" fillId="2" borderId="6" xfId="0" applyFont="1" applyFill="1" applyBorder="1" applyAlignment="1">
      <alignment horizontal="center" vertical="center" shrinkToFit="1"/>
    </xf>
    <xf numFmtId="0" fontId="33" fillId="4" borderId="18" xfId="0" applyFont="1" applyFill="1" applyBorder="1" applyAlignment="1" applyProtection="1">
      <alignment horizontal="left" vertical="center"/>
      <protection locked="0"/>
    </xf>
    <xf numFmtId="0" fontId="35" fillId="2" borderId="0" xfId="0" applyFont="1" applyFill="1" applyAlignment="1">
      <alignment horizontal="center" vertical="center"/>
    </xf>
    <xf numFmtId="0" fontId="5" fillId="2" borderId="0" xfId="0" applyFont="1" applyFill="1" applyAlignment="1">
      <alignment horizontal="left" vertical="center" shrinkToFit="1"/>
    </xf>
    <xf numFmtId="0" fontId="24" fillId="2" borderId="0" xfId="0" applyFont="1" applyFill="1" applyAlignment="1">
      <alignment horizontal="center" vertical="center" shrinkToFit="1"/>
    </xf>
    <xf numFmtId="178" fontId="8" fillId="2" borderId="10" xfId="0" applyNumberFormat="1" applyFont="1" applyFill="1" applyBorder="1" applyAlignment="1">
      <alignment horizontal="center" vertical="center" shrinkToFit="1"/>
    </xf>
    <xf numFmtId="178" fontId="8" fillId="2" borderId="7" xfId="0" applyNumberFormat="1" applyFont="1" applyFill="1" applyBorder="1" applyAlignment="1">
      <alignment horizontal="center" vertical="center" shrinkToFi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0" xfId="0" applyFont="1" applyFill="1" applyBorder="1" applyAlignment="1">
      <alignment horizontal="center" vertical="center" wrapText="1"/>
    </xf>
    <xf numFmtId="0" fontId="8" fillId="2" borderId="18" xfId="0" applyFont="1" applyFill="1" applyBorder="1" applyAlignment="1">
      <alignment horizontal="center" vertical="center" shrinkToFit="1"/>
    </xf>
    <xf numFmtId="0" fontId="5" fillId="2" borderId="18"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8"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8" xfId="0" quotePrefix="1" applyFont="1" applyFill="1" applyBorder="1" applyAlignment="1">
      <alignment horizontal="center" vertical="center" shrinkToFi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49" fontId="9" fillId="4" borderId="5" xfId="0" applyNumberFormat="1" applyFont="1" applyFill="1" applyBorder="1" applyAlignment="1" applyProtection="1">
      <alignment horizontal="left" vertical="center" shrinkToFit="1"/>
      <protection locked="0"/>
    </xf>
    <xf numFmtId="0" fontId="6" fillId="3" borderId="18" xfId="0" applyFont="1" applyFill="1" applyBorder="1" applyAlignment="1" applyProtection="1">
      <alignment vertical="center" shrinkToFit="1"/>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177" fontId="6" fillId="4" borderId="18" xfId="4" applyNumberFormat="1" applyFont="1" applyFill="1" applyBorder="1" applyAlignment="1" applyProtection="1">
      <alignment vertical="center" shrinkToFit="1"/>
      <protection locked="0"/>
    </xf>
    <xf numFmtId="0" fontId="6" fillId="4" borderId="18" xfId="0" applyFont="1" applyFill="1" applyBorder="1" applyAlignment="1" applyProtection="1">
      <alignment horizontal="center" vertical="center" shrinkToFit="1"/>
      <protection locked="0"/>
    </xf>
    <xf numFmtId="0" fontId="8" fillId="0" borderId="18" xfId="0" applyFont="1" applyBorder="1" applyAlignment="1">
      <alignment horizontal="center" vertical="center"/>
    </xf>
    <xf numFmtId="0" fontId="13" fillId="0" borderId="0" xfId="0" applyFont="1" applyAlignment="1">
      <alignment horizontal="left" vertical="center" wrapText="1"/>
    </xf>
    <xf numFmtId="0" fontId="13" fillId="0" borderId="9" xfId="0" applyFont="1" applyBorder="1" applyAlignment="1">
      <alignment horizontal="left" vertical="center" wrapText="1"/>
    </xf>
    <xf numFmtId="0" fontId="13" fillId="0" borderId="7" xfId="0" applyFont="1" applyBorder="1" applyAlignment="1">
      <alignment horizontal="left" vertical="center" wrapText="1"/>
    </xf>
    <xf numFmtId="0" fontId="13" fillId="0" borderId="11" xfId="0" applyFont="1" applyBorder="1" applyAlignment="1">
      <alignment horizontal="left" vertical="center" wrapText="1"/>
    </xf>
    <xf numFmtId="0" fontId="5" fillId="0" borderId="3"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9" fillId="4" borderId="1" xfId="0" applyFont="1" applyFill="1" applyBorder="1" applyAlignment="1" applyProtection="1">
      <alignment vertical="center" shrinkToFit="1"/>
      <protection locked="0"/>
    </xf>
    <xf numFmtId="0" fontId="9" fillId="4" borderId="2" xfId="0" applyFont="1" applyFill="1" applyBorder="1" applyAlignment="1" applyProtection="1">
      <alignment vertical="center" shrinkToFit="1"/>
      <protection locked="0"/>
    </xf>
    <xf numFmtId="0" fontId="9" fillId="4" borderId="3" xfId="0" applyFont="1" applyFill="1" applyBorder="1" applyAlignment="1" applyProtection="1">
      <alignment vertical="center" shrinkToFit="1"/>
      <protection locked="0"/>
    </xf>
    <xf numFmtId="0" fontId="9" fillId="0" borderId="15" xfId="0" applyFont="1" applyBorder="1" applyAlignment="1">
      <alignment horizontal="center" vertical="center" textRotation="255"/>
    </xf>
    <xf numFmtId="0" fontId="9" fillId="0" borderId="16" xfId="0" applyFont="1" applyBorder="1" applyAlignment="1">
      <alignment horizontal="center" vertical="center" textRotation="255"/>
    </xf>
    <xf numFmtId="0" fontId="9" fillId="0" borderId="17" xfId="0" applyFont="1" applyBorder="1" applyAlignment="1">
      <alignment horizontal="center" vertical="center" textRotation="255"/>
    </xf>
    <xf numFmtId="0" fontId="5" fillId="3" borderId="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49" fontId="9" fillId="4" borderId="10" xfId="0" applyNumberFormat="1" applyFont="1" applyFill="1" applyBorder="1" applyAlignment="1" applyProtection="1">
      <alignment horizontal="center" vertical="center" shrinkToFit="1"/>
      <protection locked="0"/>
    </xf>
    <xf numFmtId="49" fontId="9" fillId="4" borderId="7" xfId="0" applyNumberFormat="1" applyFont="1" applyFill="1" applyBorder="1" applyAlignment="1" applyProtection="1">
      <alignment horizontal="center" vertical="center" shrinkToFit="1"/>
      <protection locked="0"/>
    </xf>
    <xf numFmtId="49" fontId="9" fillId="4" borderId="11" xfId="0" applyNumberFormat="1" applyFont="1" applyFill="1" applyBorder="1" applyAlignment="1" applyProtection="1">
      <alignment horizontal="center" vertical="center" shrinkToFit="1"/>
      <protection locked="0"/>
    </xf>
    <xf numFmtId="0" fontId="10" fillId="3" borderId="1" xfId="0" applyFont="1" applyFill="1" applyBorder="1" applyAlignment="1" applyProtection="1">
      <alignment vertical="center" shrinkToFit="1"/>
      <protection locked="0"/>
    </xf>
    <xf numFmtId="0" fontId="10" fillId="3" borderId="2" xfId="0" applyFont="1" applyFill="1" applyBorder="1" applyAlignment="1" applyProtection="1">
      <alignment vertical="center" shrinkToFit="1"/>
      <protection locked="0"/>
    </xf>
    <xf numFmtId="0" fontId="10" fillId="3" borderId="3" xfId="0" applyFont="1" applyFill="1" applyBorder="1" applyAlignment="1" applyProtection="1">
      <alignment vertical="center" shrinkToFit="1"/>
      <protection locked="0"/>
    </xf>
    <xf numFmtId="49"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5" fillId="4" borderId="7" xfId="0" applyFont="1" applyFill="1" applyBorder="1" applyAlignment="1" applyProtection="1">
      <alignment horizontal="center" vertical="center" shrinkToFit="1"/>
      <protection locked="0"/>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10" xfId="0" applyFont="1" applyBorder="1">
      <alignment vertical="center"/>
    </xf>
    <xf numFmtId="0" fontId="9" fillId="0" borderId="7" xfId="0" applyFont="1" applyBorder="1">
      <alignment vertical="center"/>
    </xf>
    <xf numFmtId="0" fontId="9" fillId="0" borderId="11" xfId="0" applyFont="1" applyBorder="1">
      <alignment vertical="center"/>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9" fillId="4" borderId="10" xfId="0" applyFont="1" applyFill="1" applyBorder="1" applyAlignment="1" applyProtection="1">
      <alignment horizontal="left" vertical="center" shrinkToFit="1"/>
      <protection locked="0"/>
    </xf>
    <xf numFmtId="0" fontId="9" fillId="4" borderId="7" xfId="0" applyFont="1" applyFill="1" applyBorder="1" applyAlignment="1" applyProtection="1">
      <alignment horizontal="left" vertical="center" shrinkToFit="1"/>
      <protection locked="0"/>
    </xf>
    <xf numFmtId="0" fontId="9" fillId="4" borderId="11" xfId="0" applyFont="1" applyFill="1" applyBorder="1" applyAlignment="1" applyProtection="1">
      <alignment horizontal="left" vertical="center" shrinkToFit="1"/>
      <protection locked="0"/>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9" fillId="4" borderId="12" xfId="0" applyFont="1" applyFill="1" applyBorder="1" applyAlignment="1" applyProtection="1">
      <alignment horizontal="left" vertical="center" shrinkToFit="1"/>
      <protection locked="0"/>
    </xf>
    <xf numFmtId="0" fontId="9" fillId="4" borderId="13" xfId="0" applyFont="1" applyFill="1" applyBorder="1" applyAlignment="1" applyProtection="1">
      <alignment horizontal="left" vertical="center" shrinkToFit="1"/>
      <protection locked="0"/>
    </xf>
    <xf numFmtId="0" fontId="9" fillId="4" borderId="14" xfId="0" applyFont="1" applyFill="1" applyBorder="1" applyAlignment="1" applyProtection="1">
      <alignment horizontal="left" vertical="center" shrinkToFit="1"/>
      <protection locked="0"/>
    </xf>
    <xf numFmtId="178" fontId="10" fillId="0" borderId="10" xfId="0" applyNumberFormat="1" applyFont="1" applyBorder="1" applyAlignment="1">
      <alignment horizontal="center" vertical="center" shrinkToFit="1"/>
    </xf>
    <xf numFmtId="178" fontId="10" fillId="0" borderId="7" xfId="0" applyNumberFormat="1" applyFont="1" applyBorder="1" applyAlignment="1">
      <alignment horizontal="center" vertical="center" shrinkToFit="1"/>
    </xf>
    <xf numFmtId="176" fontId="10" fillId="0" borderId="1" xfId="0" applyNumberFormat="1" applyFont="1" applyBorder="1" applyAlignment="1">
      <alignment vertical="center" shrinkToFit="1"/>
    </xf>
    <xf numFmtId="176" fontId="10" fillId="0" borderId="2" xfId="0" applyNumberFormat="1" applyFont="1" applyBorder="1" applyAlignment="1">
      <alignment vertical="center" shrinkToFit="1"/>
    </xf>
    <xf numFmtId="178" fontId="10" fillId="0" borderId="1" xfId="0" applyNumberFormat="1" applyFont="1" applyBorder="1" applyAlignment="1">
      <alignment horizontal="center" vertical="center" shrinkToFit="1"/>
    </xf>
    <xf numFmtId="178" fontId="10" fillId="0" borderId="2" xfId="0" applyNumberFormat="1" applyFont="1" applyBorder="1" applyAlignment="1">
      <alignment horizontal="center" vertical="center" shrinkToFit="1"/>
    </xf>
    <xf numFmtId="0" fontId="8" fillId="0" borderId="28" xfId="0" applyFont="1" applyBorder="1" applyAlignment="1">
      <alignment horizontal="center" vertical="center"/>
    </xf>
    <xf numFmtId="177" fontId="6" fillId="4" borderId="22" xfId="4" applyNumberFormat="1" applyFont="1" applyFill="1" applyBorder="1" applyAlignment="1" applyProtection="1">
      <alignment vertical="center" shrinkToFit="1"/>
      <protection locked="0"/>
    </xf>
    <xf numFmtId="177" fontId="6" fillId="4" borderId="23" xfId="4" applyNumberFormat="1" applyFont="1" applyFill="1" applyBorder="1" applyAlignment="1" applyProtection="1">
      <alignment vertical="center" shrinkToFit="1"/>
      <protection locked="0"/>
    </xf>
    <xf numFmtId="49" fontId="7" fillId="0" borderId="33"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38" fontId="8" fillId="0" borderId="33" xfId="4" applyFont="1" applyFill="1" applyBorder="1" applyAlignment="1" applyProtection="1">
      <alignment horizontal="right" vertical="center" shrinkToFit="1"/>
    </xf>
    <xf numFmtId="38" fontId="8" fillId="0" borderId="34" xfId="4" applyFont="1" applyFill="1" applyBorder="1" applyAlignment="1" applyProtection="1">
      <alignment horizontal="right" vertical="center" shrinkToFit="1"/>
    </xf>
    <xf numFmtId="38" fontId="8" fillId="0" borderId="35" xfId="4" applyFont="1" applyFill="1" applyBorder="1" applyAlignment="1" applyProtection="1">
      <alignment horizontal="right" vertical="center" shrinkToFi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6" fillId="4" borderId="15" xfId="0" applyFont="1" applyFill="1" applyBorder="1" applyAlignment="1" applyProtection="1">
      <alignment horizontal="center" vertical="center" shrinkToFit="1"/>
      <protection locked="0"/>
    </xf>
    <xf numFmtId="0" fontId="22" fillId="2" borderId="39" xfId="0" applyFont="1" applyFill="1" applyBorder="1" applyAlignment="1">
      <alignment horizontal="left" vertical="center"/>
    </xf>
    <xf numFmtId="0" fontId="22" fillId="2" borderId="0" xfId="0" applyFont="1" applyFill="1" applyAlignment="1">
      <alignment horizontal="left" vertical="center"/>
    </xf>
    <xf numFmtId="49" fontId="7" fillId="0" borderId="35" xfId="0" applyNumberFormat="1" applyFont="1" applyBorder="1" applyAlignment="1">
      <alignment horizontal="center" vertical="center" wrapText="1"/>
    </xf>
    <xf numFmtId="177" fontId="8" fillId="0" borderId="10" xfId="4" applyNumberFormat="1" applyFont="1" applyFill="1" applyBorder="1" applyAlignment="1" applyProtection="1">
      <alignment vertical="center" shrinkToFit="1"/>
    </xf>
    <xf numFmtId="177" fontId="8" fillId="0" borderId="7" xfId="4" applyNumberFormat="1" applyFont="1" applyFill="1" applyBorder="1" applyAlignment="1" applyProtection="1">
      <alignment vertical="center" shrinkToFit="1"/>
    </xf>
    <xf numFmtId="0" fontId="8" fillId="0" borderId="17" xfId="0" applyFont="1" applyBorder="1" applyAlignment="1">
      <alignment horizontal="center" vertical="center"/>
    </xf>
    <xf numFmtId="0" fontId="6" fillId="4" borderId="21" xfId="0" applyFont="1" applyFill="1" applyBorder="1" applyAlignment="1" applyProtection="1">
      <alignment horizontal="center" vertical="center" shrinkToFit="1"/>
      <protection locked="0"/>
    </xf>
    <xf numFmtId="0" fontId="22" fillId="2" borderId="39" xfId="0" applyFont="1" applyFill="1" applyBorder="1" applyAlignment="1">
      <alignment horizontal="left" vertical="center" wrapText="1"/>
    </xf>
    <xf numFmtId="177" fontId="6" fillId="4" borderId="1" xfId="4" applyNumberFormat="1" applyFont="1" applyFill="1" applyBorder="1" applyAlignment="1" applyProtection="1">
      <alignment vertical="center" shrinkToFit="1"/>
      <protection locked="0"/>
    </xf>
    <xf numFmtId="177" fontId="6" fillId="4" borderId="2" xfId="4" applyNumberFormat="1" applyFont="1" applyFill="1" applyBorder="1" applyAlignment="1" applyProtection="1">
      <alignment vertical="center" shrinkToFit="1"/>
      <protection locked="0"/>
    </xf>
    <xf numFmtId="177" fontId="6" fillId="4" borderId="3" xfId="4" applyNumberFormat="1" applyFont="1" applyFill="1" applyBorder="1" applyAlignment="1" applyProtection="1">
      <alignment vertical="center" shrinkToFit="1"/>
      <protection locked="0"/>
    </xf>
    <xf numFmtId="0" fontId="6" fillId="4" borderId="1" xfId="0" applyFont="1" applyFill="1" applyBorder="1" applyAlignment="1" applyProtection="1">
      <alignment horizontal="center" vertical="center" shrinkToFit="1"/>
      <protection locked="0"/>
    </xf>
    <xf numFmtId="0" fontId="6" fillId="4" borderId="2" xfId="0" applyFont="1" applyFill="1" applyBorder="1" applyAlignment="1" applyProtection="1">
      <alignment horizontal="center" vertical="center" shrinkToFit="1"/>
      <protection locked="0"/>
    </xf>
    <xf numFmtId="0" fontId="6" fillId="4" borderId="3" xfId="0" applyFont="1" applyFill="1" applyBorder="1" applyAlignment="1" applyProtection="1">
      <alignment horizontal="center" vertical="center" shrinkToFit="1"/>
      <protection locked="0"/>
    </xf>
    <xf numFmtId="0" fontId="10" fillId="0" borderId="10"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177" fontId="6" fillId="4" borderId="24" xfId="4" applyNumberFormat="1" applyFont="1" applyFill="1" applyBorder="1" applyAlignment="1" applyProtection="1">
      <alignment vertical="center" shrinkToFit="1"/>
      <protection locked="0"/>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CFFCC"/>
      <color rgb="FFCDFFFF"/>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8</xdr:row>
          <xdr:rowOff>247650</xdr:rowOff>
        </xdr:from>
        <xdr:to>
          <xdr:col>9</xdr:col>
          <xdr:colOff>85725</xdr:colOff>
          <xdr:row>10</xdr:row>
          <xdr:rowOff>19050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200025</xdr:rowOff>
        </xdr:from>
        <xdr:to>
          <xdr:col>9</xdr:col>
          <xdr:colOff>85725</xdr:colOff>
          <xdr:row>11</xdr:row>
          <xdr:rowOff>9525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55</xdr:row>
      <xdr:rowOff>63500</xdr:rowOff>
    </xdr:from>
    <xdr:to>
      <xdr:col>1</xdr:col>
      <xdr:colOff>140804</xdr:colOff>
      <xdr:row>56</xdr:row>
      <xdr:rowOff>273327</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F9A8B-7E19-4B98-A0C1-FD6D2344D490}">
  <sheetPr>
    <tabColor rgb="FFFFFF00"/>
    <pageSetUpPr fitToPage="1"/>
  </sheetPr>
  <dimension ref="B1:D11"/>
  <sheetViews>
    <sheetView view="pageBreakPreview" zoomScaleNormal="100" zoomScaleSheetLayoutView="100" workbookViewId="0"/>
  </sheetViews>
  <sheetFormatPr defaultRowHeight="13.5"/>
  <cols>
    <col min="1" max="1" width="2" style="128" customWidth="1"/>
    <col min="2" max="2" width="7.75" style="128" customWidth="1"/>
    <col min="3" max="4" width="40.625" style="129" customWidth="1"/>
    <col min="5" max="5" width="4.25" style="128" customWidth="1"/>
    <col min="6" max="16384" width="9" style="128"/>
  </cols>
  <sheetData>
    <row r="1" spans="2:4" ht="14.25">
      <c r="C1" s="133"/>
    </row>
    <row r="2" spans="2:4" ht="17.25">
      <c r="B2" s="134" t="s">
        <v>139</v>
      </c>
      <c r="C2" s="133"/>
    </row>
    <row r="3" spans="2:4" ht="14.25">
      <c r="C3" s="133"/>
    </row>
    <row r="4" spans="2:4" ht="14.25">
      <c r="B4" s="131" t="s">
        <v>138</v>
      </c>
      <c r="C4" s="132" t="s">
        <v>137</v>
      </c>
      <c r="D4" s="132" t="s">
        <v>136</v>
      </c>
    </row>
    <row r="5" spans="2:4" ht="54" customHeight="1">
      <c r="B5" s="131">
        <v>1</v>
      </c>
      <c r="C5" s="130" t="s">
        <v>192</v>
      </c>
      <c r="D5" s="130"/>
    </row>
    <row r="6" spans="2:4" ht="117.75" customHeight="1">
      <c r="B6" s="131">
        <v>2</v>
      </c>
      <c r="C6" s="130"/>
      <c r="D6" s="130" t="s">
        <v>188</v>
      </c>
    </row>
    <row r="7" spans="2:4" ht="69" customHeight="1">
      <c r="B7" s="131">
        <v>3</v>
      </c>
      <c r="C7" s="130" t="s">
        <v>189</v>
      </c>
      <c r="D7" s="130"/>
    </row>
    <row r="8" spans="2:4" ht="69" customHeight="1">
      <c r="B8" s="131">
        <v>4</v>
      </c>
      <c r="C8" s="130" t="s">
        <v>190</v>
      </c>
      <c r="D8" s="130"/>
    </row>
    <row r="9" spans="2:4" ht="54" customHeight="1">
      <c r="B9" s="131">
        <v>5</v>
      </c>
      <c r="C9" s="130" t="s">
        <v>187</v>
      </c>
      <c r="D9" s="130"/>
    </row>
    <row r="10" spans="2:4" ht="54" customHeight="1">
      <c r="B10" s="131">
        <v>6</v>
      </c>
      <c r="C10" s="130" t="s">
        <v>140</v>
      </c>
      <c r="D10" s="130"/>
    </row>
    <row r="11" spans="2:4" ht="54" customHeight="1">
      <c r="B11" s="131">
        <v>7</v>
      </c>
      <c r="C11" s="130" t="s">
        <v>186</v>
      </c>
      <c r="D11" s="130"/>
    </row>
  </sheetData>
  <sheetProtection algorithmName="SHA-512" hashValue="bL+HjiM7YIycJhvBW0MpgQyXcf/vvHlZOVeHQj9DmpoaJgReuzYT+gOPbDi+Fs9GTh7bsgcQKszRgW2OtXElrA==" saltValue="R1wWh+Tc/jgDhd7O6zIb6w==" spinCount="100000" sheet="1" objects="1" scenarios="1"/>
  <phoneticPr fontId="2"/>
  <pageMargins left="0.70866141732283472" right="0.70866141732283472" top="0.74803149606299213" bottom="0.74803149606299213" header="0.31496062992125984" footer="0.31496062992125984"/>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915FA-BEB2-45E5-93F3-D51AA29B43E5}">
  <dimension ref="A1:AN53"/>
  <sheetViews>
    <sheetView view="pageBreakPreview" zoomScale="115" zoomScaleNormal="120" zoomScaleSheetLayoutView="115" workbookViewId="0"/>
  </sheetViews>
  <sheetFormatPr defaultColWidth="2.25" defaultRowHeight="12"/>
  <cols>
    <col min="1" max="1" width="2.625" style="139" customWidth="1"/>
    <col min="2" max="15" width="2.25" style="139"/>
    <col min="16" max="16" width="6.375" style="139" customWidth="1"/>
    <col min="17" max="39" width="2.25" style="139"/>
    <col min="40" max="41" width="0" style="139" hidden="1" customWidth="1"/>
    <col min="42" max="16384" width="2.25" style="139"/>
  </cols>
  <sheetData>
    <row r="1" spans="1:40" ht="8.25" customHeight="1">
      <c r="A1" s="141"/>
      <c r="C1" s="142"/>
      <c r="D1" s="142"/>
      <c r="AN1" s="140" t="s">
        <v>146</v>
      </c>
    </row>
    <row r="2" spans="1:40" ht="15.75" customHeight="1">
      <c r="A2" s="243" t="s">
        <v>183</v>
      </c>
      <c r="B2" s="243"/>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row>
    <row r="3" spans="1:40" ht="15.75" customHeight="1">
      <c r="A3" s="243" t="s">
        <v>184</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row>
    <row r="4" spans="1:40" ht="33" customHeight="1">
      <c r="A4" s="143"/>
      <c r="B4" s="143"/>
      <c r="C4" s="143"/>
      <c r="D4" s="143"/>
      <c r="E4" s="143"/>
      <c r="F4" s="143"/>
      <c r="G4" s="143"/>
    </row>
    <row r="5" spans="1:40" s="145" customFormat="1" ht="15.75" customHeight="1">
      <c r="A5" s="144"/>
      <c r="J5" s="144"/>
      <c r="V5" s="180" t="s">
        <v>147</v>
      </c>
      <c r="W5" s="180"/>
      <c r="X5" s="180"/>
      <c r="Y5" s="180"/>
      <c r="Z5" s="180"/>
      <c r="AA5" s="180"/>
      <c r="AB5" s="242"/>
      <c r="AC5" s="242"/>
      <c r="AD5" s="242"/>
      <c r="AE5" s="242"/>
      <c r="AF5" s="242"/>
      <c r="AG5" s="242"/>
      <c r="AH5" s="242"/>
      <c r="AI5" s="242"/>
      <c r="AJ5" s="242"/>
      <c r="AK5" s="242"/>
      <c r="AL5" s="242"/>
      <c r="AM5" s="242"/>
    </row>
    <row r="6" spans="1:40" s="145" customFormat="1" ht="15.75" customHeight="1">
      <c r="A6" s="144"/>
      <c r="J6" s="144"/>
      <c r="V6" s="180" t="s">
        <v>181</v>
      </c>
      <c r="W6" s="180"/>
      <c r="X6" s="180"/>
      <c r="Y6" s="180"/>
      <c r="Z6" s="180"/>
      <c r="AA6" s="180"/>
      <c r="AB6" s="242"/>
      <c r="AC6" s="242"/>
      <c r="AD6" s="242"/>
      <c r="AE6" s="242"/>
      <c r="AF6" s="242"/>
      <c r="AG6" s="242"/>
      <c r="AH6" s="242"/>
      <c r="AI6" s="242"/>
      <c r="AJ6" s="242"/>
      <c r="AK6" s="242"/>
      <c r="AL6" s="242"/>
      <c r="AM6" s="242"/>
    </row>
    <row r="7" spans="1:40" s="145" customFormat="1" ht="15.75" customHeight="1">
      <c r="A7" s="144"/>
      <c r="J7" s="144"/>
      <c r="V7" s="180" t="s">
        <v>5</v>
      </c>
      <c r="W7" s="180"/>
      <c r="X7" s="180"/>
      <c r="Y7" s="180"/>
      <c r="Z7" s="180"/>
      <c r="AA7" s="180"/>
      <c r="AB7" s="181"/>
      <c r="AC7" s="181"/>
      <c r="AD7" s="181"/>
      <c r="AE7" s="181"/>
      <c r="AF7" s="181"/>
      <c r="AG7" s="181"/>
      <c r="AH7" s="181"/>
      <c r="AI7" s="181"/>
      <c r="AJ7" s="181"/>
      <c r="AK7" s="181"/>
      <c r="AL7" s="181"/>
      <c r="AM7" s="181"/>
    </row>
    <row r="8" spans="1:40" s="145" customFormat="1" ht="15.75" customHeight="1">
      <c r="A8" s="144"/>
      <c r="J8" s="144"/>
      <c r="V8" s="180" t="s">
        <v>182</v>
      </c>
      <c r="W8" s="180"/>
      <c r="X8" s="180"/>
      <c r="Y8" s="180"/>
      <c r="Z8" s="180"/>
      <c r="AA8" s="180"/>
      <c r="AB8" s="181"/>
      <c r="AC8" s="181"/>
      <c r="AD8" s="181"/>
      <c r="AE8" s="181"/>
      <c r="AF8" s="181"/>
      <c r="AG8" s="181"/>
      <c r="AH8" s="181"/>
      <c r="AI8" s="181"/>
      <c r="AJ8" s="181"/>
      <c r="AK8" s="181"/>
      <c r="AL8" s="181"/>
      <c r="AM8" s="181"/>
    </row>
    <row r="9" spans="1:40" ht="22.5" customHeight="1">
      <c r="C9" s="142"/>
      <c r="D9" s="142"/>
    </row>
    <row r="10" spans="1:40" ht="15.75" customHeight="1">
      <c r="A10" s="149" t="s">
        <v>191</v>
      </c>
      <c r="B10" s="150"/>
      <c r="C10" s="150"/>
      <c r="D10" s="150"/>
      <c r="E10" s="150"/>
      <c r="F10" s="150"/>
      <c r="G10" s="152"/>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1"/>
    </row>
    <row r="11" spans="1:40" ht="21" customHeight="1">
      <c r="A11" s="230" t="s">
        <v>148</v>
      </c>
      <c r="B11" s="231"/>
      <c r="C11" s="231"/>
      <c r="D11" s="231"/>
      <c r="E11" s="231"/>
      <c r="F11" s="231"/>
      <c r="G11" s="231"/>
      <c r="H11" s="231"/>
      <c r="I11" s="231"/>
      <c r="J11" s="231"/>
      <c r="K11" s="231"/>
      <c r="L11" s="231"/>
      <c r="M11" s="231"/>
      <c r="N11" s="231"/>
      <c r="O11" s="231"/>
      <c r="P11" s="231"/>
      <c r="Q11" s="231"/>
      <c r="R11" s="231"/>
      <c r="S11" s="232"/>
      <c r="T11" s="235" t="s">
        <v>121</v>
      </c>
      <c r="U11" s="236"/>
      <c r="V11" s="236"/>
      <c r="W11" s="236"/>
      <c r="X11" s="236"/>
      <c r="Y11" s="236"/>
      <c r="Z11" s="236"/>
      <c r="AA11" s="236"/>
      <c r="AB11" s="236"/>
      <c r="AC11" s="237"/>
      <c r="AD11" s="238" t="s">
        <v>122</v>
      </c>
      <c r="AE11" s="236"/>
      <c r="AF11" s="236"/>
      <c r="AG11" s="236"/>
      <c r="AH11" s="236"/>
      <c r="AI11" s="236"/>
      <c r="AJ11" s="236"/>
      <c r="AK11" s="236"/>
      <c r="AL11" s="236"/>
      <c r="AM11" s="237"/>
    </row>
    <row r="12" spans="1:40" ht="14.25" customHeight="1">
      <c r="A12" s="233"/>
      <c r="B12" s="234"/>
      <c r="C12" s="234"/>
      <c r="D12" s="234"/>
      <c r="E12" s="234"/>
      <c r="F12" s="234"/>
      <c r="G12" s="234"/>
      <c r="H12" s="234"/>
      <c r="I12" s="234"/>
      <c r="J12" s="234"/>
      <c r="K12" s="234"/>
      <c r="L12" s="234"/>
      <c r="M12" s="234"/>
      <c r="N12" s="234"/>
      <c r="O12" s="234"/>
      <c r="P12" s="234"/>
      <c r="Q12" s="234"/>
      <c r="R12" s="234"/>
      <c r="S12" s="234"/>
      <c r="T12" s="239" t="s">
        <v>149</v>
      </c>
      <c r="U12" s="240"/>
      <c r="V12" s="240"/>
      <c r="W12" s="241"/>
      <c r="X12" s="235" t="s">
        <v>185</v>
      </c>
      <c r="Y12" s="236"/>
      <c r="Z12" s="236"/>
      <c r="AA12" s="236"/>
      <c r="AB12" s="236"/>
      <c r="AC12" s="237"/>
      <c r="AD12" s="239" t="s">
        <v>149</v>
      </c>
      <c r="AE12" s="240"/>
      <c r="AF12" s="240"/>
      <c r="AG12" s="241"/>
      <c r="AH12" s="235" t="s">
        <v>185</v>
      </c>
      <c r="AI12" s="236"/>
      <c r="AJ12" s="236"/>
      <c r="AK12" s="236"/>
      <c r="AL12" s="236"/>
      <c r="AM12" s="237"/>
    </row>
    <row r="13" spans="1:40" ht="12.75" customHeight="1">
      <c r="A13" s="218" t="s">
        <v>150</v>
      </c>
      <c r="B13" s="146" t="s">
        <v>151</v>
      </c>
      <c r="C13" s="147"/>
      <c r="D13" s="147"/>
      <c r="E13" s="147"/>
      <c r="F13" s="147"/>
      <c r="G13" s="147"/>
      <c r="H13" s="147"/>
      <c r="I13" s="147"/>
      <c r="J13" s="147"/>
      <c r="K13" s="147"/>
      <c r="L13" s="147"/>
      <c r="M13" s="147"/>
      <c r="N13" s="147"/>
      <c r="O13" s="147"/>
      <c r="P13" s="147"/>
      <c r="Q13" s="147"/>
      <c r="R13" s="147"/>
      <c r="S13" s="147"/>
      <c r="T13" s="221">
        <f ca="1">COUNTIFS(申請予定額一覧表!$E$6:$E$25,B13,申請予定額一覧表!$I$6:$I$25,"&gt;0")</f>
        <v>0</v>
      </c>
      <c r="U13" s="222"/>
      <c r="V13" s="223" t="s">
        <v>152</v>
      </c>
      <c r="W13" s="224"/>
      <c r="X13" s="215">
        <f ca="1">SUMIF(申請予定額一覧表!$E$6:$E$25,B13,申請予定額一覧表!$I$6:$I$25)</f>
        <v>0</v>
      </c>
      <c r="Y13" s="216"/>
      <c r="Z13" s="216"/>
      <c r="AA13" s="217"/>
      <c r="AB13" s="170" t="s">
        <v>153</v>
      </c>
      <c r="AC13" s="168"/>
      <c r="AD13" s="221">
        <f ca="1">COUNTIFS(申請予定額一覧表!$E$6:$E$25,B13,申請予定額一覧表!$L$6:$L$25,"&gt;0")</f>
        <v>0</v>
      </c>
      <c r="AE13" s="222"/>
      <c r="AF13" s="223" t="s">
        <v>152</v>
      </c>
      <c r="AG13" s="224"/>
      <c r="AH13" s="215">
        <f ca="1">SUMIF(申請予定額一覧表!$E$6:$E$25,B13,申請予定額一覧表!$L$6:$L$25)</f>
        <v>0</v>
      </c>
      <c r="AI13" s="216"/>
      <c r="AJ13" s="216"/>
      <c r="AK13" s="217"/>
      <c r="AL13" s="170" t="s">
        <v>153</v>
      </c>
      <c r="AM13" s="168"/>
    </row>
    <row r="14" spans="1:40" ht="12.75" customHeight="1">
      <c r="A14" s="219"/>
      <c r="B14" s="153" t="s">
        <v>154</v>
      </c>
      <c r="C14" s="154"/>
      <c r="D14" s="154"/>
      <c r="E14" s="154"/>
      <c r="F14" s="154"/>
      <c r="G14" s="154"/>
      <c r="H14" s="154"/>
      <c r="I14" s="154"/>
      <c r="J14" s="154"/>
      <c r="K14" s="154"/>
      <c r="L14" s="154"/>
      <c r="M14" s="154"/>
      <c r="N14" s="154"/>
      <c r="O14" s="154"/>
      <c r="P14" s="154"/>
      <c r="Q14" s="154"/>
      <c r="R14" s="154"/>
      <c r="S14" s="154"/>
      <c r="T14" s="208">
        <f ca="1">COUNTIFS(申請予定額一覧表!$E$6:$E$25,B14,申請予定額一覧表!$I$6:$I$25,"&gt;0")</f>
        <v>0</v>
      </c>
      <c r="U14" s="209"/>
      <c r="V14" s="210" t="s">
        <v>152</v>
      </c>
      <c r="W14" s="211"/>
      <c r="X14" s="212">
        <f ca="1">SUMIF(申請予定額一覧表!$E$6:$E$25,B14,申請予定額一覧表!$I$6:$I$25)</f>
        <v>0</v>
      </c>
      <c r="Y14" s="213"/>
      <c r="Z14" s="213"/>
      <c r="AA14" s="214"/>
      <c r="AB14" s="171" t="s">
        <v>153</v>
      </c>
      <c r="AC14" s="165"/>
      <c r="AD14" s="208">
        <f ca="1">COUNTIFS(申請予定額一覧表!$E$6:$E$25,B14,申請予定額一覧表!$L$6:$L$25,"&gt;0")</f>
        <v>0</v>
      </c>
      <c r="AE14" s="209"/>
      <c r="AF14" s="210" t="s">
        <v>152</v>
      </c>
      <c r="AG14" s="211"/>
      <c r="AH14" s="212">
        <f ca="1">SUMIF(申請予定額一覧表!$E$6:$E$25,B14,申請予定額一覧表!$L$6:$L$25)</f>
        <v>0</v>
      </c>
      <c r="AI14" s="213"/>
      <c r="AJ14" s="213"/>
      <c r="AK14" s="214"/>
      <c r="AL14" s="171" t="s">
        <v>153</v>
      </c>
      <c r="AM14" s="165"/>
    </row>
    <row r="15" spans="1:40" ht="12.75" customHeight="1">
      <c r="A15" s="219"/>
      <c r="B15" s="153" t="s">
        <v>155</v>
      </c>
      <c r="C15" s="154"/>
      <c r="D15" s="154"/>
      <c r="E15" s="154"/>
      <c r="F15" s="154"/>
      <c r="G15" s="154"/>
      <c r="H15" s="154"/>
      <c r="I15" s="154"/>
      <c r="J15" s="154"/>
      <c r="K15" s="154"/>
      <c r="L15" s="154"/>
      <c r="M15" s="154"/>
      <c r="N15" s="154"/>
      <c r="O15" s="154"/>
      <c r="P15" s="154"/>
      <c r="Q15" s="154"/>
      <c r="R15" s="154"/>
      <c r="S15" s="154"/>
      <c r="T15" s="208">
        <f ca="1">COUNTIFS(申請予定額一覧表!$E$6:$E$25,B15,申請予定額一覧表!$I$6:$I$25,"&gt;0")</f>
        <v>0</v>
      </c>
      <c r="U15" s="209"/>
      <c r="V15" s="210" t="s">
        <v>152</v>
      </c>
      <c r="W15" s="211"/>
      <c r="X15" s="212">
        <f ca="1">SUMIF(申請予定額一覧表!$E$6:$E$25,B15,申請予定額一覧表!$I$6:$I$25)</f>
        <v>0</v>
      </c>
      <c r="Y15" s="213"/>
      <c r="Z15" s="213"/>
      <c r="AA15" s="214"/>
      <c r="AB15" s="171" t="s">
        <v>153</v>
      </c>
      <c r="AC15" s="165"/>
      <c r="AD15" s="208">
        <f ca="1">COUNTIFS(申請予定額一覧表!$E$6:$E$25,B15,申請予定額一覧表!$L$6:$L$25,"&gt;0")</f>
        <v>0</v>
      </c>
      <c r="AE15" s="209"/>
      <c r="AF15" s="210" t="s">
        <v>152</v>
      </c>
      <c r="AG15" s="211"/>
      <c r="AH15" s="212">
        <f ca="1">SUMIF(申請予定額一覧表!$E$6:$E$25,B15,申請予定額一覧表!$L$6:$L$25)</f>
        <v>0</v>
      </c>
      <c r="AI15" s="213"/>
      <c r="AJ15" s="213"/>
      <c r="AK15" s="214"/>
      <c r="AL15" s="171" t="s">
        <v>153</v>
      </c>
      <c r="AM15" s="165"/>
    </row>
    <row r="16" spans="1:40" ht="12.75" customHeight="1">
      <c r="A16" s="219"/>
      <c r="B16" s="156" t="s">
        <v>156</v>
      </c>
      <c r="C16" s="154"/>
      <c r="D16" s="154"/>
      <c r="E16" s="154"/>
      <c r="F16" s="154"/>
      <c r="G16" s="154"/>
      <c r="H16" s="154"/>
      <c r="I16" s="154"/>
      <c r="J16" s="154"/>
      <c r="K16" s="154"/>
      <c r="L16" s="154"/>
      <c r="M16" s="154"/>
      <c r="N16" s="154"/>
      <c r="O16" s="154"/>
      <c r="P16" s="154"/>
      <c r="Q16" s="154"/>
      <c r="R16" s="154"/>
      <c r="S16" s="154"/>
      <c r="T16" s="208">
        <f ca="1">COUNTIFS(申請予定額一覧表!$E$6:$E$25,B16,申請予定額一覧表!$I$6:$I$25,"&gt;0")</f>
        <v>0</v>
      </c>
      <c r="U16" s="209"/>
      <c r="V16" s="210" t="s">
        <v>152</v>
      </c>
      <c r="W16" s="211"/>
      <c r="X16" s="212">
        <f ca="1">SUMIF(申請予定額一覧表!$E$6:$E$25,B16,申請予定額一覧表!$I$6:$I$25)</f>
        <v>0</v>
      </c>
      <c r="Y16" s="213"/>
      <c r="Z16" s="213"/>
      <c r="AA16" s="214"/>
      <c r="AB16" s="172" t="s">
        <v>153</v>
      </c>
      <c r="AC16" s="165"/>
      <c r="AD16" s="208">
        <f ca="1">COUNTIFS(申請予定額一覧表!$E$6:$E$25,B16,申請予定額一覧表!$L$6:$L$25,"&gt;0")</f>
        <v>0</v>
      </c>
      <c r="AE16" s="209"/>
      <c r="AF16" s="210" t="s">
        <v>152</v>
      </c>
      <c r="AG16" s="211"/>
      <c r="AH16" s="212">
        <f ca="1">SUMIF(申請予定額一覧表!$E$6:$E$25,B16,申請予定額一覧表!$L$6:$L$25)</f>
        <v>0</v>
      </c>
      <c r="AI16" s="213"/>
      <c r="AJ16" s="213"/>
      <c r="AK16" s="214"/>
      <c r="AL16" s="172" t="s">
        <v>153</v>
      </c>
      <c r="AM16" s="165"/>
    </row>
    <row r="17" spans="1:39" ht="12.75" customHeight="1">
      <c r="A17" s="219"/>
      <c r="B17" s="153" t="s">
        <v>6</v>
      </c>
      <c r="C17" s="154"/>
      <c r="D17" s="154"/>
      <c r="E17" s="154"/>
      <c r="F17" s="154"/>
      <c r="G17" s="154"/>
      <c r="H17" s="154"/>
      <c r="I17" s="154"/>
      <c r="J17" s="154"/>
      <c r="K17" s="154"/>
      <c r="L17" s="154"/>
      <c r="M17" s="154"/>
      <c r="N17" s="154"/>
      <c r="O17" s="154"/>
      <c r="P17" s="154"/>
      <c r="Q17" s="154"/>
      <c r="R17" s="154"/>
      <c r="S17" s="154"/>
      <c r="T17" s="208">
        <f ca="1">COUNTIFS(申請予定額一覧表!$E$6:$E$25,B17,申請予定額一覧表!$I$6:$I$25,"&gt;0")</f>
        <v>0</v>
      </c>
      <c r="U17" s="209"/>
      <c r="V17" s="210" t="s">
        <v>152</v>
      </c>
      <c r="W17" s="211"/>
      <c r="X17" s="212">
        <f ca="1">SUMIF(申請予定額一覧表!$E$6:$E$25,B17,申請予定額一覧表!$I$6:$I$25)</f>
        <v>0</v>
      </c>
      <c r="Y17" s="213"/>
      <c r="Z17" s="213"/>
      <c r="AA17" s="214"/>
      <c r="AB17" s="172" t="s">
        <v>153</v>
      </c>
      <c r="AC17" s="165"/>
      <c r="AD17" s="208">
        <f ca="1">COUNTIFS(申請予定額一覧表!$E$6:$E$25,B17,申請予定額一覧表!$L$6:$L$25,"&gt;0")</f>
        <v>0</v>
      </c>
      <c r="AE17" s="209"/>
      <c r="AF17" s="210" t="s">
        <v>152</v>
      </c>
      <c r="AG17" s="211"/>
      <c r="AH17" s="212">
        <f ca="1">SUMIF(申請予定額一覧表!$E$6:$E$25,B17,申請予定額一覧表!$L$6:$L$25)</f>
        <v>0</v>
      </c>
      <c r="AI17" s="213"/>
      <c r="AJ17" s="213"/>
      <c r="AK17" s="214"/>
      <c r="AL17" s="172" t="s">
        <v>153</v>
      </c>
      <c r="AM17" s="165"/>
    </row>
    <row r="18" spans="1:39" ht="12.75" customHeight="1">
      <c r="A18" s="219"/>
      <c r="B18" s="153" t="s">
        <v>157</v>
      </c>
      <c r="C18" s="154"/>
      <c r="D18" s="154"/>
      <c r="E18" s="154"/>
      <c r="F18" s="154"/>
      <c r="G18" s="154"/>
      <c r="H18" s="154"/>
      <c r="I18" s="154"/>
      <c r="J18" s="154"/>
      <c r="K18" s="154"/>
      <c r="L18" s="154"/>
      <c r="M18" s="154"/>
      <c r="N18" s="154"/>
      <c r="O18" s="154"/>
      <c r="P18" s="154"/>
      <c r="Q18" s="154"/>
      <c r="R18" s="154"/>
      <c r="S18" s="154"/>
      <c r="T18" s="208">
        <f ca="1">COUNTIFS(申請予定額一覧表!$E$6:$E$25,B18,申請予定額一覧表!$I$6:$I$25,"&gt;0")</f>
        <v>0</v>
      </c>
      <c r="U18" s="209"/>
      <c r="V18" s="210" t="s">
        <v>152</v>
      </c>
      <c r="W18" s="211"/>
      <c r="X18" s="212">
        <f ca="1">SUMIF(申請予定額一覧表!$E$6:$E$25,B18,申請予定額一覧表!$I$6:$I$25)</f>
        <v>0</v>
      </c>
      <c r="Y18" s="213"/>
      <c r="Z18" s="213"/>
      <c r="AA18" s="214"/>
      <c r="AB18" s="171" t="s">
        <v>153</v>
      </c>
      <c r="AC18" s="165"/>
      <c r="AD18" s="208">
        <f ca="1">COUNTIFS(申請予定額一覧表!$E$6:$E$25,B18,申請予定額一覧表!$L$6:$L$25,"&gt;0")</f>
        <v>0</v>
      </c>
      <c r="AE18" s="209"/>
      <c r="AF18" s="210" t="s">
        <v>152</v>
      </c>
      <c r="AG18" s="211"/>
      <c r="AH18" s="212">
        <f ca="1">SUMIF(申請予定額一覧表!$E$6:$E$25,B18,申請予定額一覧表!$L$6:$L$25)</f>
        <v>0</v>
      </c>
      <c r="AI18" s="213"/>
      <c r="AJ18" s="213"/>
      <c r="AK18" s="214"/>
      <c r="AL18" s="171" t="s">
        <v>153</v>
      </c>
      <c r="AM18" s="165"/>
    </row>
    <row r="19" spans="1:39" ht="12.75" customHeight="1">
      <c r="A19" s="219"/>
      <c r="B19" s="153" t="s">
        <v>158</v>
      </c>
      <c r="C19" s="154"/>
      <c r="D19" s="154"/>
      <c r="E19" s="154"/>
      <c r="F19" s="154"/>
      <c r="G19" s="154"/>
      <c r="H19" s="154"/>
      <c r="I19" s="154"/>
      <c r="J19" s="154"/>
      <c r="K19" s="154"/>
      <c r="L19" s="154"/>
      <c r="M19" s="154"/>
      <c r="N19" s="154"/>
      <c r="O19" s="154"/>
      <c r="P19" s="154"/>
      <c r="Q19" s="154"/>
      <c r="R19" s="154"/>
      <c r="S19" s="154"/>
      <c r="T19" s="208">
        <f ca="1">COUNTIFS(申請予定額一覧表!$E$6:$E$25,B19,申請予定額一覧表!$I$6:$I$25,"&gt;0")</f>
        <v>0</v>
      </c>
      <c r="U19" s="209"/>
      <c r="V19" s="210" t="s">
        <v>152</v>
      </c>
      <c r="W19" s="211"/>
      <c r="X19" s="212">
        <f ca="1">SUMIF(申請予定額一覧表!$E$6:$E$25,B19,申請予定額一覧表!$I$6:$I$25)</f>
        <v>0</v>
      </c>
      <c r="Y19" s="213"/>
      <c r="Z19" s="213"/>
      <c r="AA19" s="214"/>
      <c r="AB19" s="171" t="s">
        <v>153</v>
      </c>
      <c r="AC19" s="165"/>
      <c r="AD19" s="208">
        <f ca="1">COUNTIFS(申請予定額一覧表!$E$6:$E$25,B19,申請予定額一覧表!$L$6:$L$25,"&gt;0")</f>
        <v>0</v>
      </c>
      <c r="AE19" s="209"/>
      <c r="AF19" s="210" t="s">
        <v>152</v>
      </c>
      <c r="AG19" s="211"/>
      <c r="AH19" s="212">
        <f ca="1">SUMIF(申請予定額一覧表!$E$6:$E$25,B19,申請予定額一覧表!$L$6:$L$25)</f>
        <v>0</v>
      </c>
      <c r="AI19" s="213"/>
      <c r="AJ19" s="213"/>
      <c r="AK19" s="214"/>
      <c r="AL19" s="171" t="s">
        <v>153</v>
      </c>
      <c r="AM19" s="165"/>
    </row>
    <row r="20" spans="1:39" ht="12.75" customHeight="1">
      <c r="A20" s="220"/>
      <c r="B20" s="157" t="s">
        <v>159</v>
      </c>
      <c r="C20" s="158"/>
      <c r="D20" s="158"/>
      <c r="E20" s="158"/>
      <c r="F20" s="158"/>
      <c r="G20" s="158"/>
      <c r="H20" s="158"/>
      <c r="I20" s="158"/>
      <c r="J20" s="158"/>
      <c r="K20" s="158"/>
      <c r="L20" s="158"/>
      <c r="M20" s="158"/>
      <c r="N20" s="158"/>
      <c r="O20" s="158"/>
      <c r="P20" s="158"/>
      <c r="Q20" s="158"/>
      <c r="R20" s="158"/>
      <c r="S20" s="158"/>
      <c r="T20" s="201">
        <f ca="1">COUNTIFS(申請予定額一覧表!$E$6:$E$25,B20,申請予定額一覧表!$I$6:$I$25,"&gt;0")</f>
        <v>0</v>
      </c>
      <c r="U20" s="202"/>
      <c r="V20" s="203" t="s">
        <v>152</v>
      </c>
      <c r="W20" s="204"/>
      <c r="X20" s="205">
        <f ca="1">SUMIF(申請予定額一覧表!$E$6:$E$25,B20,申請予定額一覧表!$I$6:$I$25)</f>
        <v>0</v>
      </c>
      <c r="Y20" s="206"/>
      <c r="Z20" s="206"/>
      <c r="AA20" s="207"/>
      <c r="AB20" s="173" t="s">
        <v>153</v>
      </c>
      <c r="AC20" s="166"/>
      <c r="AD20" s="201">
        <f ca="1">COUNTIFS(申請予定額一覧表!$E$6:$E$25,B20,申請予定額一覧表!$L$6:$L$25,"&gt;0")</f>
        <v>0</v>
      </c>
      <c r="AE20" s="202"/>
      <c r="AF20" s="203" t="s">
        <v>152</v>
      </c>
      <c r="AG20" s="204"/>
      <c r="AH20" s="205">
        <f ca="1">SUMIF(申請予定額一覧表!$E$6:$E$25,B20,申請予定額一覧表!$L$6:$L$25)</f>
        <v>0</v>
      </c>
      <c r="AI20" s="206"/>
      <c r="AJ20" s="206"/>
      <c r="AK20" s="207"/>
      <c r="AL20" s="173" t="s">
        <v>153</v>
      </c>
      <c r="AM20" s="166"/>
    </row>
    <row r="21" spans="1:39" ht="12.75" customHeight="1">
      <c r="A21" s="225" t="s">
        <v>160</v>
      </c>
      <c r="B21" s="146" t="s">
        <v>161</v>
      </c>
      <c r="C21" s="147"/>
      <c r="D21" s="147"/>
      <c r="E21" s="147"/>
      <c r="F21" s="147"/>
      <c r="G21" s="147"/>
      <c r="H21" s="147"/>
      <c r="I21" s="147"/>
      <c r="J21" s="147"/>
      <c r="K21" s="147"/>
      <c r="L21" s="147"/>
      <c r="M21" s="147"/>
      <c r="N21" s="147"/>
      <c r="O21" s="147"/>
      <c r="P21" s="147"/>
      <c r="Q21" s="147"/>
      <c r="R21" s="147"/>
      <c r="S21" s="147"/>
      <c r="T21" s="221">
        <f ca="1">COUNTIFS(申請予定額一覧表!$E$6:$E$25,B21,申請予定額一覧表!$I$6:$I$25,"&gt;0")</f>
        <v>0</v>
      </c>
      <c r="U21" s="222"/>
      <c r="V21" s="223" t="s">
        <v>152</v>
      </c>
      <c r="W21" s="224"/>
      <c r="X21" s="215">
        <f ca="1">SUMIF(申請予定額一覧表!$E$6:$E$25,B21,申請予定額一覧表!$I$6:$I$25)</f>
        <v>0</v>
      </c>
      <c r="Y21" s="216"/>
      <c r="Z21" s="216"/>
      <c r="AA21" s="217"/>
      <c r="AB21" s="174" t="s">
        <v>153</v>
      </c>
      <c r="AC21" s="168"/>
      <c r="AD21" s="221">
        <f ca="1">COUNTIFS(申請予定額一覧表!$E$6:$E$25,B21,申請予定額一覧表!$L$6:$L$25,"&gt;0")</f>
        <v>0</v>
      </c>
      <c r="AE21" s="222"/>
      <c r="AF21" s="223" t="s">
        <v>152</v>
      </c>
      <c r="AG21" s="224"/>
      <c r="AH21" s="215">
        <f ca="1">SUMIF(申請予定額一覧表!$E$6:$E$25,B21,申請予定額一覧表!$L$6:$L$25)</f>
        <v>0</v>
      </c>
      <c r="AI21" s="216"/>
      <c r="AJ21" s="216"/>
      <c r="AK21" s="217"/>
      <c r="AL21" s="174" t="s">
        <v>153</v>
      </c>
      <c r="AM21" s="168"/>
    </row>
    <row r="22" spans="1:39" ht="12.75" customHeight="1">
      <c r="A22" s="226"/>
      <c r="B22" s="148" t="s">
        <v>162</v>
      </c>
      <c r="C22" s="148"/>
      <c r="D22" s="148"/>
      <c r="E22" s="148"/>
      <c r="F22" s="148"/>
      <c r="G22" s="148"/>
      <c r="H22" s="148"/>
      <c r="I22" s="148"/>
      <c r="J22" s="148"/>
      <c r="K22" s="148"/>
      <c r="L22" s="148"/>
      <c r="M22" s="148"/>
      <c r="N22" s="148"/>
      <c r="O22" s="148"/>
      <c r="P22" s="148"/>
      <c r="Q22" s="148"/>
      <c r="R22" s="148"/>
      <c r="S22" s="148"/>
      <c r="T22" s="201">
        <f ca="1">COUNTIFS(申請予定額一覧表!$E$6:$E$25,B22,申請予定額一覧表!$I$6:$I$25,"&gt;0")</f>
        <v>0</v>
      </c>
      <c r="U22" s="202"/>
      <c r="V22" s="203" t="s">
        <v>152</v>
      </c>
      <c r="W22" s="204"/>
      <c r="X22" s="205">
        <f ca="1">SUMIF(申請予定額一覧表!$E$6:$E$25,B22,申請予定額一覧表!$I$6:$I$25)</f>
        <v>0</v>
      </c>
      <c r="Y22" s="206"/>
      <c r="Z22" s="206"/>
      <c r="AA22" s="207"/>
      <c r="AB22" s="173" t="s">
        <v>153</v>
      </c>
      <c r="AC22" s="166"/>
      <c r="AD22" s="201">
        <f ca="1">COUNTIFS(申請予定額一覧表!$E$6:$E$25,B22,申請予定額一覧表!$L$6:$L$25,"&gt;0")</f>
        <v>0</v>
      </c>
      <c r="AE22" s="202"/>
      <c r="AF22" s="203" t="s">
        <v>152</v>
      </c>
      <c r="AG22" s="204"/>
      <c r="AH22" s="205">
        <f ca="1">SUMIF(申請予定額一覧表!$E$6:$E$25,B22,申請予定額一覧表!$L$6:$L$25)</f>
        <v>0</v>
      </c>
      <c r="AI22" s="206"/>
      <c r="AJ22" s="206"/>
      <c r="AK22" s="207"/>
      <c r="AL22" s="173" t="s">
        <v>153</v>
      </c>
      <c r="AM22" s="166"/>
    </row>
    <row r="23" spans="1:39" ht="12.75" customHeight="1">
      <c r="A23" s="218" t="s">
        <v>163</v>
      </c>
      <c r="B23" s="147" t="s">
        <v>7</v>
      </c>
      <c r="C23" s="147"/>
      <c r="D23" s="147"/>
      <c r="E23" s="147"/>
      <c r="F23" s="147"/>
      <c r="G23" s="147"/>
      <c r="H23" s="147"/>
      <c r="I23" s="147"/>
      <c r="J23" s="147"/>
      <c r="K23" s="147"/>
      <c r="L23" s="147"/>
      <c r="M23" s="147"/>
      <c r="N23" s="147"/>
      <c r="O23" s="147"/>
      <c r="P23" s="147"/>
      <c r="Q23" s="147"/>
      <c r="R23" s="147"/>
      <c r="S23" s="147"/>
      <c r="T23" s="221">
        <f ca="1">COUNTIFS(申請予定額一覧表!$E$6:$E$25,B23,申請予定額一覧表!$I$6:$I$25,"&gt;0")</f>
        <v>0</v>
      </c>
      <c r="U23" s="222"/>
      <c r="V23" s="223" t="s">
        <v>152</v>
      </c>
      <c r="W23" s="224"/>
      <c r="X23" s="215">
        <f ca="1">SUMIF(申請予定額一覧表!$E$6:$E$25,B23,申請予定額一覧表!$I$6:$I$25)</f>
        <v>0</v>
      </c>
      <c r="Y23" s="216"/>
      <c r="Z23" s="216"/>
      <c r="AA23" s="217"/>
      <c r="AB23" s="174" t="s">
        <v>153</v>
      </c>
      <c r="AC23" s="168"/>
      <c r="AD23" s="221">
        <f ca="1">COUNTIFS(申請予定額一覧表!$E$6:$E$25,B23,申請予定額一覧表!$L$6:$L$25,"&gt;0")</f>
        <v>0</v>
      </c>
      <c r="AE23" s="222"/>
      <c r="AF23" s="223" t="s">
        <v>152</v>
      </c>
      <c r="AG23" s="224"/>
      <c r="AH23" s="215">
        <f ca="1">SUMIF(申請予定額一覧表!$E$6:$E$25,B23,申請予定額一覧表!$L$6:$L$25)</f>
        <v>0</v>
      </c>
      <c r="AI23" s="216"/>
      <c r="AJ23" s="216"/>
      <c r="AK23" s="217"/>
      <c r="AL23" s="174" t="s">
        <v>153</v>
      </c>
      <c r="AM23" s="168"/>
    </row>
    <row r="24" spans="1:39" ht="12.75" customHeight="1">
      <c r="A24" s="219"/>
      <c r="B24" s="154" t="s">
        <v>8</v>
      </c>
      <c r="C24" s="154"/>
      <c r="D24" s="154"/>
      <c r="E24" s="154"/>
      <c r="F24" s="154"/>
      <c r="G24" s="154"/>
      <c r="H24" s="154"/>
      <c r="I24" s="154"/>
      <c r="J24" s="154"/>
      <c r="K24" s="154"/>
      <c r="L24" s="154"/>
      <c r="M24" s="154"/>
      <c r="N24" s="154"/>
      <c r="O24" s="154"/>
      <c r="P24" s="154"/>
      <c r="Q24" s="154"/>
      <c r="R24" s="154"/>
      <c r="S24" s="154"/>
      <c r="T24" s="208">
        <f ca="1">COUNTIFS(申請予定額一覧表!$E$6:$E$25,B24,申請予定額一覧表!$I$6:$I$25,"&gt;0")</f>
        <v>0</v>
      </c>
      <c r="U24" s="209"/>
      <c r="V24" s="210" t="s">
        <v>152</v>
      </c>
      <c r="W24" s="211"/>
      <c r="X24" s="212">
        <f ca="1">SUMIF(申請予定額一覧表!$E$6:$E$25,B24,申請予定額一覧表!$I$6:$I$25)</f>
        <v>0</v>
      </c>
      <c r="Y24" s="213"/>
      <c r="Z24" s="213"/>
      <c r="AA24" s="214"/>
      <c r="AB24" s="171" t="s">
        <v>153</v>
      </c>
      <c r="AC24" s="165"/>
      <c r="AD24" s="208">
        <f ca="1">COUNTIFS(申請予定額一覧表!$E$6:$E$25,B24,申請予定額一覧表!$L$6:$L$25,"&gt;0")</f>
        <v>0</v>
      </c>
      <c r="AE24" s="209"/>
      <c r="AF24" s="210" t="s">
        <v>152</v>
      </c>
      <c r="AG24" s="211"/>
      <c r="AH24" s="212">
        <f ca="1">SUMIF(申請予定額一覧表!$E$6:$E$25,B24,申請予定額一覧表!$L$6:$L$25)</f>
        <v>0</v>
      </c>
      <c r="AI24" s="213"/>
      <c r="AJ24" s="213"/>
      <c r="AK24" s="214"/>
      <c r="AL24" s="171" t="s">
        <v>153</v>
      </c>
      <c r="AM24" s="165"/>
    </row>
    <row r="25" spans="1:39" ht="12.75" customHeight="1">
      <c r="A25" s="219"/>
      <c r="B25" s="154" t="s">
        <v>9</v>
      </c>
      <c r="C25" s="154"/>
      <c r="D25" s="154"/>
      <c r="E25" s="154"/>
      <c r="F25" s="154"/>
      <c r="G25" s="154"/>
      <c r="H25" s="154"/>
      <c r="I25" s="154"/>
      <c r="J25" s="154"/>
      <c r="K25" s="154"/>
      <c r="L25" s="154"/>
      <c r="M25" s="154"/>
      <c r="N25" s="154"/>
      <c r="O25" s="154"/>
      <c r="P25" s="154"/>
      <c r="Q25" s="154"/>
      <c r="R25" s="154"/>
      <c r="S25" s="154"/>
      <c r="T25" s="208">
        <f ca="1">COUNTIFS(申請予定額一覧表!$E$6:$E$25,B25,申請予定額一覧表!$I$6:$I$25,"&gt;0")</f>
        <v>0</v>
      </c>
      <c r="U25" s="209"/>
      <c r="V25" s="210" t="s">
        <v>152</v>
      </c>
      <c r="W25" s="211"/>
      <c r="X25" s="212">
        <f ca="1">SUMIF(申請予定額一覧表!$E$6:$E$25,B25,申請予定額一覧表!$I$6:$I$25)</f>
        <v>0</v>
      </c>
      <c r="Y25" s="213"/>
      <c r="Z25" s="213"/>
      <c r="AA25" s="214"/>
      <c r="AB25" s="171" t="s">
        <v>153</v>
      </c>
      <c r="AC25" s="165"/>
      <c r="AD25" s="208">
        <f ca="1">COUNTIFS(申請予定額一覧表!$E$6:$E$25,B25,申請予定額一覧表!$L$6:$L$25,"&gt;0")</f>
        <v>0</v>
      </c>
      <c r="AE25" s="209"/>
      <c r="AF25" s="210" t="s">
        <v>152</v>
      </c>
      <c r="AG25" s="211"/>
      <c r="AH25" s="212">
        <f ca="1">SUMIF(申請予定額一覧表!$E$6:$E$25,B25,申請予定額一覧表!$L$6:$L$25)</f>
        <v>0</v>
      </c>
      <c r="AI25" s="213"/>
      <c r="AJ25" s="213"/>
      <c r="AK25" s="214"/>
      <c r="AL25" s="171" t="s">
        <v>153</v>
      </c>
      <c r="AM25" s="165"/>
    </row>
    <row r="26" spans="1:39" ht="12.75" customHeight="1">
      <c r="A26" s="219"/>
      <c r="B26" s="154" t="s">
        <v>10</v>
      </c>
      <c r="C26" s="154"/>
      <c r="D26" s="154"/>
      <c r="E26" s="154"/>
      <c r="F26" s="154"/>
      <c r="G26" s="154"/>
      <c r="H26" s="154"/>
      <c r="I26" s="154"/>
      <c r="J26" s="154"/>
      <c r="K26" s="154"/>
      <c r="L26" s="154"/>
      <c r="M26" s="154"/>
      <c r="N26" s="154"/>
      <c r="O26" s="154"/>
      <c r="P26" s="154"/>
      <c r="Q26" s="154"/>
      <c r="R26" s="154"/>
      <c r="S26" s="154"/>
      <c r="T26" s="208">
        <f ca="1">COUNTIFS(申請予定額一覧表!$E$6:$E$25,B26,申請予定額一覧表!$I$6:$I$25,"&gt;0")</f>
        <v>0</v>
      </c>
      <c r="U26" s="209"/>
      <c r="V26" s="210" t="s">
        <v>152</v>
      </c>
      <c r="W26" s="211"/>
      <c r="X26" s="212">
        <f ca="1">SUMIF(申請予定額一覧表!$E$6:$E$25,B26,申請予定額一覧表!$I$6:$I$25)</f>
        <v>0</v>
      </c>
      <c r="Y26" s="213"/>
      <c r="Z26" s="213"/>
      <c r="AA26" s="214"/>
      <c r="AB26" s="171" t="s">
        <v>153</v>
      </c>
      <c r="AC26" s="165"/>
      <c r="AD26" s="208">
        <f ca="1">COUNTIFS(申請予定額一覧表!$E$6:$E$25,B26,申請予定額一覧表!$L$6:$L$25,"&gt;0")</f>
        <v>0</v>
      </c>
      <c r="AE26" s="209"/>
      <c r="AF26" s="210" t="s">
        <v>152</v>
      </c>
      <c r="AG26" s="211"/>
      <c r="AH26" s="212">
        <f ca="1">SUMIF(申請予定額一覧表!$E$6:$E$25,B26,申請予定額一覧表!$L$6:$L$25)</f>
        <v>0</v>
      </c>
      <c r="AI26" s="213"/>
      <c r="AJ26" s="213"/>
      <c r="AK26" s="214"/>
      <c r="AL26" s="171" t="s">
        <v>153</v>
      </c>
      <c r="AM26" s="165"/>
    </row>
    <row r="27" spans="1:39" ht="12.75" customHeight="1">
      <c r="A27" s="219"/>
      <c r="B27" s="154" t="s">
        <v>11</v>
      </c>
      <c r="C27" s="154"/>
      <c r="D27" s="154"/>
      <c r="E27" s="154"/>
      <c r="F27" s="154"/>
      <c r="G27" s="154"/>
      <c r="H27" s="154"/>
      <c r="I27" s="154"/>
      <c r="J27" s="154"/>
      <c r="K27" s="154"/>
      <c r="L27" s="154"/>
      <c r="M27" s="154"/>
      <c r="N27" s="154"/>
      <c r="O27" s="154"/>
      <c r="P27" s="154"/>
      <c r="Q27" s="154"/>
      <c r="R27" s="154"/>
      <c r="S27" s="154"/>
      <c r="T27" s="208">
        <f ca="1">COUNTIFS(申請予定額一覧表!$E$6:$E$25,B27,申請予定額一覧表!$I$6:$I$25,"&gt;0")</f>
        <v>0</v>
      </c>
      <c r="U27" s="209"/>
      <c r="V27" s="210" t="s">
        <v>152</v>
      </c>
      <c r="W27" s="211"/>
      <c r="X27" s="212">
        <f ca="1">SUMIF(申請予定額一覧表!$E$6:$E$25,B27,申請予定額一覧表!$I$6:$I$25)</f>
        <v>0</v>
      </c>
      <c r="Y27" s="213"/>
      <c r="Z27" s="213"/>
      <c r="AA27" s="214"/>
      <c r="AB27" s="171" t="s">
        <v>153</v>
      </c>
      <c r="AC27" s="165"/>
      <c r="AD27" s="208">
        <f ca="1">COUNTIFS(申請予定額一覧表!$E$6:$E$25,B27,申請予定額一覧表!$L$6:$L$25,"&gt;0")</f>
        <v>0</v>
      </c>
      <c r="AE27" s="209"/>
      <c r="AF27" s="210" t="s">
        <v>152</v>
      </c>
      <c r="AG27" s="211"/>
      <c r="AH27" s="212">
        <f ca="1">SUMIF(申請予定額一覧表!$E$6:$E$25,B27,申請予定額一覧表!$L$6:$L$25)</f>
        <v>0</v>
      </c>
      <c r="AI27" s="213"/>
      <c r="AJ27" s="213"/>
      <c r="AK27" s="214"/>
      <c r="AL27" s="171" t="s">
        <v>153</v>
      </c>
      <c r="AM27" s="165"/>
    </row>
    <row r="28" spans="1:39" ht="12.75" customHeight="1">
      <c r="A28" s="219"/>
      <c r="B28" s="154" t="s">
        <v>12</v>
      </c>
      <c r="C28" s="154"/>
      <c r="D28" s="154"/>
      <c r="E28" s="154"/>
      <c r="F28" s="154"/>
      <c r="G28" s="154"/>
      <c r="H28" s="154"/>
      <c r="I28" s="154"/>
      <c r="J28" s="154"/>
      <c r="K28" s="154"/>
      <c r="L28" s="154"/>
      <c r="M28" s="154"/>
      <c r="N28" s="154"/>
      <c r="O28" s="154"/>
      <c r="P28" s="154"/>
      <c r="Q28" s="154"/>
      <c r="R28" s="154"/>
      <c r="S28" s="154"/>
      <c r="T28" s="208">
        <f ca="1">COUNTIFS(申請予定額一覧表!$E$6:$E$25,B28,申請予定額一覧表!$I$6:$I$25,"&gt;0")</f>
        <v>0</v>
      </c>
      <c r="U28" s="209"/>
      <c r="V28" s="210" t="s">
        <v>152</v>
      </c>
      <c r="W28" s="211"/>
      <c r="X28" s="212">
        <f ca="1">SUMIF(申請予定額一覧表!$E$6:$E$25,B28,申請予定額一覧表!$I$6:$I$25)</f>
        <v>0</v>
      </c>
      <c r="Y28" s="213"/>
      <c r="Z28" s="213"/>
      <c r="AA28" s="214"/>
      <c r="AB28" s="171" t="s">
        <v>153</v>
      </c>
      <c r="AC28" s="165"/>
      <c r="AD28" s="208">
        <f ca="1">COUNTIFS(申請予定額一覧表!$E$6:$E$25,B28,申請予定額一覧表!$L$6:$L$25,"&gt;0")</f>
        <v>0</v>
      </c>
      <c r="AE28" s="209"/>
      <c r="AF28" s="210" t="s">
        <v>152</v>
      </c>
      <c r="AG28" s="211"/>
      <c r="AH28" s="212">
        <f ca="1">SUMIF(申請予定額一覧表!$E$6:$E$25,B28,申請予定額一覧表!$L$6:$L$25)</f>
        <v>0</v>
      </c>
      <c r="AI28" s="213"/>
      <c r="AJ28" s="213"/>
      <c r="AK28" s="214"/>
      <c r="AL28" s="171" t="s">
        <v>153</v>
      </c>
      <c r="AM28" s="165"/>
    </row>
    <row r="29" spans="1:39" ht="12.75" customHeight="1">
      <c r="A29" s="219"/>
      <c r="B29" s="154" t="s">
        <v>13</v>
      </c>
      <c r="C29" s="154"/>
      <c r="D29" s="154"/>
      <c r="E29" s="154"/>
      <c r="F29" s="154"/>
      <c r="G29" s="154"/>
      <c r="H29" s="154"/>
      <c r="I29" s="154"/>
      <c r="J29" s="154"/>
      <c r="K29" s="154"/>
      <c r="L29" s="154"/>
      <c r="M29" s="154"/>
      <c r="N29" s="154"/>
      <c r="O29" s="154"/>
      <c r="P29" s="154"/>
      <c r="Q29" s="154"/>
      <c r="R29" s="154"/>
      <c r="S29" s="154"/>
      <c r="T29" s="208">
        <f ca="1">COUNTIFS(申請予定額一覧表!$E$6:$E$25,B29,申請予定額一覧表!$I$6:$I$25,"&gt;0")</f>
        <v>0</v>
      </c>
      <c r="U29" s="209"/>
      <c r="V29" s="210" t="s">
        <v>152</v>
      </c>
      <c r="W29" s="211"/>
      <c r="X29" s="212">
        <f ca="1">SUMIF(申請予定額一覧表!$E$6:$E$25,B29,申請予定額一覧表!$I$6:$I$25)</f>
        <v>0</v>
      </c>
      <c r="Y29" s="213"/>
      <c r="Z29" s="213"/>
      <c r="AA29" s="214"/>
      <c r="AB29" s="171" t="s">
        <v>153</v>
      </c>
      <c r="AC29" s="165"/>
      <c r="AD29" s="208">
        <f ca="1">COUNTIFS(申請予定額一覧表!$E$6:$E$25,B29,申請予定額一覧表!$L$6:$L$25,"&gt;0")</f>
        <v>0</v>
      </c>
      <c r="AE29" s="209"/>
      <c r="AF29" s="210" t="s">
        <v>152</v>
      </c>
      <c r="AG29" s="211"/>
      <c r="AH29" s="212">
        <f ca="1">SUMIF(申請予定額一覧表!$E$6:$E$25,B29,申請予定額一覧表!$L$6:$L$25)</f>
        <v>0</v>
      </c>
      <c r="AI29" s="213"/>
      <c r="AJ29" s="213"/>
      <c r="AK29" s="214"/>
      <c r="AL29" s="171" t="s">
        <v>153</v>
      </c>
      <c r="AM29" s="165"/>
    </row>
    <row r="30" spans="1:39" ht="12.75" customHeight="1">
      <c r="A30" s="219"/>
      <c r="B30" s="154" t="s">
        <v>14</v>
      </c>
      <c r="C30" s="154"/>
      <c r="D30" s="154"/>
      <c r="E30" s="154"/>
      <c r="F30" s="154"/>
      <c r="G30" s="154"/>
      <c r="H30" s="154"/>
      <c r="I30" s="154"/>
      <c r="J30" s="154"/>
      <c r="K30" s="154"/>
      <c r="L30" s="154"/>
      <c r="M30" s="154"/>
      <c r="N30" s="154"/>
      <c r="O30" s="154"/>
      <c r="P30" s="154"/>
      <c r="Q30" s="154"/>
      <c r="R30" s="154"/>
      <c r="S30" s="154"/>
      <c r="T30" s="208">
        <f ca="1">COUNTIFS(申請予定額一覧表!$E$6:$E$25,B30,申請予定額一覧表!$I$6:$I$25,"&gt;0")</f>
        <v>0</v>
      </c>
      <c r="U30" s="209"/>
      <c r="V30" s="210" t="s">
        <v>152</v>
      </c>
      <c r="W30" s="211"/>
      <c r="X30" s="227" t="s">
        <v>180</v>
      </c>
      <c r="Y30" s="228"/>
      <c r="Z30" s="228"/>
      <c r="AA30" s="229"/>
      <c r="AB30" s="171" t="s">
        <v>153</v>
      </c>
      <c r="AC30" s="165"/>
      <c r="AD30" s="208">
        <f ca="1">COUNTIFS(申請予定額一覧表!$E$6:$E$25,B30,申請予定額一覧表!$L$6:$L$25,"&gt;0")</f>
        <v>0</v>
      </c>
      <c r="AE30" s="209"/>
      <c r="AF30" s="210" t="s">
        <v>152</v>
      </c>
      <c r="AG30" s="211"/>
      <c r="AH30" s="212">
        <f ca="1">SUMIF(申請予定額一覧表!$E$6:$E$25,B30,申請予定額一覧表!$L$6:$L$25)</f>
        <v>0</v>
      </c>
      <c r="AI30" s="213"/>
      <c r="AJ30" s="213"/>
      <c r="AK30" s="214"/>
      <c r="AL30" s="171" t="s">
        <v>153</v>
      </c>
      <c r="AM30" s="165"/>
    </row>
    <row r="31" spans="1:39" ht="12.75" customHeight="1">
      <c r="A31" s="220"/>
      <c r="B31" s="158" t="s">
        <v>164</v>
      </c>
      <c r="C31" s="158"/>
      <c r="D31" s="158"/>
      <c r="E31" s="158"/>
      <c r="F31" s="158"/>
      <c r="G31" s="158"/>
      <c r="H31" s="158"/>
      <c r="I31" s="158"/>
      <c r="J31" s="158"/>
      <c r="K31" s="158"/>
      <c r="L31" s="158"/>
      <c r="M31" s="158"/>
      <c r="N31" s="158"/>
      <c r="O31" s="158"/>
      <c r="P31" s="158"/>
      <c r="Q31" s="158"/>
      <c r="R31" s="158"/>
      <c r="S31" s="158"/>
      <c r="T31" s="201">
        <f ca="1">COUNTIFS(申請予定額一覧表!$E$6:$E$25,B31,申請予定額一覧表!$I$6:$I$25,"&gt;0")</f>
        <v>0</v>
      </c>
      <c r="U31" s="202"/>
      <c r="V31" s="203" t="s">
        <v>152</v>
      </c>
      <c r="W31" s="204"/>
      <c r="X31" s="205">
        <f ca="1">SUMIF(申請予定額一覧表!$E$6:$E$25,B31,申請予定額一覧表!$I$6:$I$25)</f>
        <v>0</v>
      </c>
      <c r="Y31" s="206"/>
      <c r="Z31" s="206"/>
      <c r="AA31" s="207"/>
      <c r="AB31" s="173" t="s">
        <v>153</v>
      </c>
      <c r="AC31" s="166"/>
      <c r="AD31" s="201">
        <f ca="1">COUNTIFS(申請予定額一覧表!$E$6:$E$25,B31,申請予定額一覧表!$L$6:$L$25,"&gt;0")</f>
        <v>0</v>
      </c>
      <c r="AE31" s="202"/>
      <c r="AF31" s="203" t="s">
        <v>152</v>
      </c>
      <c r="AG31" s="204"/>
      <c r="AH31" s="205">
        <f ca="1">SUMIF(申請予定額一覧表!$E$6:$E$25,B31,申請予定額一覧表!$L$6:$L$25)</f>
        <v>0</v>
      </c>
      <c r="AI31" s="206"/>
      <c r="AJ31" s="206"/>
      <c r="AK31" s="207"/>
      <c r="AL31" s="173" t="s">
        <v>153</v>
      </c>
      <c r="AM31" s="166"/>
    </row>
    <row r="32" spans="1:39" ht="12.75" customHeight="1">
      <c r="A32" s="225" t="s">
        <v>165</v>
      </c>
      <c r="B32" s="147" t="s">
        <v>15</v>
      </c>
      <c r="C32" s="147"/>
      <c r="D32" s="147"/>
      <c r="E32" s="147"/>
      <c r="F32" s="147"/>
      <c r="G32" s="147"/>
      <c r="H32" s="147"/>
      <c r="I32" s="147"/>
      <c r="J32" s="147"/>
      <c r="K32" s="147"/>
      <c r="L32" s="147"/>
      <c r="M32" s="147"/>
      <c r="N32" s="147"/>
      <c r="O32" s="147"/>
      <c r="P32" s="147"/>
      <c r="Q32" s="147"/>
      <c r="R32" s="147"/>
      <c r="S32" s="147"/>
      <c r="T32" s="221">
        <f ca="1">COUNTIFS(申請予定額一覧表!$E$6:$E$25,B32,申請予定額一覧表!$I$6:$I$25,"&gt;0")</f>
        <v>0</v>
      </c>
      <c r="U32" s="222"/>
      <c r="V32" s="223" t="s">
        <v>152</v>
      </c>
      <c r="W32" s="224"/>
      <c r="X32" s="215">
        <f ca="1">SUMIF(申請予定額一覧表!$E$6:$E$25,B32,申請予定額一覧表!$I$6:$I$25)</f>
        <v>0</v>
      </c>
      <c r="Y32" s="216"/>
      <c r="Z32" s="216"/>
      <c r="AA32" s="217"/>
      <c r="AB32" s="174" t="s">
        <v>153</v>
      </c>
      <c r="AC32" s="168"/>
      <c r="AD32" s="221">
        <f ca="1">COUNTIFS(申請予定額一覧表!$E$6:$E$25,B32,申請予定額一覧表!$L$6:$L$25,"&gt;0")</f>
        <v>0</v>
      </c>
      <c r="AE32" s="222"/>
      <c r="AF32" s="223" t="s">
        <v>152</v>
      </c>
      <c r="AG32" s="224"/>
      <c r="AH32" s="215">
        <f ca="1">SUMIF(申請予定額一覧表!$E$6:$E$25,B32,申請予定額一覧表!$L$6:$L$25)</f>
        <v>0</v>
      </c>
      <c r="AI32" s="216"/>
      <c r="AJ32" s="216"/>
      <c r="AK32" s="217"/>
      <c r="AL32" s="174" t="s">
        <v>153</v>
      </c>
      <c r="AM32" s="168"/>
    </row>
    <row r="33" spans="1:39" ht="12.75" customHeight="1">
      <c r="A33" s="226"/>
      <c r="B33" s="148" t="s">
        <v>16</v>
      </c>
      <c r="C33" s="148"/>
      <c r="D33" s="148"/>
      <c r="E33" s="148"/>
      <c r="F33" s="148"/>
      <c r="G33" s="148"/>
      <c r="H33" s="148"/>
      <c r="I33" s="148"/>
      <c r="J33" s="148"/>
      <c r="K33" s="148"/>
      <c r="L33" s="148"/>
      <c r="M33" s="148"/>
      <c r="N33" s="148"/>
      <c r="O33" s="148"/>
      <c r="P33" s="148"/>
      <c r="Q33" s="148"/>
      <c r="R33" s="148"/>
      <c r="S33" s="148"/>
      <c r="T33" s="201">
        <f ca="1">COUNTIFS(申請予定額一覧表!$E$6:$E$25,B33,申請予定額一覧表!$I$6:$I$25,"&gt;0")</f>
        <v>0</v>
      </c>
      <c r="U33" s="202"/>
      <c r="V33" s="203" t="s">
        <v>152</v>
      </c>
      <c r="W33" s="204"/>
      <c r="X33" s="205">
        <f ca="1">SUMIF(申請予定額一覧表!$E$6:$E$25,B33,申請予定額一覧表!$I$6:$I$25)</f>
        <v>0</v>
      </c>
      <c r="Y33" s="206"/>
      <c r="Z33" s="206"/>
      <c r="AA33" s="207"/>
      <c r="AB33" s="173" t="s">
        <v>153</v>
      </c>
      <c r="AC33" s="166"/>
      <c r="AD33" s="201">
        <f ca="1">COUNTIFS(申請予定額一覧表!$E$6:$E$25,B33,申請予定額一覧表!$L$6:$L$25,"&gt;0")</f>
        <v>0</v>
      </c>
      <c r="AE33" s="202"/>
      <c r="AF33" s="203" t="s">
        <v>152</v>
      </c>
      <c r="AG33" s="204"/>
      <c r="AH33" s="205">
        <f ca="1">SUMIF(申請予定額一覧表!$E$6:$E$25,B33,申請予定額一覧表!$L$6:$L$25)</f>
        <v>0</v>
      </c>
      <c r="AI33" s="206"/>
      <c r="AJ33" s="206"/>
      <c r="AK33" s="207"/>
      <c r="AL33" s="173" t="s">
        <v>153</v>
      </c>
      <c r="AM33" s="166"/>
    </row>
    <row r="34" spans="1:39" ht="12.75" customHeight="1">
      <c r="A34" s="218" t="s">
        <v>166</v>
      </c>
      <c r="B34" s="146" t="s">
        <v>17</v>
      </c>
      <c r="C34" s="147"/>
      <c r="D34" s="147"/>
      <c r="E34" s="147"/>
      <c r="F34" s="147"/>
      <c r="G34" s="147"/>
      <c r="H34" s="147"/>
      <c r="I34" s="147"/>
      <c r="J34" s="147"/>
      <c r="K34" s="147"/>
      <c r="L34" s="147"/>
      <c r="M34" s="147"/>
      <c r="N34" s="147"/>
      <c r="O34" s="147"/>
      <c r="P34" s="147"/>
      <c r="Q34" s="147"/>
      <c r="R34" s="147"/>
      <c r="S34" s="147"/>
      <c r="T34" s="221">
        <f ca="1">COUNTIFS(申請予定額一覧表!$E$6:$E$25,B34,申請予定額一覧表!$I$6:$I$25,"&gt;0")</f>
        <v>0</v>
      </c>
      <c r="U34" s="222"/>
      <c r="V34" s="223" t="s">
        <v>152</v>
      </c>
      <c r="W34" s="224"/>
      <c r="X34" s="215">
        <f ca="1">SUMIF(申請予定額一覧表!$E$6:$E$25,B34,申請予定額一覧表!$I$6:$I$25)</f>
        <v>0</v>
      </c>
      <c r="Y34" s="216"/>
      <c r="Z34" s="216"/>
      <c r="AA34" s="217"/>
      <c r="AB34" s="174" t="s">
        <v>153</v>
      </c>
      <c r="AC34" s="168"/>
      <c r="AD34" s="221">
        <f ca="1">COUNTIFS(申請予定額一覧表!$E$6:$E$25,B34,申請予定額一覧表!$L$6:$L$25,"&gt;0")</f>
        <v>0</v>
      </c>
      <c r="AE34" s="222"/>
      <c r="AF34" s="223" t="s">
        <v>152</v>
      </c>
      <c r="AG34" s="224"/>
      <c r="AH34" s="215">
        <f ca="1">SUMIF(申請予定額一覧表!$E$6:$E$25,B34,申請予定額一覧表!$L$6:$L$25)</f>
        <v>0</v>
      </c>
      <c r="AI34" s="216"/>
      <c r="AJ34" s="216"/>
      <c r="AK34" s="217"/>
      <c r="AL34" s="176" t="s">
        <v>153</v>
      </c>
      <c r="AM34" s="161"/>
    </row>
    <row r="35" spans="1:39" ht="12.75" customHeight="1">
      <c r="A35" s="219"/>
      <c r="B35" s="153" t="s">
        <v>18</v>
      </c>
      <c r="C35" s="154"/>
      <c r="D35" s="154"/>
      <c r="E35" s="154"/>
      <c r="F35" s="154"/>
      <c r="G35" s="154"/>
      <c r="H35" s="154"/>
      <c r="I35" s="154"/>
      <c r="J35" s="154"/>
      <c r="K35" s="154"/>
      <c r="L35" s="154"/>
      <c r="M35" s="154"/>
      <c r="N35" s="154"/>
      <c r="O35" s="154"/>
      <c r="P35" s="154"/>
      <c r="Q35" s="154"/>
      <c r="R35" s="154"/>
      <c r="S35" s="154"/>
      <c r="T35" s="208">
        <f ca="1">COUNTIFS(申請予定額一覧表!$E$6:$E$25,B35,申請予定額一覧表!$I$6:$I$25,"&gt;0")</f>
        <v>0</v>
      </c>
      <c r="U35" s="209"/>
      <c r="V35" s="210" t="s">
        <v>152</v>
      </c>
      <c r="W35" s="211"/>
      <c r="X35" s="212">
        <f ca="1">SUMIF(申請予定額一覧表!$E$6:$E$25,B35,申請予定額一覧表!$I$6:$I$25)</f>
        <v>0</v>
      </c>
      <c r="Y35" s="213"/>
      <c r="Z35" s="213"/>
      <c r="AA35" s="214"/>
      <c r="AB35" s="171" t="s">
        <v>153</v>
      </c>
      <c r="AC35" s="165"/>
      <c r="AD35" s="208">
        <f ca="1">COUNTIFS(申請予定額一覧表!$E$6:$E$25,B35,申請予定額一覧表!$L$6:$L$25,"&gt;0")</f>
        <v>0</v>
      </c>
      <c r="AE35" s="209"/>
      <c r="AF35" s="210" t="s">
        <v>152</v>
      </c>
      <c r="AG35" s="211"/>
      <c r="AH35" s="212">
        <f ca="1">SUMIF(申請予定額一覧表!$E$6:$E$25,B35,申請予定額一覧表!$L$6:$L$25)</f>
        <v>0</v>
      </c>
      <c r="AI35" s="213"/>
      <c r="AJ35" s="213"/>
      <c r="AK35" s="214"/>
      <c r="AL35" s="177" t="s">
        <v>153</v>
      </c>
      <c r="AM35" s="155"/>
    </row>
    <row r="36" spans="1:39" ht="12.75" customHeight="1">
      <c r="A36" s="219"/>
      <c r="B36" s="153" t="s">
        <v>19</v>
      </c>
      <c r="C36" s="154"/>
      <c r="D36" s="154"/>
      <c r="E36" s="154"/>
      <c r="F36" s="154"/>
      <c r="G36" s="154"/>
      <c r="H36" s="154"/>
      <c r="I36" s="154"/>
      <c r="J36" s="154"/>
      <c r="K36" s="154"/>
      <c r="L36" s="154"/>
      <c r="M36" s="154"/>
      <c r="N36" s="154"/>
      <c r="O36" s="154"/>
      <c r="P36" s="154"/>
      <c r="Q36" s="154"/>
      <c r="R36" s="154"/>
      <c r="S36" s="154"/>
      <c r="T36" s="208">
        <f ca="1">COUNTIFS(申請予定額一覧表!$E$6:$E$25,B36,申請予定額一覧表!$I$6:$I$25,"&gt;0")</f>
        <v>0</v>
      </c>
      <c r="U36" s="209"/>
      <c r="V36" s="210" t="s">
        <v>152</v>
      </c>
      <c r="W36" s="211"/>
      <c r="X36" s="212">
        <f ca="1">SUMIF(申請予定額一覧表!$E$6:$E$25,B36,申請予定額一覧表!$I$6:$I$25)</f>
        <v>0</v>
      </c>
      <c r="Y36" s="213"/>
      <c r="Z36" s="213"/>
      <c r="AA36" s="214"/>
      <c r="AB36" s="171" t="s">
        <v>153</v>
      </c>
      <c r="AC36" s="165"/>
      <c r="AD36" s="208">
        <f ca="1">COUNTIFS(申請予定額一覧表!$E$6:$E$25,B36,申請予定額一覧表!$L$6:$L$25,"&gt;0")</f>
        <v>0</v>
      </c>
      <c r="AE36" s="209"/>
      <c r="AF36" s="210" t="s">
        <v>152</v>
      </c>
      <c r="AG36" s="211"/>
      <c r="AH36" s="212">
        <f ca="1">SUMIF(申請予定額一覧表!$E$6:$E$25,B36,申請予定額一覧表!$L$6:$L$25)</f>
        <v>0</v>
      </c>
      <c r="AI36" s="213"/>
      <c r="AJ36" s="213"/>
      <c r="AK36" s="214"/>
      <c r="AL36" s="177" t="s">
        <v>153</v>
      </c>
      <c r="AM36" s="155"/>
    </row>
    <row r="37" spans="1:39" ht="12.75" customHeight="1">
      <c r="A37" s="219"/>
      <c r="B37" s="153" t="s">
        <v>20</v>
      </c>
      <c r="C37" s="154"/>
      <c r="D37" s="154"/>
      <c r="E37" s="154"/>
      <c r="F37" s="154"/>
      <c r="G37" s="154"/>
      <c r="H37" s="154"/>
      <c r="I37" s="154"/>
      <c r="J37" s="154"/>
      <c r="K37" s="154"/>
      <c r="L37" s="154"/>
      <c r="M37" s="154"/>
      <c r="N37" s="154"/>
      <c r="O37" s="154"/>
      <c r="P37" s="154"/>
      <c r="Q37" s="154"/>
      <c r="R37" s="154"/>
      <c r="S37" s="154"/>
      <c r="T37" s="208">
        <f ca="1">COUNTIFS(申請予定額一覧表!$E$6:$E$25,B37,申請予定額一覧表!$I$6:$I$25,"&gt;0")</f>
        <v>0</v>
      </c>
      <c r="U37" s="209"/>
      <c r="V37" s="210" t="s">
        <v>152</v>
      </c>
      <c r="W37" s="211"/>
      <c r="X37" s="212">
        <f ca="1">SUMIF(申請予定額一覧表!$E$6:$E$25,B37,申請予定額一覧表!$I$6:$I$25)</f>
        <v>0</v>
      </c>
      <c r="Y37" s="213"/>
      <c r="Z37" s="213"/>
      <c r="AA37" s="214"/>
      <c r="AB37" s="171" t="s">
        <v>153</v>
      </c>
      <c r="AC37" s="165"/>
      <c r="AD37" s="208">
        <f ca="1">COUNTIFS(申請予定額一覧表!$E$6:$E$25,B37,申請予定額一覧表!$L$6:$L$25,"&gt;0")</f>
        <v>0</v>
      </c>
      <c r="AE37" s="209"/>
      <c r="AF37" s="210" t="s">
        <v>152</v>
      </c>
      <c r="AG37" s="211"/>
      <c r="AH37" s="212">
        <f ca="1">SUMIF(申請予定額一覧表!$E$6:$E$25,B37,申請予定額一覧表!$L$6:$L$25)</f>
        <v>0</v>
      </c>
      <c r="AI37" s="213"/>
      <c r="AJ37" s="213"/>
      <c r="AK37" s="214"/>
      <c r="AL37" s="177" t="s">
        <v>153</v>
      </c>
      <c r="AM37" s="155"/>
    </row>
    <row r="38" spans="1:39" ht="12.75" customHeight="1">
      <c r="A38" s="219"/>
      <c r="B38" s="153" t="s">
        <v>21</v>
      </c>
      <c r="C38" s="154"/>
      <c r="D38" s="154"/>
      <c r="E38" s="154"/>
      <c r="F38" s="154"/>
      <c r="G38" s="154"/>
      <c r="H38" s="154"/>
      <c r="I38" s="154"/>
      <c r="J38" s="154"/>
      <c r="K38" s="154"/>
      <c r="L38" s="154"/>
      <c r="M38" s="154"/>
      <c r="N38" s="154"/>
      <c r="O38" s="154"/>
      <c r="P38" s="154"/>
      <c r="Q38" s="154"/>
      <c r="R38" s="154"/>
      <c r="S38" s="154"/>
      <c r="T38" s="208">
        <f ca="1">COUNTIFS(申請予定額一覧表!$E$6:$E$25,B38,申請予定額一覧表!$I$6:$I$25,"&gt;0")</f>
        <v>0</v>
      </c>
      <c r="U38" s="209"/>
      <c r="V38" s="210" t="s">
        <v>152</v>
      </c>
      <c r="W38" s="211"/>
      <c r="X38" s="212">
        <f ca="1">SUMIF(申請予定額一覧表!$E$6:$E$25,B38,申請予定額一覧表!$I$6:$I$25)</f>
        <v>0</v>
      </c>
      <c r="Y38" s="213"/>
      <c r="Z38" s="213"/>
      <c r="AA38" s="214"/>
      <c r="AB38" s="171" t="s">
        <v>153</v>
      </c>
      <c r="AC38" s="165"/>
      <c r="AD38" s="208">
        <f ca="1">COUNTIFS(申請予定額一覧表!$E$6:$E$25,B38,申請予定額一覧表!$L$6:$L$25,"&gt;0")</f>
        <v>0</v>
      </c>
      <c r="AE38" s="209"/>
      <c r="AF38" s="210" t="s">
        <v>152</v>
      </c>
      <c r="AG38" s="211"/>
      <c r="AH38" s="212">
        <f ca="1">SUMIF(申請予定額一覧表!$E$6:$E$25,B38,申請予定額一覧表!$L$6:$L$25)</f>
        <v>0</v>
      </c>
      <c r="AI38" s="213"/>
      <c r="AJ38" s="213"/>
      <c r="AK38" s="214"/>
      <c r="AL38" s="177" t="s">
        <v>153</v>
      </c>
      <c r="AM38" s="155"/>
    </row>
    <row r="39" spans="1:39" ht="12.75" customHeight="1">
      <c r="A39" s="219"/>
      <c r="B39" s="153" t="s">
        <v>22</v>
      </c>
      <c r="C39" s="154"/>
      <c r="D39" s="154"/>
      <c r="E39" s="154"/>
      <c r="F39" s="154"/>
      <c r="G39" s="154"/>
      <c r="H39" s="154"/>
      <c r="I39" s="154"/>
      <c r="J39" s="154"/>
      <c r="K39" s="154"/>
      <c r="L39" s="154"/>
      <c r="M39" s="154"/>
      <c r="N39" s="154"/>
      <c r="O39" s="154"/>
      <c r="P39" s="154"/>
      <c r="Q39" s="154"/>
      <c r="R39" s="154"/>
      <c r="S39" s="154"/>
      <c r="T39" s="208">
        <f ca="1">COUNTIFS(申請予定額一覧表!$E$6:$E$25,B39,申請予定額一覧表!$I$6:$I$25,"&gt;0")</f>
        <v>0</v>
      </c>
      <c r="U39" s="209"/>
      <c r="V39" s="210" t="s">
        <v>152</v>
      </c>
      <c r="W39" s="211"/>
      <c r="X39" s="212">
        <f ca="1">SUMIF(申請予定額一覧表!$E$6:$E$25,B39,申請予定額一覧表!$I$6:$I$25)</f>
        <v>0</v>
      </c>
      <c r="Y39" s="213"/>
      <c r="Z39" s="213"/>
      <c r="AA39" s="214"/>
      <c r="AB39" s="171" t="s">
        <v>153</v>
      </c>
      <c r="AC39" s="165"/>
      <c r="AD39" s="208">
        <f ca="1">COUNTIFS(申請予定額一覧表!$E$6:$E$25,B39,申請予定額一覧表!$L$6:$L$25,"&gt;0")</f>
        <v>0</v>
      </c>
      <c r="AE39" s="209"/>
      <c r="AF39" s="210" t="s">
        <v>152</v>
      </c>
      <c r="AG39" s="211"/>
      <c r="AH39" s="212">
        <f ca="1">SUMIF(申請予定額一覧表!$E$6:$E$25,B39,申請予定額一覧表!$L$6:$L$25)</f>
        <v>0</v>
      </c>
      <c r="AI39" s="213"/>
      <c r="AJ39" s="213"/>
      <c r="AK39" s="214"/>
      <c r="AL39" s="177" t="s">
        <v>153</v>
      </c>
      <c r="AM39" s="155"/>
    </row>
    <row r="40" spans="1:39" ht="12.75" customHeight="1">
      <c r="A40" s="219"/>
      <c r="B40" s="153" t="s">
        <v>167</v>
      </c>
      <c r="C40" s="154"/>
      <c r="D40" s="154"/>
      <c r="E40" s="154"/>
      <c r="F40" s="154"/>
      <c r="G40" s="154"/>
      <c r="H40" s="154"/>
      <c r="I40" s="154"/>
      <c r="J40" s="154"/>
      <c r="K40" s="154"/>
      <c r="L40" s="154"/>
      <c r="M40" s="154"/>
      <c r="N40" s="154"/>
      <c r="O40" s="154"/>
      <c r="P40" s="154"/>
      <c r="Q40" s="154"/>
      <c r="R40" s="154"/>
      <c r="S40" s="154"/>
      <c r="T40" s="208">
        <f ca="1">COUNTIFS(申請予定額一覧表!$E$6:$E$25,B40,申請予定額一覧表!$I$6:$I$25,"&gt;0")</f>
        <v>0</v>
      </c>
      <c r="U40" s="209"/>
      <c r="V40" s="210" t="s">
        <v>152</v>
      </c>
      <c r="W40" s="211"/>
      <c r="X40" s="212">
        <f ca="1">SUMIF(申請予定額一覧表!$E$6:$E$25,B40,申請予定額一覧表!$I$6:$I$25)</f>
        <v>0</v>
      </c>
      <c r="Y40" s="213"/>
      <c r="Z40" s="213"/>
      <c r="AA40" s="214"/>
      <c r="AB40" s="171" t="s">
        <v>153</v>
      </c>
      <c r="AC40" s="165"/>
      <c r="AD40" s="208">
        <f ca="1">COUNTIFS(申請予定額一覧表!$E$6:$E$25,B40,申請予定額一覧表!$L$6:$L$25,"&gt;0")</f>
        <v>0</v>
      </c>
      <c r="AE40" s="209"/>
      <c r="AF40" s="210" t="s">
        <v>152</v>
      </c>
      <c r="AG40" s="211"/>
      <c r="AH40" s="212">
        <f ca="1">SUMIF(申請予定額一覧表!$E$6:$E$25,B40,申請予定額一覧表!$L$6:$L$25)</f>
        <v>0</v>
      </c>
      <c r="AI40" s="213"/>
      <c r="AJ40" s="213"/>
      <c r="AK40" s="214"/>
      <c r="AL40" s="177" t="s">
        <v>153</v>
      </c>
      <c r="AM40" s="155"/>
    </row>
    <row r="41" spans="1:39" ht="12.75" customHeight="1">
      <c r="A41" s="219"/>
      <c r="B41" s="153" t="s">
        <v>168</v>
      </c>
      <c r="C41" s="154"/>
      <c r="D41" s="154"/>
      <c r="E41" s="154"/>
      <c r="F41" s="154"/>
      <c r="G41" s="154"/>
      <c r="H41" s="154"/>
      <c r="I41" s="154"/>
      <c r="J41" s="154"/>
      <c r="K41" s="154"/>
      <c r="L41" s="154"/>
      <c r="M41" s="154"/>
      <c r="N41" s="154"/>
      <c r="O41" s="154"/>
      <c r="P41" s="154"/>
      <c r="Q41" s="154"/>
      <c r="R41" s="154"/>
      <c r="S41" s="154"/>
      <c r="T41" s="208">
        <f ca="1">COUNTIFS(申請予定額一覧表!$E$6:$E$25,B41,申請予定額一覧表!$I$6:$I$25,"&gt;0")</f>
        <v>0</v>
      </c>
      <c r="U41" s="209"/>
      <c r="V41" s="210" t="s">
        <v>152</v>
      </c>
      <c r="W41" s="211"/>
      <c r="X41" s="212">
        <f ca="1">SUMIF(申請予定額一覧表!$E$6:$E$25,B41,申請予定額一覧表!$I$6:$I$25)</f>
        <v>0</v>
      </c>
      <c r="Y41" s="213"/>
      <c r="Z41" s="213"/>
      <c r="AA41" s="214"/>
      <c r="AB41" s="171" t="s">
        <v>153</v>
      </c>
      <c r="AC41" s="165"/>
      <c r="AD41" s="208">
        <f ca="1">COUNTIFS(申請予定額一覧表!$E$6:$E$25,B41,申請予定額一覧表!$L$6:$L$25,"&gt;0")</f>
        <v>0</v>
      </c>
      <c r="AE41" s="209"/>
      <c r="AF41" s="210" t="s">
        <v>152</v>
      </c>
      <c r="AG41" s="211"/>
      <c r="AH41" s="212">
        <f ca="1">SUMIF(申請予定額一覧表!$E$6:$E$25,B41,申請予定額一覧表!$L$6:$L$25)</f>
        <v>0</v>
      </c>
      <c r="AI41" s="213"/>
      <c r="AJ41" s="213"/>
      <c r="AK41" s="214"/>
      <c r="AL41" s="177" t="s">
        <v>153</v>
      </c>
      <c r="AM41" s="155"/>
    </row>
    <row r="42" spans="1:39" ht="12.75" customHeight="1">
      <c r="A42" s="219"/>
      <c r="B42" s="153" t="s">
        <v>169</v>
      </c>
      <c r="C42" s="154"/>
      <c r="D42" s="154"/>
      <c r="E42" s="154"/>
      <c r="F42" s="154"/>
      <c r="G42" s="154"/>
      <c r="H42" s="154"/>
      <c r="I42" s="154"/>
      <c r="J42" s="154"/>
      <c r="K42" s="154"/>
      <c r="L42" s="154"/>
      <c r="M42" s="154"/>
      <c r="N42" s="154"/>
      <c r="O42" s="154"/>
      <c r="P42" s="154"/>
      <c r="Q42" s="154"/>
      <c r="R42" s="154"/>
      <c r="S42" s="154"/>
      <c r="T42" s="208">
        <f ca="1">COUNTIFS(申請予定額一覧表!$E$6:$E$25,B42,申請予定額一覧表!$I$6:$I$25,"&gt;0")</f>
        <v>0</v>
      </c>
      <c r="U42" s="209"/>
      <c r="V42" s="210" t="s">
        <v>152</v>
      </c>
      <c r="W42" s="211"/>
      <c r="X42" s="212">
        <f ca="1">SUMIF(申請予定額一覧表!$E$6:$E$25,B42,申請予定額一覧表!$I$6:$I$25)</f>
        <v>0</v>
      </c>
      <c r="Y42" s="213"/>
      <c r="Z42" s="213"/>
      <c r="AA42" s="214"/>
      <c r="AB42" s="171" t="s">
        <v>153</v>
      </c>
      <c r="AC42" s="165"/>
      <c r="AD42" s="208">
        <f ca="1">COUNTIFS(申請予定額一覧表!$E$6:$E$25,B42,申請予定額一覧表!$L$6:$L$25,"&gt;0")</f>
        <v>0</v>
      </c>
      <c r="AE42" s="209"/>
      <c r="AF42" s="210" t="s">
        <v>152</v>
      </c>
      <c r="AG42" s="211"/>
      <c r="AH42" s="212">
        <f ca="1">SUMIF(申請予定額一覧表!$E$6:$E$25,B42,申請予定額一覧表!$L$6:$L$25)</f>
        <v>0</v>
      </c>
      <c r="AI42" s="213"/>
      <c r="AJ42" s="213"/>
      <c r="AK42" s="214"/>
      <c r="AL42" s="177" t="s">
        <v>153</v>
      </c>
      <c r="AM42" s="155"/>
    </row>
    <row r="43" spans="1:39" ht="12.75" customHeight="1">
      <c r="A43" s="219"/>
      <c r="B43" s="153" t="s">
        <v>170</v>
      </c>
      <c r="C43" s="154"/>
      <c r="D43" s="154"/>
      <c r="E43" s="154"/>
      <c r="F43" s="154"/>
      <c r="G43" s="154"/>
      <c r="H43" s="154"/>
      <c r="I43" s="154"/>
      <c r="J43" s="154"/>
      <c r="K43" s="154"/>
      <c r="L43" s="154"/>
      <c r="M43" s="154"/>
      <c r="N43" s="154"/>
      <c r="O43" s="154"/>
      <c r="P43" s="154"/>
      <c r="Q43" s="154"/>
      <c r="R43" s="154"/>
      <c r="S43" s="154"/>
      <c r="T43" s="208">
        <f ca="1">COUNTIFS(申請予定額一覧表!$E$6:$E$25,B43,申請予定額一覧表!$I$6:$I$25,"&gt;0")</f>
        <v>0</v>
      </c>
      <c r="U43" s="209"/>
      <c r="V43" s="210" t="s">
        <v>152</v>
      </c>
      <c r="W43" s="211"/>
      <c r="X43" s="212">
        <f ca="1">SUMIF(申請予定額一覧表!$E$6:$E$25,B43,申請予定額一覧表!$I$6:$I$25)</f>
        <v>0</v>
      </c>
      <c r="Y43" s="213"/>
      <c r="Z43" s="213"/>
      <c r="AA43" s="214"/>
      <c r="AB43" s="171" t="s">
        <v>153</v>
      </c>
      <c r="AC43" s="165"/>
      <c r="AD43" s="208">
        <f ca="1">COUNTIFS(申請予定額一覧表!$E$6:$E$25,B43,申請予定額一覧表!$L$6:$L$25,"&gt;0")</f>
        <v>0</v>
      </c>
      <c r="AE43" s="209"/>
      <c r="AF43" s="210" t="s">
        <v>152</v>
      </c>
      <c r="AG43" s="211"/>
      <c r="AH43" s="212">
        <f ca="1">SUMIF(申請予定額一覧表!$E$6:$E$25,B43,申請予定額一覧表!$L$6:$L$25)</f>
        <v>0</v>
      </c>
      <c r="AI43" s="213"/>
      <c r="AJ43" s="213"/>
      <c r="AK43" s="214"/>
      <c r="AL43" s="177" t="s">
        <v>153</v>
      </c>
      <c r="AM43" s="155"/>
    </row>
    <row r="44" spans="1:39" ht="12.75" customHeight="1">
      <c r="A44" s="219"/>
      <c r="B44" s="153" t="s">
        <v>171</v>
      </c>
      <c r="C44" s="154"/>
      <c r="D44" s="154"/>
      <c r="E44" s="154"/>
      <c r="F44" s="154"/>
      <c r="G44" s="154"/>
      <c r="H44" s="154"/>
      <c r="I44" s="154"/>
      <c r="J44" s="154"/>
      <c r="K44" s="154"/>
      <c r="L44" s="154"/>
      <c r="M44" s="154"/>
      <c r="N44" s="154"/>
      <c r="O44" s="154"/>
      <c r="P44" s="154"/>
      <c r="Q44" s="154"/>
      <c r="R44" s="154"/>
      <c r="S44" s="154"/>
      <c r="T44" s="208">
        <f ca="1">COUNTIFS(申請予定額一覧表!$E$6:$E$25,B44,申請予定額一覧表!$I$6:$I$25,"&gt;0")</f>
        <v>0</v>
      </c>
      <c r="U44" s="209"/>
      <c r="V44" s="210" t="s">
        <v>152</v>
      </c>
      <c r="W44" s="211"/>
      <c r="X44" s="212">
        <f ca="1">SUMIF(申請予定額一覧表!$E$6:$E$25,B44,申請予定額一覧表!$I$6:$I$25)</f>
        <v>0</v>
      </c>
      <c r="Y44" s="213"/>
      <c r="Z44" s="213"/>
      <c r="AA44" s="214"/>
      <c r="AB44" s="171" t="s">
        <v>153</v>
      </c>
      <c r="AC44" s="165"/>
      <c r="AD44" s="208">
        <f ca="1">COUNTIFS(申請予定額一覧表!$E$6:$E$25,B44,申請予定額一覧表!$L$6:$L$25,"&gt;0")</f>
        <v>0</v>
      </c>
      <c r="AE44" s="209"/>
      <c r="AF44" s="210" t="s">
        <v>152</v>
      </c>
      <c r="AG44" s="211"/>
      <c r="AH44" s="212">
        <f ca="1">SUMIF(申請予定額一覧表!$E$6:$E$25,B44,申請予定額一覧表!$L$6:$L$25)</f>
        <v>0</v>
      </c>
      <c r="AI44" s="213"/>
      <c r="AJ44" s="213"/>
      <c r="AK44" s="214"/>
      <c r="AL44" s="177" t="s">
        <v>153</v>
      </c>
      <c r="AM44" s="155"/>
    </row>
    <row r="45" spans="1:39" ht="12.75" customHeight="1">
      <c r="A45" s="219"/>
      <c r="B45" s="153" t="s">
        <v>172</v>
      </c>
      <c r="C45" s="162"/>
      <c r="D45" s="162"/>
      <c r="E45" s="162"/>
      <c r="F45" s="162"/>
      <c r="G45" s="162"/>
      <c r="H45" s="162"/>
      <c r="I45" s="162"/>
      <c r="J45" s="162"/>
      <c r="K45" s="162"/>
      <c r="L45" s="162"/>
      <c r="M45" s="162"/>
      <c r="N45" s="162"/>
      <c r="O45" s="162"/>
      <c r="P45" s="162"/>
      <c r="Q45" s="162"/>
      <c r="R45" s="162"/>
      <c r="S45" s="162"/>
      <c r="T45" s="208">
        <f ca="1">COUNTIFS(申請予定額一覧表!$E$6:$E$25,B45,申請予定額一覧表!$I$6:$I$25,"&gt;0")</f>
        <v>0</v>
      </c>
      <c r="U45" s="209"/>
      <c r="V45" s="210" t="s">
        <v>152</v>
      </c>
      <c r="W45" s="211"/>
      <c r="X45" s="212">
        <f ca="1">SUMIF(申請予定額一覧表!$E$6:$E$25,B45,申請予定額一覧表!$I$6:$I$25)</f>
        <v>0</v>
      </c>
      <c r="Y45" s="213"/>
      <c r="Z45" s="213"/>
      <c r="AA45" s="214"/>
      <c r="AB45" s="171" t="s">
        <v>153</v>
      </c>
      <c r="AC45" s="165"/>
      <c r="AD45" s="208">
        <f ca="1">COUNTIFS(申請予定額一覧表!$E$6:$E$25,B45,申請予定額一覧表!$L$6:$L$25,"&gt;0")</f>
        <v>0</v>
      </c>
      <c r="AE45" s="209"/>
      <c r="AF45" s="210" t="s">
        <v>152</v>
      </c>
      <c r="AG45" s="211"/>
      <c r="AH45" s="212">
        <f ca="1">SUMIF(申請予定額一覧表!$E$6:$E$25,B45,申請予定額一覧表!$L$6:$L$25)</f>
        <v>0</v>
      </c>
      <c r="AI45" s="213"/>
      <c r="AJ45" s="213"/>
      <c r="AK45" s="214"/>
      <c r="AL45" s="177" t="s">
        <v>153</v>
      </c>
      <c r="AM45" s="155"/>
    </row>
    <row r="46" spans="1:39" ht="12.75" customHeight="1">
      <c r="A46" s="219"/>
      <c r="B46" s="163" t="s">
        <v>173</v>
      </c>
      <c r="C46" s="162"/>
      <c r="D46" s="162"/>
      <c r="E46" s="162"/>
      <c r="F46" s="162"/>
      <c r="G46" s="162"/>
      <c r="H46" s="162"/>
      <c r="I46" s="162"/>
      <c r="J46" s="162"/>
      <c r="K46" s="162"/>
      <c r="L46" s="162"/>
      <c r="M46" s="162"/>
      <c r="N46" s="162"/>
      <c r="O46" s="162"/>
      <c r="P46" s="162"/>
      <c r="Q46" s="162"/>
      <c r="R46" s="162"/>
      <c r="S46" s="162"/>
      <c r="T46" s="208">
        <f ca="1">COUNTIFS(申請予定額一覧表!$E$6:$E$25,B46,申請予定額一覧表!$I$6:$I$25,"&gt;0")</f>
        <v>0</v>
      </c>
      <c r="U46" s="209"/>
      <c r="V46" s="210" t="s">
        <v>152</v>
      </c>
      <c r="W46" s="211"/>
      <c r="X46" s="212">
        <f ca="1">SUMIF(申請予定額一覧表!$E$6:$E$25,B46,申請予定額一覧表!$I$6:$I$25)</f>
        <v>0</v>
      </c>
      <c r="Y46" s="213"/>
      <c r="Z46" s="213"/>
      <c r="AA46" s="214"/>
      <c r="AB46" s="171" t="s">
        <v>153</v>
      </c>
      <c r="AC46" s="165"/>
      <c r="AD46" s="208">
        <f ca="1">COUNTIFS(申請予定額一覧表!$E$6:$E$25,B46,申請予定額一覧表!$L$6:$L$25,"&gt;0")</f>
        <v>0</v>
      </c>
      <c r="AE46" s="209"/>
      <c r="AF46" s="210" t="s">
        <v>152</v>
      </c>
      <c r="AG46" s="211"/>
      <c r="AH46" s="212">
        <f ca="1">SUMIF(申請予定額一覧表!$E$6:$E$25,B46,申請予定額一覧表!$L$6:$L$25)</f>
        <v>0</v>
      </c>
      <c r="AI46" s="213"/>
      <c r="AJ46" s="213"/>
      <c r="AK46" s="214"/>
      <c r="AL46" s="177" t="s">
        <v>153</v>
      </c>
      <c r="AM46" s="155"/>
    </row>
    <row r="47" spans="1:39" ht="12.75" customHeight="1">
      <c r="A47" s="220"/>
      <c r="B47" s="157" t="s">
        <v>174</v>
      </c>
      <c r="C47" s="158"/>
      <c r="D47" s="158"/>
      <c r="E47" s="158"/>
      <c r="F47" s="158"/>
      <c r="G47" s="158"/>
      <c r="H47" s="158"/>
      <c r="I47" s="158"/>
      <c r="J47" s="158"/>
      <c r="K47" s="158"/>
      <c r="L47" s="158"/>
      <c r="M47" s="158"/>
      <c r="N47" s="158"/>
      <c r="O47" s="158"/>
      <c r="P47" s="158"/>
      <c r="Q47" s="158"/>
      <c r="R47" s="158"/>
      <c r="S47" s="158"/>
      <c r="T47" s="201">
        <f ca="1">COUNTIFS(申請予定額一覧表!$E$6:$E$25,B47,申請予定額一覧表!$I$6:$I$25,"&gt;0")</f>
        <v>0</v>
      </c>
      <c r="U47" s="202"/>
      <c r="V47" s="203" t="s">
        <v>152</v>
      </c>
      <c r="W47" s="204"/>
      <c r="X47" s="205">
        <f ca="1">SUMIF(申請予定額一覧表!$E$6:$E$25,B47,申請予定額一覧表!$I$6:$I$25)</f>
        <v>0</v>
      </c>
      <c r="Y47" s="206"/>
      <c r="Z47" s="206"/>
      <c r="AA47" s="207"/>
      <c r="AB47" s="173" t="s">
        <v>153</v>
      </c>
      <c r="AC47" s="166"/>
      <c r="AD47" s="201">
        <f ca="1">COUNTIFS(申請予定額一覧表!$E$6:$E$25,B47,申請予定額一覧表!$L$6:$L$25,"&gt;0")</f>
        <v>0</v>
      </c>
      <c r="AE47" s="202"/>
      <c r="AF47" s="203" t="s">
        <v>152</v>
      </c>
      <c r="AG47" s="204"/>
      <c r="AH47" s="205">
        <f ca="1">SUMIF(申請予定額一覧表!$E$6:$E$25,B47,申請予定額一覧表!$L$6:$L$25)</f>
        <v>0</v>
      </c>
      <c r="AI47" s="206"/>
      <c r="AJ47" s="206"/>
      <c r="AK47" s="207"/>
      <c r="AL47" s="178" t="s">
        <v>153</v>
      </c>
      <c r="AM47" s="169"/>
    </row>
    <row r="48" spans="1:39" ht="15.75" customHeight="1">
      <c r="A48" s="185" t="s">
        <v>175</v>
      </c>
      <c r="B48" s="186"/>
      <c r="C48" s="186"/>
      <c r="D48" s="186"/>
      <c r="E48" s="186"/>
      <c r="F48" s="186"/>
      <c r="G48" s="186"/>
      <c r="H48" s="186"/>
      <c r="I48" s="186"/>
      <c r="J48" s="186"/>
      <c r="K48" s="186"/>
      <c r="L48" s="186"/>
      <c r="M48" s="186"/>
      <c r="N48" s="186"/>
      <c r="O48" s="186"/>
      <c r="P48" s="186"/>
      <c r="Q48" s="186"/>
      <c r="R48" s="186"/>
      <c r="S48" s="186"/>
      <c r="T48" s="192">
        <f ca="1">SUM(T13:U47)</f>
        <v>0</v>
      </c>
      <c r="U48" s="193"/>
      <c r="V48" s="194" t="s">
        <v>152</v>
      </c>
      <c r="W48" s="195"/>
      <c r="X48" s="196">
        <f ca="1">SUM(X13:AA47)</f>
        <v>0</v>
      </c>
      <c r="Y48" s="183"/>
      <c r="Z48" s="183"/>
      <c r="AA48" s="184"/>
      <c r="AB48" s="175" t="s">
        <v>153</v>
      </c>
      <c r="AC48" s="179"/>
      <c r="AD48" s="197">
        <f ca="1">SUM(AD13:AE47)</f>
        <v>0</v>
      </c>
      <c r="AE48" s="198"/>
      <c r="AF48" s="199" t="s">
        <v>152</v>
      </c>
      <c r="AG48" s="200"/>
      <c r="AH48" s="182">
        <f ca="1">SUM(AH13:AK47)</f>
        <v>0</v>
      </c>
      <c r="AI48" s="183"/>
      <c r="AJ48" s="183"/>
      <c r="AK48" s="184"/>
      <c r="AL48" s="175" t="s">
        <v>153</v>
      </c>
      <c r="AM48" s="167"/>
    </row>
    <row r="49" spans="1:39" ht="15.75" customHeight="1">
      <c r="A49" s="185" t="s">
        <v>176</v>
      </c>
      <c r="B49" s="186"/>
      <c r="C49" s="186"/>
      <c r="D49" s="186"/>
      <c r="E49" s="186"/>
      <c r="F49" s="186"/>
      <c r="G49" s="186"/>
      <c r="H49" s="186"/>
      <c r="I49" s="186"/>
      <c r="J49" s="186"/>
      <c r="K49" s="186"/>
      <c r="L49" s="186"/>
      <c r="M49" s="186"/>
      <c r="N49" s="186"/>
      <c r="O49" s="186"/>
      <c r="P49" s="186"/>
      <c r="Q49" s="186"/>
      <c r="R49" s="186"/>
      <c r="S49" s="187"/>
      <c r="T49" s="188">
        <f ca="1">X48+AH48</f>
        <v>0</v>
      </c>
      <c r="U49" s="189"/>
      <c r="V49" s="189"/>
      <c r="W49" s="189"/>
      <c r="X49" s="189"/>
      <c r="Y49" s="189"/>
      <c r="Z49" s="189"/>
      <c r="AA49" s="189"/>
      <c r="AB49" s="189"/>
      <c r="AC49" s="189"/>
      <c r="AD49" s="189"/>
      <c r="AE49" s="189"/>
      <c r="AF49" s="189"/>
      <c r="AG49" s="189"/>
      <c r="AH49" s="189"/>
      <c r="AI49" s="189"/>
      <c r="AJ49" s="189"/>
      <c r="AK49" s="189"/>
      <c r="AL49" s="159" t="s">
        <v>153</v>
      </c>
      <c r="AM49" s="160"/>
    </row>
    <row r="50" spans="1:39" ht="14.25" customHeight="1">
      <c r="A50" s="190" t="s">
        <v>177</v>
      </c>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c r="AA50" s="190"/>
      <c r="AB50" s="190"/>
      <c r="AC50" s="190"/>
      <c r="AD50" s="190"/>
      <c r="AE50" s="190"/>
      <c r="AF50" s="190"/>
      <c r="AG50" s="190"/>
      <c r="AH50" s="190"/>
      <c r="AI50" s="190"/>
      <c r="AJ50" s="190"/>
      <c r="AK50" s="190"/>
      <c r="AL50" s="190"/>
      <c r="AM50" s="190"/>
    </row>
    <row r="51" spans="1:39" ht="14.25" customHeight="1">
      <c r="A51" s="191" t="s">
        <v>178</v>
      </c>
      <c r="B51" s="191"/>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row>
    <row r="52" spans="1:39" s="164" customFormat="1" ht="14.25" customHeight="1">
      <c r="A52" s="191" t="s">
        <v>179</v>
      </c>
      <c r="B52" s="191"/>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row>
    <row r="53" spans="1:39" ht="6" customHeight="1">
      <c r="A53" s="164"/>
      <c r="B53" s="164"/>
      <c r="C53" s="164"/>
      <c r="D53" s="164"/>
      <c r="E53" s="164"/>
      <c r="F53" s="164"/>
      <c r="G53" s="164"/>
      <c r="H53" s="164"/>
      <c r="I53" s="164"/>
      <c r="J53" s="164"/>
      <c r="K53" s="164"/>
      <c r="L53" s="164"/>
    </row>
  </sheetData>
  <sheetProtection algorithmName="SHA-512" hashValue="DrV3+terHqBfqyMIHj18TwY44oFSFHAL0KSk7vSov1f7lakmqe1fOCCfjzZR1HtRWHUZX9MSJ9PecLszlamhXg==" saltValue="vLoHAMEAGn6qKq6h8lmFOA==" spinCount="100000" sheet="1" objects="1" scenarios="1"/>
  <mergeCells count="244">
    <mergeCell ref="A2:AM2"/>
    <mergeCell ref="A3:AM3"/>
    <mergeCell ref="A11:S12"/>
    <mergeCell ref="T11:AC11"/>
    <mergeCell ref="AD11:AM11"/>
    <mergeCell ref="T12:W12"/>
    <mergeCell ref="X12:AC12"/>
    <mergeCell ref="AD12:AG12"/>
    <mergeCell ref="AH12:AM12"/>
    <mergeCell ref="V5:AA5"/>
    <mergeCell ref="AB5:AM5"/>
    <mergeCell ref="V6:AA6"/>
    <mergeCell ref="AB6:AM6"/>
    <mergeCell ref="A13:A20"/>
    <mergeCell ref="T13:U13"/>
    <mergeCell ref="V13:W13"/>
    <mergeCell ref="X13:AA13"/>
    <mergeCell ref="AD13:AE13"/>
    <mergeCell ref="AF13:AG13"/>
    <mergeCell ref="T15:U15"/>
    <mergeCell ref="V15:W15"/>
    <mergeCell ref="X15:AA15"/>
    <mergeCell ref="AD15:AE15"/>
    <mergeCell ref="AF15:AG15"/>
    <mergeCell ref="AH15:AK15"/>
    <mergeCell ref="T16:U16"/>
    <mergeCell ref="V16:W16"/>
    <mergeCell ref="X16:AA16"/>
    <mergeCell ref="AD16:AE16"/>
    <mergeCell ref="AF16:AG16"/>
    <mergeCell ref="AH16:AK16"/>
    <mergeCell ref="AH13:AK13"/>
    <mergeCell ref="T14:U14"/>
    <mergeCell ref="V14:W14"/>
    <mergeCell ref="X14:AA14"/>
    <mergeCell ref="AD14:AE14"/>
    <mergeCell ref="AF14:AG14"/>
    <mergeCell ref="AH14:AK14"/>
    <mergeCell ref="T18:U18"/>
    <mergeCell ref="V18:W18"/>
    <mergeCell ref="X18:AA18"/>
    <mergeCell ref="AD18:AE18"/>
    <mergeCell ref="AF18:AG18"/>
    <mergeCell ref="AH18:AK18"/>
    <mergeCell ref="T17:U17"/>
    <mergeCell ref="V17:W17"/>
    <mergeCell ref="X17:AA17"/>
    <mergeCell ref="AD17:AE17"/>
    <mergeCell ref="AF17:AG17"/>
    <mergeCell ref="AH17:AK17"/>
    <mergeCell ref="T20:U20"/>
    <mergeCell ref="V20:W20"/>
    <mergeCell ref="X20:AA20"/>
    <mergeCell ref="AD20:AE20"/>
    <mergeCell ref="AF20:AG20"/>
    <mergeCell ref="AH20:AK20"/>
    <mergeCell ref="T19:U19"/>
    <mergeCell ref="V19:W19"/>
    <mergeCell ref="X19:AA19"/>
    <mergeCell ref="AD19:AE19"/>
    <mergeCell ref="AF19:AG19"/>
    <mergeCell ref="AH19:AK19"/>
    <mergeCell ref="AH21:AK21"/>
    <mergeCell ref="T22:U22"/>
    <mergeCell ref="V22:W22"/>
    <mergeCell ref="X22:AA22"/>
    <mergeCell ref="AD22:AE22"/>
    <mergeCell ref="AF22:AG22"/>
    <mergeCell ref="AH22:AK22"/>
    <mergeCell ref="A21:A22"/>
    <mergeCell ref="T21:U21"/>
    <mergeCell ref="V21:W21"/>
    <mergeCell ref="X21:AA21"/>
    <mergeCell ref="AD21:AE21"/>
    <mergeCell ref="AF21:AG21"/>
    <mergeCell ref="AH23:AK23"/>
    <mergeCell ref="T24:U24"/>
    <mergeCell ref="V24:W24"/>
    <mergeCell ref="X24:AA24"/>
    <mergeCell ref="AD24:AE24"/>
    <mergeCell ref="AF24:AG24"/>
    <mergeCell ref="AH24:AK24"/>
    <mergeCell ref="A23:A31"/>
    <mergeCell ref="T23:U23"/>
    <mergeCell ref="V23:W23"/>
    <mergeCell ref="X23:AA23"/>
    <mergeCell ref="AD23:AE23"/>
    <mergeCell ref="AF23:AG23"/>
    <mergeCell ref="T25:U25"/>
    <mergeCell ref="V25:W25"/>
    <mergeCell ref="X25:AA25"/>
    <mergeCell ref="AD25:AE25"/>
    <mergeCell ref="T27:U27"/>
    <mergeCell ref="V27:W27"/>
    <mergeCell ref="X27:AA27"/>
    <mergeCell ref="AD27:AE27"/>
    <mergeCell ref="AF27:AG27"/>
    <mergeCell ref="AH27:AK27"/>
    <mergeCell ref="AF25:AG25"/>
    <mergeCell ref="AH25:AK25"/>
    <mergeCell ref="T26:U26"/>
    <mergeCell ref="V26:W26"/>
    <mergeCell ref="X26:AA26"/>
    <mergeCell ref="AD26:AE26"/>
    <mergeCell ref="AF26:AG26"/>
    <mergeCell ref="AH26:AK26"/>
    <mergeCell ref="T29:U29"/>
    <mergeCell ref="V29:W29"/>
    <mergeCell ref="X29:AA29"/>
    <mergeCell ref="AD29:AE29"/>
    <mergeCell ref="AF29:AG29"/>
    <mergeCell ref="AH29:AK29"/>
    <mergeCell ref="T28:U28"/>
    <mergeCell ref="V28:W28"/>
    <mergeCell ref="X28:AA28"/>
    <mergeCell ref="AD28:AE28"/>
    <mergeCell ref="AF28:AG28"/>
    <mergeCell ref="AH28:AK28"/>
    <mergeCell ref="T31:U31"/>
    <mergeCell ref="V31:W31"/>
    <mergeCell ref="X31:AA31"/>
    <mergeCell ref="AD31:AE31"/>
    <mergeCell ref="AF31:AG31"/>
    <mergeCell ref="AH31:AK31"/>
    <mergeCell ref="T30:U30"/>
    <mergeCell ref="V30:W30"/>
    <mergeCell ref="X30:AA30"/>
    <mergeCell ref="AD30:AE30"/>
    <mergeCell ref="AF30:AG30"/>
    <mergeCell ref="AH30:AK30"/>
    <mergeCell ref="AH32:AK32"/>
    <mergeCell ref="T33:U33"/>
    <mergeCell ref="V33:W33"/>
    <mergeCell ref="X33:AA33"/>
    <mergeCell ref="AD33:AE33"/>
    <mergeCell ref="AF33:AG33"/>
    <mergeCell ref="AH33:AK33"/>
    <mergeCell ref="A32:A33"/>
    <mergeCell ref="T32:U32"/>
    <mergeCell ref="V32:W32"/>
    <mergeCell ref="X32:AA32"/>
    <mergeCell ref="AD32:AE32"/>
    <mergeCell ref="AF32:AG32"/>
    <mergeCell ref="AH34:AK34"/>
    <mergeCell ref="T35:U35"/>
    <mergeCell ref="V35:W35"/>
    <mergeCell ref="X35:AA35"/>
    <mergeCell ref="AD35:AE35"/>
    <mergeCell ref="AF35:AG35"/>
    <mergeCell ref="AH35:AK35"/>
    <mergeCell ref="A34:A47"/>
    <mergeCell ref="T34:U34"/>
    <mergeCell ref="V34:W34"/>
    <mergeCell ref="X34:AA34"/>
    <mergeCell ref="AD34:AE34"/>
    <mergeCell ref="AF34:AG34"/>
    <mergeCell ref="T36:U36"/>
    <mergeCell ref="V36:W36"/>
    <mergeCell ref="X36:AA36"/>
    <mergeCell ref="AD36:AE36"/>
    <mergeCell ref="T38:U38"/>
    <mergeCell ref="V38:W38"/>
    <mergeCell ref="X38:AA38"/>
    <mergeCell ref="AD38:AE38"/>
    <mergeCell ref="AF38:AG38"/>
    <mergeCell ref="AH38:AK38"/>
    <mergeCell ref="AF36:AG36"/>
    <mergeCell ref="AH36:AK36"/>
    <mergeCell ref="T37:U37"/>
    <mergeCell ref="V37:W37"/>
    <mergeCell ref="X37:AA37"/>
    <mergeCell ref="AD37:AE37"/>
    <mergeCell ref="AF37:AG37"/>
    <mergeCell ref="AH37:AK37"/>
    <mergeCell ref="T40:U40"/>
    <mergeCell ref="V40:W40"/>
    <mergeCell ref="X40:AA40"/>
    <mergeCell ref="AD40:AE40"/>
    <mergeCell ref="AF40:AG40"/>
    <mergeCell ref="AH40:AK40"/>
    <mergeCell ref="T39:U39"/>
    <mergeCell ref="V39:W39"/>
    <mergeCell ref="X39:AA39"/>
    <mergeCell ref="AD39:AE39"/>
    <mergeCell ref="AF39:AG39"/>
    <mergeCell ref="AH39:AK39"/>
    <mergeCell ref="T42:U42"/>
    <mergeCell ref="V42:W42"/>
    <mergeCell ref="X42:AA42"/>
    <mergeCell ref="AD42:AE42"/>
    <mergeCell ref="AF42:AG42"/>
    <mergeCell ref="AH42:AK42"/>
    <mergeCell ref="T41:U41"/>
    <mergeCell ref="V41:W41"/>
    <mergeCell ref="X41:AA41"/>
    <mergeCell ref="AD41:AE41"/>
    <mergeCell ref="AF41:AG41"/>
    <mergeCell ref="AH41:AK41"/>
    <mergeCell ref="AD44:AE44"/>
    <mergeCell ref="AF44:AG44"/>
    <mergeCell ref="AH44:AK44"/>
    <mergeCell ref="T43:U43"/>
    <mergeCell ref="V43:W43"/>
    <mergeCell ref="X43:AA43"/>
    <mergeCell ref="AD43:AE43"/>
    <mergeCell ref="AF43:AG43"/>
    <mergeCell ref="AH43:AK43"/>
    <mergeCell ref="A52:AM52"/>
    <mergeCell ref="A48:S48"/>
    <mergeCell ref="T48:U48"/>
    <mergeCell ref="V48:W48"/>
    <mergeCell ref="X48:AA48"/>
    <mergeCell ref="AD48:AE48"/>
    <mergeCell ref="AF48:AG48"/>
    <mergeCell ref="T47:U47"/>
    <mergeCell ref="V47:W47"/>
    <mergeCell ref="X47:AA47"/>
    <mergeCell ref="AD47:AE47"/>
    <mergeCell ref="AF47:AG47"/>
    <mergeCell ref="AH47:AK47"/>
    <mergeCell ref="V7:AA7"/>
    <mergeCell ref="V8:AA8"/>
    <mergeCell ref="AB7:AM7"/>
    <mergeCell ref="AB8:AM8"/>
    <mergeCell ref="AH48:AK48"/>
    <mergeCell ref="A49:S49"/>
    <mergeCell ref="T49:AK49"/>
    <mergeCell ref="A50:AM50"/>
    <mergeCell ref="A51:AM51"/>
    <mergeCell ref="T46:U46"/>
    <mergeCell ref="V46:W46"/>
    <mergeCell ref="X46:AA46"/>
    <mergeCell ref="AD46:AE46"/>
    <mergeCell ref="AF46:AG46"/>
    <mergeCell ref="AH46:AK46"/>
    <mergeCell ref="T45:U45"/>
    <mergeCell ref="V45:W45"/>
    <mergeCell ref="X45:AA45"/>
    <mergeCell ref="AD45:AE45"/>
    <mergeCell ref="AF45:AG45"/>
    <mergeCell ref="AH45:AK45"/>
    <mergeCell ref="T44:U44"/>
    <mergeCell ref="V44:W44"/>
    <mergeCell ref="X44:AA44"/>
  </mergeCells>
  <phoneticPr fontId="2"/>
  <pageMargins left="0.70866141732283472" right="0.70866141732283472" top="0.74803149606299213" bottom="0.74803149606299213" header="0.31496062992125984" footer="0.31496062992125984"/>
  <pageSetup paperSize="9" scale="96"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1"/>
  <sheetViews>
    <sheetView view="pageBreakPreview" zoomScaleNormal="140" zoomScaleSheetLayoutView="100" workbookViewId="0">
      <selection sqref="A1:N2"/>
    </sheetView>
  </sheetViews>
  <sheetFormatPr defaultColWidth="2.25" defaultRowHeight="13.5"/>
  <cols>
    <col min="1" max="1" width="2.25" style="1"/>
    <col min="2" max="2" width="3.125" style="1" customWidth="1"/>
    <col min="3" max="3" width="12.875" style="1" customWidth="1"/>
    <col min="4" max="4" width="16.875" style="1" customWidth="1"/>
    <col min="5" max="5" width="18.875" style="1" customWidth="1"/>
    <col min="6" max="12" width="11.25" style="1" customWidth="1"/>
    <col min="13" max="13" width="12.625" style="1" customWidth="1"/>
    <col min="14" max="14" width="18.75" style="1" customWidth="1"/>
    <col min="15" max="15" width="2.625" style="1" bestFit="1" customWidth="1"/>
    <col min="16" max="16384" width="2.25" style="1"/>
  </cols>
  <sheetData>
    <row r="1" spans="1:15" ht="15" customHeight="1">
      <c r="A1" s="245" t="s">
        <v>131</v>
      </c>
      <c r="B1" s="245"/>
      <c r="C1" s="245"/>
      <c r="D1" s="245"/>
      <c r="E1" s="245"/>
      <c r="F1" s="245"/>
      <c r="G1" s="245"/>
      <c r="H1" s="245"/>
      <c r="I1" s="245"/>
      <c r="J1" s="245"/>
      <c r="K1" s="245"/>
      <c r="L1" s="245"/>
      <c r="M1" s="245"/>
      <c r="N1" s="245"/>
      <c r="O1" s="2"/>
    </row>
    <row r="2" spans="1:15" ht="15" customHeight="1">
      <c r="A2" s="245"/>
      <c r="B2" s="245"/>
      <c r="C2" s="245"/>
      <c r="D2" s="245"/>
      <c r="E2" s="245"/>
      <c r="F2" s="245"/>
      <c r="G2" s="245"/>
      <c r="H2" s="245"/>
      <c r="I2" s="245"/>
      <c r="J2" s="245"/>
      <c r="K2" s="245"/>
      <c r="L2" s="245"/>
      <c r="M2" s="245"/>
      <c r="N2" s="245"/>
      <c r="O2" s="2"/>
    </row>
    <row r="3" spans="1:15" ht="15" customHeight="1" thickBot="1">
      <c r="B3" s="3"/>
      <c r="M3" s="4" t="s">
        <v>74</v>
      </c>
      <c r="O3" s="2"/>
    </row>
    <row r="4" spans="1:15" ht="15" customHeight="1" thickBot="1">
      <c r="B4" s="251" t="s">
        <v>40</v>
      </c>
      <c r="C4" s="252" t="s">
        <v>38</v>
      </c>
      <c r="D4" s="253" t="s">
        <v>109</v>
      </c>
      <c r="E4" s="254" t="s">
        <v>39</v>
      </c>
      <c r="F4" s="255" t="s">
        <v>121</v>
      </c>
      <c r="G4" s="255"/>
      <c r="H4" s="256"/>
      <c r="I4" s="256"/>
      <c r="J4" s="257" t="s">
        <v>122</v>
      </c>
      <c r="K4" s="255"/>
      <c r="L4" s="256"/>
      <c r="M4" s="248" t="s">
        <v>134</v>
      </c>
      <c r="N4" s="250" t="s">
        <v>130</v>
      </c>
      <c r="O4" s="2"/>
    </row>
    <row r="5" spans="1:15" ht="27.75" customHeight="1">
      <c r="B5" s="251"/>
      <c r="C5" s="252"/>
      <c r="D5" s="253"/>
      <c r="E5" s="254"/>
      <c r="F5" s="5" t="s">
        <v>37</v>
      </c>
      <c r="G5" s="5" t="s">
        <v>77</v>
      </c>
      <c r="H5" s="5" t="s">
        <v>78</v>
      </c>
      <c r="I5" s="7" t="s">
        <v>132</v>
      </c>
      <c r="J5" s="8" t="s">
        <v>79</v>
      </c>
      <c r="K5" s="5" t="s">
        <v>80</v>
      </c>
      <c r="L5" s="6" t="s">
        <v>133</v>
      </c>
      <c r="M5" s="249"/>
      <c r="N5" s="249"/>
    </row>
    <row r="6" spans="1:15" ht="22.5" customHeight="1">
      <c r="B6" s="9">
        <v>1</v>
      </c>
      <c r="C6" s="10">
        <f ca="1">IFERROR(INDIRECT("個票"&amp;$B6&amp;"！$AG$4"),"")</f>
        <v>0</v>
      </c>
      <c r="D6" s="10">
        <f ca="1">IFERROR(INDIRECT("個票"&amp;$B6&amp;"！$L$4"),"")</f>
        <v>0</v>
      </c>
      <c r="E6" s="9">
        <f ca="1">IFERROR(INDIRECT("個票"&amp;$B6&amp;"！$L$5"),"")</f>
        <v>0</v>
      </c>
      <c r="F6" s="11">
        <f ca="1">IF(OR(G6&lt;&gt;0,H6&lt;&gt;0),IFERROR(INDIRECT("個票"&amp;$B6&amp;"！$O$13"),""),0)</f>
        <v>0</v>
      </c>
      <c r="G6" s="11">
        <f ca="1">IFERROR(INDIRECT("個票"&amp;$B6&amp;"！$Y$13"),"")</f>
        <v>0</v>
      </c>
      <c r="H6" s="11">
        <f ca="1">IFERROR(INDIRECT("個票"&amp;$B6&amp;"！$AI$13"),"")</f>
        <v>0</v>
      </c>
      <c r="I6" s="12">
        <f ca="1">IF(F6="","",SUM(MIN(F6:G6),H6))</f>
        <v>0</v>
      </c>
      <c r="J6" s="13">
        <f ca="1">IF(K6&lt;&gt;0,IFERROR(INDIRECT("個票"&amp;$B6&amp;"！$AA$54"),""),0)</f>
        <v>0</v>
      </c>
      <c r="K6" s="11">
        <f ca="1">IFERROR(INDIRECT("個票"&amp;$B6&amp;"！$AI$54"),"")</f>
        <v>0</v>
      </c>
      <c r="L6" s="14">
        <f ca="1">IF(J6="","",MIN(J6:K6))</f>
        <v>0</v>
      </c>
      <c r="M6" s="14">
        <f ca="1">SUM(I6,L6)</f>
        <v>0</v>
      </c>
      <c r="N6" s="123"/>
    </row>
    <row r="7" spans="1:15" ht="22.5" customHeight="1">
      <c r="B7" s="9">
        <v>2</v>
      </c>
      <c r="C7" s="10" t="str">
        <f t="shared" ref="C7:C25" ca="1" si="0">IFERROR(INDIRECT("個票"&amp;$B7&amp;"！$AG$4"),"")</f>
        <v/>
      </c>
      <c r="D7" s="10" t="str">
        <f t="shared" ref="D7:D25" ca="1" si="1">IFERROR(INDIRECT("個票"&amp;$B7&amp;"！$L$4"),"")</f>
        <v/>
      </c>
      <c r="E7" s="9" t="str">
        <f t="shared" ref="E7:E25" ca="1" si="2">IFERROR(INDIRECT("個票"&amp;$B7&amp;"！$L$5"),"")</f>
        <v/>
      </c>
      <c r="F7" s="11" t="str">
        <f t="shared" ref="F7:F25" ca="1" si="3">IF(OR(G7&lt;&gt;0,H7&lt;&gt;0),IFERROR(INDIRECT("個票"&amp;$B7&amp;"！$O$13"),""),0)</f>
        <v/>
      </c>
      <c r="G7" s="11" t="str">
        <f t="shared" ref="G7:G25" ca="1" si="4">IFERROR(INDIRECT("個票"&amp;$B7&amp;"！$Y$13"),"")</f>
        <v/>
      </c>
      <c r="H7" s="11" t="str">
        <f t="shared" ref="H7:H25" ca="1" si="5">IFERROR(INDIRECT("個票"&amp;$B7&amp;"！$AI$13"),"")</f>
        <v/>
      </c>
      <c r="I7" s="12">
        <f t="shared" ref="I7:I25" ca="1" si="6">SUM(MIN(F7:G7),H7)</f>
        <v>0</v>
      </c>
      <c r="J7" s="13" t="str">
        <f t="shared" ref="J7:J25" ca="1" si="7">IF(K7&lt;&gt;0,IFERROR(INDIRECT("個票"&amp;$B7&amp;"！$AA$54"),""),0)</f>
        <v/>
      </c>
      <c r="K7" s="11" t="str">
        <f t="shared" ref="K7:K25" ca="1" si="8">IFERROR(INDIRECT("個票"&amp;$B7&amp;"！$AI$54"),"")</f>
        <v/>
      </c>
      <c r="L7" s="14" t="str">
        <f t="shared" ref="L7:L25" ca="1" si="9">IF(J7="","",MIN(J7:K7))</f>
        <v/>
      </c>
      <c r="M7" s="14">
        <f t="shared" ref="M7:M25" ca="1" si="10">SUM(I7,L7)</f>
        <v>0</v>
      </c>
      <c r="N7" s="123"/>
    </row>
    <row r="8" spans="1:15" ht="22.5" customHeight="1">
      <c r="B8" s="9">
        <v>3</v>
      </c>
      <c r="C8" s="10" t="str">
        <f t="shared" ca="1" si="0"/>
        <v/>
      </c>
      <c r="D8" s="10" t="str">
        <f t="shared" ca="1" si="1"/>
        <v/>
      </c>
      <c r="E8" s="9" t="str">
        <f t="shared" ca="1" si="2"/>
        <v/>
      </c>
      <c r="F8" s="11" t="str">
        <f t="shared" ca="1" si="3"/>
        <v/>
      </c>
      <c r="G8" s="11" t="str">
        <f t="shared" ca="1" si="4"/>
        <v/>
      </c>
      <c r="H8" s="11" t="str">
        <f t="shared" ca="1" si="5"/>
        <v/>
      </c>
      <c r="I8" s="12">
        <f t="shared" ca="1" si="6"/>
        <v>0</v>
      </c>
      <c r="J8" s="13" t="str">
        <f t="shared" ca="1" si="7"/>
        <v/>
      </c>
      <c r="K8" s="11" t="str">
        <f t="shared" ca="1" si="8"/>
        <v/>
      </c>
      <c r="L8" s="14" t="str">
        <f t="shared" ca="1" si="9"/>
        <v/>
      </c>
      <c r="M8" s="14">
        <f t="shared" ca="1" si="10"/>
        <v>0</v>
      </c>
      <c r="N8" s="123"/>
    </row>
    <row r="9" spans="1:15" ht="22.5" customHeight="1">
      <c r="B9" s="9">
        <v>4</v>
      </c>
      <c r="C9" s="10" t="str">
        <f t="shared" ca="1" si="0"/>
        <v/>
      </c>
      <c r="D9" s="10" t="str">
        <f t="shared" ca="1" si="1"/>
        <v/>
      </c>
      <c r="E9" s="9" t="str">
        <f t="shared" ca="1" si="2"/>
        <v/>
      </c>
      <c r="F9" s="11" t="str">
        <f t="shared" ca="1" si="3"/>
        <v/>
      </c>
      <c r="G9" s="11" t="str">
        <f t="shared" ca="1" si="4"/>
        <v/>
      </c>
      <c r="H9" s="11" t="str">
        <f t="shared" ca="1" si="5"/>
        <v/>
      </c>
      <c r="I9" s="12">
        <f t="shared" ca="1" si="6"/>
        <v>0</v>
      </c>
      <c r="J9" s="13" t="str">
        <f t="shared" ca="1" si="7"/>
        <v/>
      </c>
      <c r="K9" s="11" t="str">
        <f t="shared" ca="1" si="8"/>
        <v/>
      </c>
      <c r="L9" s="14" t="str">
        <f t="shared" ca="1" si="9"/>
        <v/>
      </c>
      <c r="M9" s="14">
        <f t="shared" ca="1" si="10"/>
        <v>0</v>
      </c>
      <c r="N9" s="123"/>
    </row>
    <row r="10" spans="1:15" ht="22.5" customHeight="1">
      <c r="B10" s="9">
        <v>5</v>
      </c>
      <c r="C10" s="10" t="str">
        <f t="shared" ca="1" si="0"/>
        <v/>
      </c>
      <c r="D10" s="10" t="str">
        <f t="shared" ca="1" si="1"/>
        <v/>
      </c>
      <c r="E10" s="9" t="str">
        <f t="shared" ca="1" si="2"/>
        <v/>
      </c>
      <c r="F10" s="11" t="str">
        <f t="shared" ca="1" si="3"/>
        <v/>
      </c>
      <c r="G10" s="11" t="str">
        <f t="shared" ca="1" si="4"/>
        <v/>
      </c>
      <c r="H10" s="11" t="str">
        <f t="shared" ca="1" si="5"/>
        <v/>
      </c>
      <c r="I10" s="12">
        <f t="shared" ca="1" si="6"/>
        <v>0</v>
      </c>
      <c r="J10" s="13" t="str">
        <f t="shared" ca="1" si="7"/>
        <v/>
      </c>
      <c r="K10" s="11" t="str">
        <f t="shared" ca="1" si="8"/>
        <v/>
      </c>
      <c r="L10" s="14" t="str">
        <f t="shared" ca="1" si="9"/>
        <v/>
      </c>
      <c r="M10" s="14">
        <f t="shared" ca="1" si="10"/>
        <v>0</v>
      </c>
      <c r="N10" s="123"/>
    </row>
    <row r="11" spans="1:15" ht="22.5" customHeight="1">
      <c r="B11" s="9">
        <v>6</v>
      </c>
      <c r="C11" s="10" t="str">
        <f t="shared" ca="1" si="0"/>
        <v/>
      </c>
      <c r="D11" s="10" t="str">
        <f t="shared" ca="1" si="1"/>
        <v/>
      </c>
      <c r="E11" s="9" t="str">
        <f t="shared" ca="1" si="2"/>
        <v/>
      </c>
      <c r="F11" s="11" t="str">
        <f t="shared" ca="1" si="3"/>
        <v/>
      </c>
      <c r="G11" s="11" t="str">
        <f t="shared" ca="1" si="4"/>
        <v/>
      </c>
      <c r="H11" s="11" t="str">
        <f t="shared" ca="1" si="5"/>
        <v/>
      </c>
      <c r="I11" s="12">
        <f t="shared" ca="1" si="6"/>
        <v>0</v>
      </c>
      <c r="J11" s="13" t="str">
        <f t="shared" ca="1" si="7"/>
        <v/>
      </c>
      <c r="K11" s="11" t="str">
        <f t="shared" ca="1" si="8"/>
        <v/>
      </c>
      <c r="L11" s="14" t="str">
        <f t="shared" ca="1" si="9"/>
        <v/>
      </c>
      <c r="M11" s="14">
        <f t="shared" ca="1" si="10"/>
        <v>0</v>
      </c>
      <c r="N11" s="123"/>
    </row>
    <row r="12" spans="1:15" ht="22.5" customHeight="1">
      <c r="B12" s="9">
        <v>7</v>
      </c>
      <c r="C12" s="10" t="str">
        <f t="shared" ca="1" si="0"/>
        <v/>
      </c>
      <c r="D12" s="10" t="str">
        <f t="shared" ca="1" si="1"/>
        <v/>
      </c>
      <c r="E12" s="9" t="str">
        <f t="shared" ca="1" si="2"/>
        <v/>
      </c>
      <c r="F12" s="11" t="str">
        <f t="shared" ca="1" si="3"/>
        <v/>
      </c>
      <c r="G12" s="11" t="str">
        <f t="shared" ca="1" si="4"/>
        <v/>
      </c>
      <c r="H12" s="11" t="str">
        <f t="shared" ca="1" si="5"/>
        <v/>
      </c>
      <c r="I12" s="12">
        <f t="shared" ca="1" si="6"/>
        <v>0</v>
      </c>
      <c r="J12" s="13" t="str">
        <f t="shared" ca="1" si="7"/>
        <v/>
      </c>
      <c r="K12" s="11" t="str">
        <f t="shared" ca="1" si="8"/>
        <v/>
      </c>
      <c r="L12" s="14" t="str">
        <f t="shared" ca="1" si="9"/>
        <v/>
      </c>
      <c r="M12" s="14">
        <f t="shared" ca="1" si="10"/>
        <v>0</v>
      </c>
      <c r="N12" s="123"/>
    </row>
    <row r="13" spans="1:15" ht="22.5" customHeight="1">
      <c r="B13" s="9">
        <v>8</v>
      </c>
      <c r="C13" s="10" t="str">
        <f t="shared" ca="1" si="0"/>
        <v/>
      </c>
      <c r="D13" s="10" t="str">
        <f t="shared" ca="1" si="1"/>
        <v/>
      </c>
      <c r="E13" s="9" t="str">
        <f t="shared" ca="1" si="2"/>
        <v/>
      </c>
      <c r="F13" s="11" t="str">
        <f t="shared" ca="1" si="3"/>
        <v/>
      </c>
      <c r="G13" s="11" t="str">
        <f t="shared" ca="1" si="4"/>
        <v/>
      </c>
      <c r="H13" s="11" t="str">
        <f t="shared" ca="1" si="5"/>
        <v/>
      </c>
      <c r="I13" s="12">
        <f t="shared" ca="1" si="6"/>
        <v>0</v>
      </c>
      <c r="J13" s="13" t="str">
        <f t="shared" ca="1" si="7"/>
        <v/>
      </c>
      <c r="K13" s="11" t="str">
        <f t="shared" ca="1" si="8"/>
        <v/>
      </c>
      <c r="L13" s="14" t="str">
        <f t="shared" ca="1" si="9"/>
        <v/>
      </c>
      <c r="M13" s="14">
        <f t="shared" ca="1" si="10"/>
        <v>0</v>
      </c>
      <c r="N13" s="123"/>
    </row>
    <row r="14" spans="1:15" ht="22.5" customHeight="1">
      <c r="B14" s="9">
        <v>9</v>
      </c>
      <c r="C14" s="10" t="str">
        <f t="shared" ca="1" si="0"/>
        <v/>
      </c>
      <c r="D14" s="10" t="str">
        <f t="shared" ca="1" si="1"/>
        <v/>
      </c>
      <c r="E14" s="9" t="str">
        <f t="shared" ca="1" si="2"/>
        <v/>
      </c>
      <c r="F14" s="11" t="str">
        <f t="shared" ca="1" si="3"/>
        <v/>
      </c>
      <c r="G14" s="11" t="str">
        <f t="shared" ca="1" si="4"/>
        <v/>
      </c>
      <c r="H14" s="11" t="str">
        <f t="shared" ca="1" si="5"/>
        <v/>
      </c>
      <c r="I14" s="12">
        <f t="shared" ca="1" si="6"/>
        <v>0</v>
      </c>
      <c r="J14" s="13" t="str">
        <f t="shared" ca="1" si="7"/>
        <v/>
      </c>
      <c r="K14" s="11" t="str">
        <f t="shared" ca="1" si="8"/>
        <v/>
      </c>
      <c r="L14" s="14" t="str">
        <f t="shared" ca="1" si="9"/>
        <v/>
      </c>
      <c r="M14" s="14">
        <f t="shared" ca="1" si="10"/>
        <v>0</v>
      </c>
      <c r="N14" s="123"/>
    </row>
    <row r="15" spans="1:15" ht="22.5" customHeight="1">
      <c r="B15" s="9">
        <v>10</v>
      </c>
      <c r="C15" s="10" t="str">
        <f t="shared" ca="1" si="0"/>
        <v/>
      </c>
      <c r="D15" s="10" t="str">
        <f t="shared" ca="1" si="1"/>
        <v/>
      </c>
      <c r="E15" s="9" t="str">
        <f t="shared" ca="1" si="2"/>
        <v/>
      </c>
      <c r="F15" s="11" t="str">
        <f t="shared" ca="1" si="3"/>
        <v/>
      </c>
      <c r="G15" s="11" t="str">
        <f t="shared" ca="1" si="4"/>
        <v/>
      </c>
      <c r="H15" s="11" t="str">
        <f t="shared" ca="1" si="5"/>
        <v/>
      </c>
      <c r="I15" s="12">
        <f t="shared" ca="1" si="6"/>
        <v>0</v>
      </c>
      <c r="J15" s="13" t="str">
        <f t="shared" ca="1" si="7"/>
        <v/>
      </c>
      <c r="K15" s="11" t="str">
        <f t="shared" ca="1" si="8"/>
        <v/>
      </c>
      <c r="L15" s="14" t="str">
        <f t="shared" ca="1" si="9"/>
        <v/>
      </c>
      <c r="M15" s="14">
        <f t="shared" ca="1" si="10"/>
        <v>0</v>
      </c>
      <c r="N15" s="123"/>
    </row>
    <row r="16" spans="1:15" ht="22.5" customHeight="1">
      <c r="B16" s="9">
        <v>11</v>
      </c>
      <c r="C16" s="10" t="str">
        <f t="shared" ca="1" si="0"/>
        <v/>
      </c>
      <c r="D16" s="10" t="str">
        <f t="shared" ca="1" si="1"/>
        <v/>
      </c>
      <c r="E16" s="9" t="str">
        <f t="shared" ca="1" si="2"/>
        <v/>
      </c>
      <c r="F16" s="11" t="str">
        <f t="shared" ca="1" si="3"/>
        <v/>
      </c>
      <c r="G16" s="11" t="str">
        <f t="shared" ca="1" si="4"/>
        <v/>
      </c>
      <c r="H16" s="11" t="str">
        <f t="shared" ca="1" si="5"/>
        <v/>
      </c>
      <c r="I16" s="12">
        <f t="shared" ca="1" si="6"/>
        <v>0</v>
      </c>
      <c r="J16" s="13" t="str">
        <f t="shared" ca="1" si="7"/>
        <v/>
      </c>
      <c r="K16" s="11" t="str">
        <f t="shared" ca="1" si="8"/>
        <v/>
      </c>
      <c r="L16" s="14" t="str">
        <f t="shared" ca="1" si="9"/>
        <v/>
      </c>
      <c r="M16" s="14">
        <f t="shared" ca="1" si="10"/>
        <v>0</v>
      </c>
      <c r="N16" s="123"/>
    </row>
    <row r="17" spans="1:27" ht="22.5" customHeight="1">
      <c r="B17" s="9">
        <v>12</v>
      </c>
      <c r="C17" s="10" t="str">
        <f t="shared" ca="1" si="0"/>
        <v/>
      </c>
      <c r="D17" s="10" t="str">
        <f t="shared" ca="1" si="1"/>
        <v/>
      </c>
      <c r="E17" s="9" t="str">
        <f t="shared" ca="1" si="2"/>
        <v/>
      </c>
      <c r="F17" s="11" t="str">
        <f t="shared" ca="1" si="3"/>
        <v/>
      </c>
      <c r="G17" s="11" t="str">
        <f t="shared" ca="1" si="4"/>
        <v/>
      </c>
      <c r="H17" s="11" t="str">
        <f t="shared" ca="1" si="5"/>
        <v/>
      </c>
      <c r="I17" s="12">
        <f t="shared" ca="1" si="6"/>
        <v>0</v>
      </c>
      <c r="J17" s="13" t="str">
        <f t="shared" ca="1" si="7"/>
        <v/>
      </c>
      <c r="K17" s="11" t="str">
        <f t="shared" ca="1" si="8"/>
        <v/>
      </c>
      <c r="L17" s="14" t="str">
        <f t="shared" ca="1" si="9"/>
        <v/>
      </c>
      <c r="M17" s="14">
        <f t="shared" ca="1" si="10"/>
        <v>0</v>
      </c>
      <c r="N17" s="123"/>
    </row>
    <row r="18" spans="1:27" ht="22.5" customHeight="1">
      <c r="B18" s="9">
        <v>13</v>
      </c>
      <c r="C18" s="10" t="str">
        <f t="shared" ca="1" si="0"/>
        <v/>
      </c>
      <c r="D18" s="10" t="str">
        <f t="shared" ca="1" si="1"/>
        <v/>
      </c>
      <c r="E18" s="9" t="str">
        <f t="shared" ca="1" si="2"/>
        <v/>
      </c>
      <c r="F18" s="11" t="str">
        <f t="shared" ca="1" si="3"/>
        <v/>
      </c>
      <c r="G18" s="11" t="str">
        <f t="shared" ca="1" si="4"/>
        <v/>
      </c>
      <c r="H18" s="11" t="str">
        <f t="shared" ca="1" si="5"/>
        <v/>
      </c>
      <c r="I18" s="12">
        <f t="shared" ca="1" si="6"/>
        <v>0</v>
      </c>
      <c r="J18" s="13" t="str">
        <f t="shared" ca="1" si="7"/>
        <v/>
      </c>
      <c r="K18" s="11" t="str">
        <f t="shared" ca="1" si="8"/>
        <v/>
      </c>
      <c r="L18" s="14" t="str">
        <f t="shared" ca="1" si="9"/>
        <v/>
      </c>
      <c r="M18" s="14">
        <f t="shared" ca="1" si="10"/>
        <v>0</v>
      </c>
      <c r="N18" s="123"/>
    </row>
    <row r="19" spans="1:27" ht="22.5" customHeight="1">
      <c r="B19" s="9">
        <v>14</v>
      </c>
      <c r="C19" s="10" t="str">
        <f t="shared" ca="1" si="0"/>
        <v/>
      </c>
      <c r="D19" s="10" t="str">
        <f t="shared" ca="1" si="1"/>
        <v/>
      </c>
      <c r="E19" s="9" t="str">
        <f t="shared" ca="1" si="2"/>
        <v/>
      </c>
      <c r="F19" s="11" t="str">
        <f t="shared" ca="1" si="3"/>
        <v/>
      </c>
      <c r="G19" s="11" t="str">
        <f t="shared" ca="1" si="4"/>
        <v/>
      </c>
      <c r="H19" s="11" t="str">
        <f t="shared" ca="1" si="5"/>
        <v/>
      </c>
      <c r="I19" s="12">
        <f t="shared" ca="1" si="6"/>
        <v>0</v>
      </c>
      <c r="J19" s="13" t="str">
        <f t="shared" ca="1" si="7"/>
        <v/>
      </c>
      <c r="K19" s="11" t="str">
        <f t="shared" ca="1" si="8"/>
        <v/>
      </c>
      <c r="L19" s="14" t="str">
        <f t="shared" ca="1" si="9"/>
        <v/>
      </c>
      <c r="M19" s="14">
        <f t="shared" ca="1" si="10"/>
        <v>0</v>
      </c>
      <c r="N19" s="123"/>
    </row>
    <row r="20" spans="1:27" ht="22.5" customHeight="1">
      <c r="B20" s="9">
        <v>15</v>
      </c>
      <c r="C20" s="10" t="str">
        <f t="shared" ca="1" si="0"/>
        <v/>
      </c>
      <c r="D20" s="10" t="str">
        <f t="shared" ca="1" si="1"/>
        <v/>
      </c>
      <c r="E20" s="9" t="str">
        <f t="shared" ca="1" si="2"/>
        <v/>
      </c>
      <c r="F20" s="11" t="str">
        <f t="shared" ca="1" si="3"/>
        <v/>
      </c>
      <c r="G20" s="11" t="str">
        <f t="shared" ca="1" si="4"/>
        <v/>
      </c>
      <c r="H20" s="11" t="str">
        <f t="shared" ca="1" si="5"/>
        <v/>
      </c>
      <c r="I20" s="12">
        <f t="shared" ca="1" si="6"/>
        <v>0</v>
      </c>
      <c r="J20" s="13" t="str">
        <f t="shared" ca="1" si="7"/>
        <v/>
      </c>
      <c r="K20" s="11" t="str">
        <f t="shared" ca="1" si="8"/>
        <v/>
      </c>
      <c r="L20" s="14" t="str">
        <f t="shared" ca="1" si="9"/>
        <v/>
      </c>
      <c r="M20" s="14">
        <f t="shared" ca="1" si="10"/>
        <v>0</v>
      </c>
      <c r="N20" s="123"/>
    </row>
    <row r="21" spans="1:27" ht="22.5" customHeight="1">
      <c r="B21" s="9">
        <v>16</v>
      </c>
      <c r="C21" s="10" t="str">
        <f t="shared" ca="1" si="0"/>
        <v/>
      </c>
      <c r="D21" s="10" t="str">
        <f t="shared" ca="1" si="1"/>
        <v/>
      </c>
      <c r="E21" s="9" t="str">
        <f t="shared" ca="1" si="2"/>
        <v/>
      </c>
      <c r="F21" s="11" t="str">
        <f t="shared" ca="1" si="3"/>
        <v/>
      </c>
      <c r="G21" s="11" t="str">
        <f t="shared" ca="1" si="4"/>
        <v/>
      </c>
      <c r="H21" s="11" t="str">
        <f t="shared" ca="1" si="5"/>
        <v/>
      </c>
      <c r="I21" s="12">
        <f t="shared" ca="1" si="6"/>
        <v>0</v>
      </c>
      <c r="J21" s="13" t="str">
        <f t="shared" ca="1" si="7"/>
        <v/>
      </c>
      <c r="K21" s="11" t="str">
        <f t="shared" ca="1" si="8"/>
        <v/>
      </c>
      <c r="L21" s="14" t="str">
        <f t="shared" ca="1" si="9"/>
        <v/>
      </c>
      <c r="M21" s="14">
        <f t="shared" ca="1" si="10"/>
        <v>0</v>
      </c>
      <c r="N21" s="123"/>
    </row>
    <row r="22" spans="1:27" ht="22.5" customHeight="1">
      <c r="B22" s="9">
        <v>17</v>
      </c>
      <c r="C22" s="10" t="str">
        <f t="shared" ca="1" si="0"/>
        <v/>
      </c>
      <c r="D22" s="10" t="str">
        <f t="shared" ca="1" si="1"/>
        <v/>
      </c>
      <c r="E22" s="9" t="str">
        <f t="shared" ca="1" si="2"/>
        <v/>
      </c>
      <c r="F22" s="11" t="str">
        <f t="shared" ca="1" si="3"/>
        <v/>
      </c>
      <c r="G22" s="11" t="str">
        <f t="shared" ca="1" si="4"/>
        <v/>
      </c>
      <c r="H22" s="11" t="str">
        <f t="shared" ca="1" si="5"/>
        <v/>
      </c>
      <c r="I22" s="12">
        <f t="shared" ca="1" si="6"/>
        <v>0</v>
      </c>
      <c r="J22" s="13" t="str">
        <f t="shared" ca="1" si="7"/>
        <v/>
      </c>
      <c r="K22" s="11" t="str">
        <f t="shared" ca="1" si="8"/>
        <v/>
      </c>
      <c r="L22" s="14" t="str">
        <f t="shared" ca="1" si="9"/>
        <v/>
      </c>
      <c r="M22" s="14">
        <f t="shared" ca="1" si="10"/>
        <v>0</v>
      </c>
      <c r="N22" s="123"/>
    </row>
    <row r="23" spans="1:27" ht="22.5" customHeight="1">
      <c r="B23" s="9">
        <v>18</v>
      </c>
      <c r="C23" s="10" t="str">
        <f t="shared" ca="1" si="0"/>
        <v/>
      </c>
      <c r="D23" s="10" t="str">
        <f t="shared" ca="1" si="1"/>
        <v/>
      </c>
      <c r="E23" s="9" t="str">
        <f t="shared" ca="1" si="2"/>
        <v/>
      </c>
      <c r="F23" s="11" t="str">
        <f t="shared" ca="1" si="3"/>
        <v/>
      </c>
      <c r="G23" s="11" t="str">
        <f t="shared" ca="1" si="4"/>
        <v/>
      </c>
      <c r="H23" s="11" t="str">
        <f t="shared" ca="1" si="5"/>
        <v/>
      </c>
      <c r="I23" s="12">
        <f t="shared" ca="1" si="6"/>
        <v>0</v>
      </c>
      <c r="J23" s="13" t="str">
        <f t="shared" ca="1" si="7"/>
        <v/>
      </c>
      <c r="K23" s="11" t="str">
        <f t="shared" ca="1" si="8"/>
        <v/>
      </c>
      <c r="L23" s="14" t="str">
        <f t="shared" ca="1" si="9"/>
        <v/>
      </c>
      <c r="M23" s="14">
        <f t="shared" ca="1" si="10"/>
        <v>0</v>
      </c>
      <c r="N23" s="123"/>
    </row>
    <row r="24" spans="1:27" ht="22.5" customHeight="1">
      <c r="B24" s="9">
        <v>19</v>
      </c>
      <c r="C24" s="10" t="str">
        <f t="shared" ca="1" si="0"/>
        <v/>
      </c>
      <c r="D24" s="10" t="str">
        <f t="shared" ca="1" si="1"/>
        <v/>
      </c>
      <c r="E24" s="9" t="str">
        <f t="shared" ca="1" si="2"/>
        <v/>
      </c>
      <c r="F24" s="11" t="str">
        <f t="shared" ca="1" si="3"/>
        <v/>
      </c>
      <c r="G24" s="11" t="str">
        <f t="shared" ca="1" si="4"/>
        <v/>
      </c>
      <c r="H24" s="11" t="str">
        <f t="shared" ca="1" si="5"/>
        <v/>
      </c>
      <c r="I24" s="12">
        <f t="shared" ca="1" si="6"/>
        <v>0</v>
      </c>
      <c r="J24" s="13" t="str">
        <f t="shared" ca="1" si="7"/>
        <v/>
      </c>
      <c r="K24" s="11" t="str">
        <f t="shared" ca="1" si="8"/>
        <v/>
      </c>
      <c r="L24" s="14" t="str">
        <f t="shared" ca="1" si="9"/>
        <v/>
      </c>
      <c r="M24" s="14">
        <f t="shared" ca="1" si="10"/>
        <v>0</v>
      </c>
      <c r="N24" s="123"/>
    </row>
    <row r="25" spans="1:27" ht="22.5" customHeight="1" thickBot="1">
      <c r="B25" s="15">
        <v>20</v>
      </c>
      <c r="C25" s="16" t="str">
        <f t="shared" ca="1" si="0"/>
        <v/>
      </c>
      <c r="D25" s="16" t="str">
        <f t="shared" ca="1" si="1"/>
        <v/>
      </c>
      <c r="E25" s="15" t="str">
        <f t="shared" ca="1" si="2"/>
        <v/>
      </c>
      <c r="F25" s="17" t="str">
        <f t="shared" ca="1" si="3"/>
        <v/>
      </c>
      <c r="G25" s="17" t="str">
        <f t="shared" ca="1" si="4"/>
        <v/>
      </c>
      <c r="H25" s="17" t="str">
        <f t="shared" ca="1" si="5"/>
        <v/>
      </c>
      <c r="I25" s="18">
        <f t="shared" ca="1" si="6"/>
        <v>0</v>
      </c>
      <c r="J25" s="19" t="str">
        <f t="shared" ca="1" si="7"/>
        <v/>
      </c>
      <c r="K25" s="17" t="str">
        <f t="shared" ca="1" si="8"/>
        <v/>
      </c>
      <c r="L25" s="20" t="str">
        <f t="shared" ca="1" si="9"/>
        <v/>
      </c>
      <c r="M25" s="20">
        <f t="shared" ca="1" si="10"/>
        <v>0</v>
      </c>
      <c r="N25" s="124"/>
    </row>
    <row r="26" spans="1:27" ht="22.5" customHeight="1" thickTop="1" thickBot="1">
      <c r="B26" s="246" t="s">
        <v>41</v>
      </c>
      <c r="C26" s="247"/>
      <c r="D26" s="247"/>
      <c r="E26" s="247"/>
      <c r="F26" s="21"/>
      <c r="G26" s="21"/>
      <c r="H26" s="21"/>
      <c r="I26" s="22">
        <f ca="1">SUM(I6:I25)</f>
        <v>0</v>
      </c>
      <c r="J26" s="23"/>
      <c r="K26" s="21"/>
      <c r="L26" s="24">
        <f ca="1">SUM(L6:L25)</f>
        <v>0</v>
      </c>
      <c r="M26" s="24">
        <f ca="1">SUM(I26,L26)</f>
        <v>0</v>
      </c>
      <c r="N26" s="25"/>
    </row>
    <row r="27" spans="1:27" ht="9" customHeight="1"/>
    <row r="28" spans="1:27" s="26" customFormat="1" ht="18" customHeight="1">
      <c r="A28" s="1" t="s">
        <v>141</v>
      </c>
      <c r="B28" s="136"/>
      <c r="C28" s="1"/>
      <c r="D28" s="1"/>
    </row>
    <row r="29" spans="1:27" s="26" customFormat="1" ht="16.5" customHeight="1">
      <c r="A29" s="1"/>
      <c r="B29" s="244" t="s">
        <v>142</v>
      </c>
      <c r="C29" s="244"/>
      <c r="D29" s="244"/>
      <c r="E29" s="244"/>
      <c r="F29" s="244"/>
      <c r="G29" s="244"/>
      <c r="H29" s="244"/>
      <c r="I29" s="244"/>
      <c r="J29" s="244"/>
      <c r="K29" s="244"/>
      <c r="L29" s="244"/>
      <c r="M29" s="244"/>
      <c r="N29" s="244"/>
      <c r="P29" s="136"/>
      <c r="Q29" s="136"/>
      <c r="R29" s="136"/>
      <c r="S29" s="136"/>
      <c r="T29" s="136"/>
      <c r="U29" s="136"/>
      <c r="V29" s="136"/>
      <c r="W29" s="136"/>
      <c r="X29" s="136"/>
      <c r="Y29" s="136"/>
      <c r="Z29" s="136"/>
      <c r="AA29" s="136"/>
    </row>
    <row r="30" spans="1:27" s="26" customFormat="1" ht="16.5" customHeight="1">
      <c r="B30" s="244" t="s">
        <v>145</v>
      </c>
      <c r="C30" s="244"/>
      <c r="D30" s="244"/>
      <c r="E30" s="244"/>
      <c r="F30" s="244"/>
      <c r="G30" s="244"/>
      <c r="H30" s="244"/>
      <c r="I30" s="244"/>
      <c r="J30" s="244"/>
      <c r="K30" s="244"/>
      <c r="L30" s="244"/>
      <c r="M30" s="244"/>
      <c r="N30" s="244"/>
    </row>
    <row r="31" spans="1:27" s="26" customFormat="1" ht="16.5" customHeight="1">
      <c r="B31" s="244" t="s">
        <v>143</v>
      </c>
      <c r="C31" s="244"/>
      <c r="D31" s="244"/>
      <c r="E31" s="244"/>
      <c r="F31" s="244"/>
      <c r="G31" s="244"/>
      <c r="H31" s="244"/>
      <c r="I31" s="244"/>
      <c r="J31" s="244"/>
      <c r="K31" s="244"/>
      <c r="L31" s="244"/>
      <c r="M31" s="244"/>
      <c r="N31" s="244"/>
    </row>
    <row r="32" spans="1:27" s="26" customFormat="1" ht="16.5" customHeight="1">
      <c r="B32" s="138" t="s">
        <v>144</v>
      </c>
      <c r="C32" s="135"/>
      <c r="D32" s="135"/>
      <c r="E32" s="135"/>
      <c r="F32" s="135"/>
      <c r="G32" s="135"/>
      <c r="H32" s="135"/>
      <c r="I32" s="135"/>
      <c r="J32" s="135"/>
      <c r="K32" s="135"/>
      <c r="L32" s="135"/>
      <c r="M32" s="135"/>
      <c r="N32" s="135"/>
      <c r="P32" s="137"/>
      <c r="Q32" s="137"/>
      <c r="R32" s="137"/>
      <c r="S32" s="137"/>
      <c r="T32" s="137"/>
      <c r="U32" s="137"/>
      <c r="V32" s="137"/>
      <c r="W32" s="137"/>
      <c r="X32" s="137"/>
      <c r="Y32" s="137"/>
      <c r="Z32" s="137"/>
      <c r="AA32" s="137"/>
    </row>
    <row r="33" s="26" customFormat="1" ht="12.75" customHeight="1"/>
    <row r="34" s="26" customFormat="1" ht="12.75" customHeight="1"/>
    <row r="35" s="26" customFormat="1" ht="12.75" customHeight="1"/>
    <row r="36" s="26" customFormat="1" ht="12.75" customHeight="1"/>
    <row r="37" s="26" customFormat="1" ht="12.75" customHeight="1"/>
    <row r="38" s="26" customFormat="1" ht="12.75" customHeight="1"/>
    <row r="39" s="26" customFormat="1" ht="12.75" customHeight="1"/>
    <row r="40" s="26" customFormat="1" ht="12.75" customHeight="1"/>
    <row r="41" s="26" customFormat="1" ht="12.75" customHeight="1"/>
  </sheetData>
  <sheetProtection algorithmName="SHA-512" hashValue="05eSkBreDEqSIvPFPbE4oFkT2fMHsul/e3QEC/8dH3Yz1j8PnGlVYKK9aUGLrt6nl32EdMmfDhNWXHy+lh8abg==" saltValue="BXkNXDXsjPaqxugp48OCVQ==" spinCount="100000" sheet="1" objects="1" scenarios="1"/>
  <mergeCells count="13">
    <mergeCell ref="A1:N2"/>
    <mergeCell ref="B29:N29"/>
    <mergeCell ref="B30:N30"/>
    <mergeCell ref="B31:N31"/>
    <mergeCell ref="B26:E26"/>
    <mergeCell ref="M4:M5"/>
    <mergeCell ref="N4:N5"/>
    <mergeCell ref="B4:B5"/>
    <mergeCell ref="C4:C5"/>
    <mergeCell ref="D4:D5"/>
    <mergeCell ref="E4:E5"/>
    <mergeCell ref="F4:I4"/>
    <mergeCell ref="J4:L4"/>
  </mergeCells>
  <phoneticPr fontId="2"/>
  <dataValidations count="1">
    <dataValidation type="list" errorStyle="warning" allowBlank="1" showDropDown="1" showInputMessage="1" showErrorMessage="1" sqref="E6:E25" xr:uid="{00000000-0002-0000-0200-000000000000}">
      <formula1>#REF!</formula1>
    </dataValidation>
  </dataValidations>
  <pageMargins left="0.19685039370078741" right="0.19685039370078741" top="0.39370078740157483" bottom="0.39370078740157483" header="0" footer="0"/>
  <pageSetup paperSize="9" scale="88"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144"/>
  <sheetViews>
    <sheetView showGridLines="0" tabSelected="1" view="pageBreakPreview" zoomScaleNormal="120" zoomScaleSheetLayoutView="100" workbookViewId="0"/>
  </sheetViews>
  <sheetFormatPr defaultColWidth="2.25" defaultRowHeight="13.5"/>
  <cols>
    <col min="1" max="1" width="2.25" style="27" customWidth="1"/>
    <col min="2" max="5" width="2.375" style="27" customWidth="1"/>
    <col min="6" max="7" width="2.375" style="27" bestFit="1" customWidth="1"/>
    <col min="8" max="9" width="2.25" style="27"/>
    <col min="10" max="10" width="3.375" style="27" bestFit="1" customWidth="1"/>
    <col min="11" max="38" width="2.25" style="27"/>
    <col min="39" max="39" width="4.875" style="27" customWidth="1"/>
    <col min="40" max="40" width="2.25" style="27"/>
    <col min="41" max="47" width="2.25" style="27" customWidth="1"/>
    <col min="48" max="16384" width="2.25" style="27"/>
  </cols>
  <sheetData>
    <row r="1" spans="1:46">
      <c r="A1" s="127" t="s">
        <v>135</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row>
    <row r="2" spans="1:46">
      <c r="A2" s="126"/>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row>
    <row r="3" spans="1:46" s="32" customFormat="1" ht="12" customHeight="1">
      <c r="A3" s="281" t="s">
        <v>112</v>
      </c>
      <c r="B3" s="28" t="s">
        <v>0</v>
      </c>
      <c r="C3" s="29"/>
      <c r="D3" s="29"/>
      <c r="E3" s="30"/>
      <c r="F3" s="30"/>
      <c r="G3" s="30"/>
      <c r="H3" s="30"/>
      <c r="I3" s="30"/>
      <c r="J3" s="30"/>
      <c r="K3" s="31"/>
      <c r="L3" s="315"/>
      <c r="M3" s="316"/>
      <c r="N3" s="316"/>
      <c r="O3" s="316"/>
      <c r="P3" s="316"/>
      <c r="Q3" s="316"/>
      <c r="R3" s="316"/>
      <c r="S3" s="316"/>
      <c r="T3" s="316"/>
      <c r="U3" s="316"/>
      <c r="V3" s="316"/>
      <c r="W3" s="316"/>
      <c r="X3" s="316"/>
      <c r="Y3" s="316"/>
      <c r="Z3" s="316"/>
      <c r="AA3" s="316"/>
      <c r="AB3" s="316"/>
      <c r="AC3" s="316"/>
      <c r="AD3" s="316"/>
      <c r="AE3" s="316"/>
      <c r="AF3" s="317"/>
      <c r="AG3" s="287" t="s">
        <v>32</v>
      </c>
      <c r="AH3" s="288"/>
      <c r="AI3" s="288"/>
      <c r="AJ3" s="288"/>
      <c r="AK3" s="288"/>
      <c r="AL3" s="288"/>
      <c r="AM3" s="289"/>
    </row>
    <row r="4" spans="1:46" s="32" customFormat="1" ht="20.25" customHeight="1">
      <c r="A4" s="282"/>
      <c r="B4" s="33" t="s">
        <v>110</v>
      </c>
      <c r="C4" s="34"/>
      <c r="D4" s="34"/>
      <c r="E4" s="35"/>
      <c r="F4" s="35"/>
      <c r="G4" s="35"/>
      <c r="H4" s="35"/>
      <c r="I4" s="35"/>
      <c r="J4" s="35"/>
      <c r="K4" s="36"/>
      <c r="L4" s="310"/>
      <c r="M4" s="311"/>
      <c r="N4" s="311"/>
      <c r="O4" s="311"/>
      <c r="P4" s="311"/>
      <c r="Q4" s="311"/>
      <c r="R4" s="311"/>
      <c r="S4" s="311"/>
      <c r="T4" s="311"/>
      <c r="U4" s="311"/>
      <c r="V4" s="311"/>
      <c r="W4" s="311"/>
      <c r="X4" s="311"/>
      <c r="Y4" s="311"/>
      <c r="Z4" s="311"/>
      <c r="AA4" s="311"/>
      <c r="AB4" s="311"/>
      <c r="AC4" s="311"/>
      <c r="AD4" s="311"/>
      <c r="AE4" s="311"/>
      <c r="AF4" s="312"/>
      <c r="AG4" s="290"/>
      <c r="AH4" s="291"/>
      <c r="AI4" s="291"/>
      <c r="AJ4" s="291"/>
      <c r="AK4" s="291"/>
      <c r="AL4" s="291"/>
      <c r="AM4" s="292"/>
      <c r="AP4" s="276"/>
      <c r="AQ4" s="276"/>
      <c r="AR4" s="276"/>
      <c r="AS4" s="276"/>
      <c r="AT4" s="276"/>
    </row>
    <row r="5" spans="1:46" s="32" customFormat="1" ht="20.25" customHeight="1">
      <c r="A5" s="282"/>
      <c r="B5" s="37" t="s">
        <v>39</v>
      </c>
      <c r="C5" s="38"/>
      <c r="D5" s="38"/>
      <c r="E5" s="39"/>
      <c r="F5" s="39"/>
      <c r="G5" s="39"/>
      <c r="H5" s="39"/>
      <c r="I5" s="39"/>
      <c r="J5" s="39"/>
      <c r="K5" s="40"/>
      <c r="L5" s="293"/>
      <c r="M5" s="294"/>
      <c r="N5" s="294"/>
      <c r="O5" s="294"/>
      <c r="P5" s="294"/>
      <c r="Q5" s="294"/>
      <c r="R5" s="294"/>
      <c r="S5" s="294"/>
      <c r="T5" s="294"/>
      <c r="U5" s="294"/>
      <c r="V5" s="294"/>
      <c r="W5" s="294"/>
      <c r="X5" s="294"/>
      <c r="Y5" s="294"/>
      <c r="Z5" s="294"/>
      <c r="AA5" s="294"/>
      <c r="AB5" s="295"/>
      <c r="AC5" s="296" t="s">
        <v>33</v>
      </c>
      <c r="AD5" s="297"/>
      <c r="AE5" s="297"/>
      <c r="AF5" s="298"/>
      <c r="AG5" s="301"/>
      <c r="AH5" s="301"/>
      <c r="AI5" s="301"/>
      <c r="AJ5" s="301"/>
      <c r="AK5" s="301"/>
      <c r="AL5" s="299" t="s">
        <v>34</v>
      </c>
      <c r="AM5" s="300"/>
      <c r="AP5" s="276"/>
      <c r="AQ5" s="276"/>
      <c r="AR5" s="276"/>
      <c r="AS5" s="276"/>
      <c r="AT5" s="276"/>
    </row>
    <row r="6" spans="1:46" s="32" customFormat="1" ht="13.5" customHeight="1">
      <c r="A6" s="282"/>
      <c r="B6" s="302" t="s">
        <v>111</v>
      </c>
      <c r="C6" s="303"/>
      <c r="D6" s="303"/>
      <c r="E6" s="303"/>
      <c r="F6" s="303"/>
      <c r="G6" s="303"/>
      <c r="H6" s="303"/>
      <c r="I6" s="303"/>
      <c r="J6" s="303"/>
      <c r="K6" s="304"/>
      <c r="L6" s="42" t="s">
        <v>1</v>
      </c>
      <c r="M6" s="42"/>
      <c r="N6" s="42"/>
      <c r="O6" s="42"/>
      <c r="P6" s="42"/>
      <c r="Q6" s="264"/>
      <c r="R6" s="264"/>
      <c r="S6" s="42" t="s">
        <v>2</v>
      </c>
      <c r="T6" s="264"/>
      <c r="U6" s="264"/>
      <c r="V6" s="264"/>
      <c r="W6" s="42" t="s">
        <v>3</v>
      </c>
      <c r="X6" s="42"/>
      <c r="Y6" s="42"/>
      <c r="Z6" s="42"/>
      <c r="AA6" s="42"/>
      <c r="AB6" s="42"/>
      <c r="AC6" s="44" t="s">
        <v>35</v>
      </c>
      <c r="AD6" s="42"/>
      <c r="AE6" s="42"/>
      <c r="AF6" s="42"/>
      <c r="AG6" s="42"/>
      <c r="AH6" s="42"/>
      <c r="AI6" s="42"/>
      <c r="AJ6" s="42"/>
      <c r="AK6" s="42"/>
      <c r="AL6" s="42"/>
      <c r="AM6" s="43"/>
      <c r="AT6" s="277"/>
    </row>
    <row r="7" spans="1:46" s="32" customFormat="1" ht="20.25" customHeight="1">
      <c r="A7" s="282"/>
      <c r="B7" s="305"/>
      <c r="C7" s="306"/>
      <c r="D7" s="306"/>
      <c r="E7" s="306"/>
      <c r="F7" s="306"/>
      <c r="G7" s="306"/>
      <c r="H7" s="306"/>
      <c r="I7" s="306"/>
      <c r="J7" s="306"/>
      <c r="K7" s="307"/>
      <c r="L7" s="310"/>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T7" s="277"/>
    </row>
    <row r="8" spans="1:46" s="32" customFormat="1" ht="20.25" customHeight="1">
      <c r="A8" s="282"/>
      <c r="B8" s="45" t="s">
        <v>4</v>
      </c>
      <c r="C8" s="41"/>
      <c r="D8" s="41"/>
      <c r="E8" s="46"/>
      <c r="F8" s="46"/>
      <c r="G8" s="46"/>
      <c r="H8" s="46"/>
      <c r="I8" s="46"/>
      <c r="J8" s="46"/>
      <c r="K8" s="46"/>
      <c r="L8" s="45" t="s">
        <v>5</v>
      </c>
      <c r="M8" s="46"/>
      <c r="N8" s="46"/>
      <c r="O8" s="46"/>
      <c r="P8" s="46"/>
      <c r="Q8" s="46"/>
      <c r="R8" s="47"/>
      <c r="S8" s="278"/>
      <c r="T8" s="279"/>
      <c r="U8" s="279"/>
      <c r="V8" s="279"/>
      <c r="W8" s="279"/>
      <c r="X8" s="279"/>
      <c r="Y8" s="280"/>
      <c r="Z8" s="45" t="s">
        <v>31</v>
      </c>
      <c r="AA8" s="46"/>
      <c r="AB8" s="46"/>
      <c r="AC8" s="46"/>
      <c r="AD8" s="46"/>
      <c r="AE8" s="46"/>
      <c r="AF8" s="47"/>
      <c r="AG8" s="278"/>
      <c r="AH8" s="279"/>
      <c r="AI8" s="279"/>
      <c r="AJ8" s="279"/>
      <c r="AK8" s="279"/>
      <c r="AL8" s="279"/>
      <c r="AM8" s="280"/>
    </row>
    <row r="9" spans="1:46" s="32" customFormat="1" ht="20.25" customHeight="1">
      <c r="A9" s="283"/>
      <c r="B9" s="45" t="s">
        <v>23</v>
      </c>
      <c r="C9" s="41"/>
      <c r="D9" s="41"/>
      <c r="E9" s="46"/>
      <c r="F9" s="46"/>
      <c r="G9" s="46"/>
      <c r="H9" s="46"/>
      <c r="I9" s="46"/>
      <c r="J9" s="46"/>
      <c r="K9" s="46"/>
      <c r="L9" s="278"/>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80"/>
    </row>
    <row r="10" spans="1:46" s="32" customFormat="1" ht="18" customHeight="1">
      <c r="A10" s="258" t="s">
        <v>45</v>
      </c>
      <c r="B10" s="259"/>
      <c r="C10" s="259"/>
      <c r="D10" s="259"/>
      <c r="E10" s="259"/>
      <c r="F10" s="259"/>
      <c r="G10" s="259"/>
      <c r="H10" s="260"/>
      <c r="I10" s="48"/>
      <c r="J10" s="49" t="s">
        <v>121</v>
      </c>
      <c r="K10" s="42"/>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1"/>
    </row>
    <row r="11" spans="1:46" s="32" customFormat="1" ht="18" customHeight="1">
      <c r="A11" s="261"/>
      <c r="B11" s="262"/>
      <c r="C11" s="262"/>
      <c r="D11" s="262"/>
      <c r="E11" s="262"/>
      <c r="F11" s="262"/>
      <c r="G11" s="262"/>
      <c r="H11" s="263"/>
      <c r="I11" s="52"/>
      <c r="J11" s="53" t="s">
        <v>122</v>
      </c>
      <c r="K11" s="35"/>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54"/>
    </row>
    <row r="12" spans="1:46" s="32" customFormat="1" ht="5.25" customHeight="1">
      <c r="A12" s="55"/>
      <c r="B12" s="55"/>
      <c r="C12" s="55"/>
      <c r="D12" s="55"/>
      <c r="E12" s="55"/>
      <c r="F12" s="55"/>
      <c r="G12" s="55"/>
      <c r="H12" s="55"/>
      <c r="I12" s="56"/>
      <c r="J12" s="55"/>
      <c r="K12" s="42"/>
      <c r="L12" s="50"/>
      <c r="M12" s="50"/>
      <c r="N12" s="50"/>
      <c r="O12" s="50"/>
      <c r="P12" s="50"/>
      <c r="Q12" s="50"/>
      <c r="R12" s="50"/>
      <c r="S12" s="50"/>
      <c r="T12" s="41"/>
      <c r="U12" s="41"/>
      <c r="V12" s="41"/>
      <c r="W12" s="41"/>
      <c r="X12" s="41"/>
      <c r="Y12" s="41"/>
      <c r="Z12" s="41"/>
      <c r="AA12" s="41"/>
      <c r="AB12" s="41"/>
      <c r="AC12" s="41"/>
      <c r="AD12" s="41"/>
      <c r="AE12" s="41"/>
      <c r="AF12" s="41"/>
      <c r="AG12" s="41"/>
      <c r="AH12" s="41"/>
      <c r="AI12" s="41"/>
      <c r="AJ12" s="41"/>
      <c r="AK12" s="41"/>
      <c r="AL12" s="41"/>
      <c r="AM12" s="41"/>
    </row>
    <row r="13" spans="1:46" s="32" customFormat="1" ht="20.25" customHeight="1">
      <c r="A13" s="57" t="s">
        <v>121</v>
      </c>
      <c r="B13" s="58"/>
      <c r="C13" s="58"/>
      <c r="D13" s="58"/>
      <c r="E13" s="58"/>
      <c r="F13" s="58"/>
      <c r="G13" s="58"/>
      <c r="H13" s="58"/>
      <c r="I13" s="59"/>
      <c r="J13" s="58"/>
      <c r="K13" s="287" t="s">
        <v>36</v>
      </c>
      <c r="L13" s="288"/>
      <c r="M13" s="288"/>
      <c r="N13" s="289"/>
      <c r="O13" s="320" t="str">
        <f>IF(L5="","",VLOOKUP(L5,$A$101:$B$135,2,0))</f>
        <v/>
      </c>
      <c r="P13" s="321"/>
      <c r="Q13" s="321"/>
      <c r="R13" s="288" t="s">
        <v>30</v>
      </c>
      <c r="S13" s="289"/>
      <c r="T13" s="349" t="s">
        <v>81</v>
      </c>
      <c r="U13" s="350"/>
      <c r="V13" s="350"/>
      <c r="W13" s="350"/>
      <c r="X13" s="351"/>
      <c r="Y13" s="318">
        <f>ROUNDDOWN($F$45/1000,0)</f>
        <v>0</v>
      </c>
      <c r="Z13" s="319"/>
      <c r="AA13" s="319"/>
      <c r="AB13" s="313" t="s">
        <v>30</v>
      </c>
      <c r="AC13" s="314"/>
      <c r="AD13" s="349" t="s">
        <v>82</v>
      </c>
      <c r="AE13" s="350"/>
      <c r="AF13" s="350"/>
      <c r="AG13" s="350"/>
      <c r="AH13" s="351"/>
      <c r="AI13" s="318">
        <f>ROUNDDOWN($F$52/1000,0)</f>
        <v>0</v>
      </c>
      <c r="AJ13" s="319"/>
      <c r="AK13" s="319"/>
      <c r="AL13" s="313" t="s">
        <v>30</v>
      </c>
      <c r="AM13" s="314"/>
    </row>
    <row r="14" spans="1:46" s="32" customFormat="1" ht="20.25" customHeight="1">
      <c r="A14" s="60" t="s">
        <v>24</v>
      </c>
      <c r="B14" s="61"/>
      <c r="C14" s="62"/>
      <c r="D14" s="62"/>
      <c r="E14" s="62"/>
      <c r="F14" s="62"/>
      <c r="G14" s="62"/>
      <c r="H14" s="284"/>
      <c r="I14" s="285"/>
      <c r="J14" s="286"/>
      <c r="K14" s="308" t="s">
        <v>48</v>
      </c>
      <c r="L14" s="309"/>
      <c r="M14" s="309"/>
      <c r="N14" s="309"/>
      <c r="O14" s="309"/>
      <c r="P14" s="309"/>
      <c r="Q14" s="309"/>
      <c r="R14" s="309"/>
      <c r="S14" s="309"/>
      <c r="T14" s="309"/>
      <c r="U14" s="309"/>
      <c r="V14" s="309"/>
      <c r="W14" s="309"/>
      <c r="X14" s="309"/>
      <c r="Y14" s="309"/>
      <c r="Z14" s="309"/>
      <c r="AA14" s="309"/>
      <c r="AB14" s="309"/>
      <c r="AC14" s="309"/>
      <c r="AD14" s="309"/>
      <c r="AE14" s="309"/>
      <c r="AF14" s="63" t="s">
        <v>123</v>
      </c>
      <c r="AG14" s="64"/>
      <c r="AH14" s="64"/>
      <c r="AI14" s="62"/>
      <c r="AJ14" s="62"/>
      <c r="AK14" s="41"/>
      <c r="AL14" s="62"/>
      <c r="AM14" s="65"/>
    </row>
    <row r="15" spans="1:46" s="32" customFormat="1" ht="21" customHeight="1">
      <c r="A15" s="66"/>
      <c r="C15" s="271" t="s">
        <v>124</v>
      </c>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2"/>
    </row>
    <row r="16" spans="1:46" s="32" customFormat="1" ht="21" customHeight="1">
      <c r="A16" s="69"/>
      <c r="B16" s="70"/>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2"/>
    </row>
    <row r="17" spans="1:39" s="32" customFormat="1" ht="21" customHeight="1">
      <c r="A17" s="69"/>
      <c r="B17" s="70"/>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2"/>
    </row>
    <row r="18" spans="1:39" s="32" customFormat="1" ht="21" customHeight="1">
      <c r="A18" s="69"/>
      <c r="B18" s="70"/>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2"/>
    </row>
    <row r="19" spans="1:39" s="32" customFormat="1" ht="21" customHeight="1">
      <c r="A19" s="69"/>
      <c r="B19" s="70"/>
      <c r="C19" s="271"/>
      <c r="D19" s="271"/>
      <c r="E19" s="271"/>
      <c r="F19" s="271"/>
      <c r="G19" s="271"/>
      <c r="H19" s="271"/>
      <c r="I19" s="271"/>
      <c r="J19" s="271"/>
      <c r="K19" s="271"/>
      <c r="L19" s="271"/>
      <c r="M19" s="271"/>
      <c r="N19" s="271"/>
      <c r="O19" s="271"/>
      <c r="P19" s="271"/>
      <c r="Q19" s="271"/>
      <c r="R19" s="271"/>
      <c r="S19" s="271"/>
      <c r="T19" s="271"/>
      <c r="U19" s="271"/>
      <c r="V19" s="271"/>
      <c r="W19" s="271"/>
      <c r="X19" s="271"/>
      <c r="Y19" s="271"/>
      <c r="Z19" s="271"/>
      <c r="AA19" s="271"/>
      <c r="AB19" s="271"/>
      <c r="AC19" s="271"/>
      <c r="AD19" s="271"/>
      <c r="AE19" s="271"/>
      <c r="AF19" s="271"/>
      <c r="AG19" s="271"/>
      <c r="AH19" s="271"/>
      <c r="AI19" s="271"/>
      <c r="AJ19" s="271"/>
      <c r="AK19" s="271"/>
      <c r="AL19" s="271"/>
      <c r="AM19" s="272"/>
    </row>
    <row r="20" spans="1:39" s="32" customFormat="1" ht="21" customHeight="1">
      <c r="A20" s="69"/>
      <c r="B20" s="70"/>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2"/>
    </row>
    <row r="21" spans="1:39" s="32" customFormat="1" ht="21" customHeight="1">
      <c r="A21" s="69"/>
      <c r="B21" s="70"/>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2"/>
    </row>
    <row r="22" spans="1:39" s="32" customFormat="1" ht="21" customHeight="1">
      <c r="A22" s="71"/>
      <c r="B22" s="72"/>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4"/>
    </row>
    <row r="23" spans="1:39" s="32" customFormat="1" ht="18.75" customHeight="1">
      <c r="A23" s="75" t="s">
        <v>83</v>
      </c>
      <c r="B23" s="62"/>
      <c r="C23" s="62"/>
      <c r="D23" s="62"/>
      <c r="E23" s="62"/>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4"/>
    </row>
    <row r="24" spans="1:39" ht="18" customHeight="1">
      <c r="A24" s="266" t="s">
        <v>25</v>
      </c>
      <c r="B24" s="267"/>
      <c r="C24" s="267"/>
      <c r="D24" s="267"/>
      <c r="E24" s="275"/>
      <c r="F24" s="266" t="s">
        <v>75</v>
      </c>
      <c r="G24" s="267"/>
      <c r="H24" s="267"/>
      <c r="I24" s="267"/>
      <c r="J24" s="267"/>
      <c r="K24" s="270" t="s">
        <v>26</v>
      </c>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row>
    <row r="25" spans="1:39" ht="9.75" customHeight="1">
      <c r="A25" s="265"/>
      <c r="B25" s="265"/>
      <c r="C25" s="265"/>
      <c r="D25" s="265"/>
      <c r="E25" s="265"/>
      <c r="F25" s="268"/>
      <c r="G25" s="268"/>
      <c r="H25" s="268"/>
      <c r="I25" s="268"/>
      <c r="J25" s="268"/>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row>
    <row r="26" spans="1:39" ht="9.75" customHeight="1">
      <c r="A26" s="265"/>
      <c r="B26" s="265"/>
      <c r="C26" s="265"/>
      <c r="D26" s="265"/>
      <c r="E26" s="265"/>
      <c r="F26" s="268"/>
      <c r="G26" s="268"/>
      <c r="H26" s="268"/>
      <c r="I26" s="268"/>
      <c r="J26" s="268"/>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69"/>
      <c r="AM26" s="269"/>
    </row>
    <row r="27" spans="1:39" ht="9.75" customHeight="1">
      <c r="A27" s="265"/>
      <c r="B27" s="265"/>
      <c r="C27" s="265"/>
      <c r="D27" s="265"/>
      <c r="E27" s="265"/>
      <c r="F27" s="268"/>
      <c r="G27" s="268"/>
      <c r="H27" s="268"/>
      <c r="I27" s="268"/>
      <c r="J27" s="268"/>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row>
    <row r="28" spans="1:39" ht="9.75" customHeight="1">
      <c r="A28" s="265"/>
      <c r="B28" s="265"/>
      <c r="C28" s="265"/>
      <c r="D28" s="265"/>
      <c r="E28" s="265"/>
      <c r="F28" s="268"/>
      <c r="G28" s="268"/>
      <c r="H28" s="268"/>
      <c r="I28" s="268"/>
      <c r="J28" s="268"/>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row>
    <row r="29" spans="1:39" ht="9.75" customHeight="1">
      <c r="A29" s="265"/>
      <c r="B29" s="265"/>
      <c r="C29" s="265"/>
      <c r="D29" s="265"/>
      <c r="E29" s="265"/>
      <c r="F29" s="268"/>
      <c r="G29" s="268"/>
      <c r="H29" s="268"/>
      <c r="I29" s="268"/>
      <c r="J29" s="268"/>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row>
    <row r="30" spans="1:39" ht="9.75" customHeight="1">
      <c r="A30" s="265"/>
      <c r="B30" s="265"/>
      <c r="C30" s="265"/>
      <c r="D30" s="265"/>
      <c r="E30" s="265"/>
      <c r="F30" s="268"/>
      <c r="G30" s="268"/>
      <c r="H30" s="268"/>
      <c r="I30" s="268"/>
      <c r="J30" s="268"/>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row>
    <row r="31" spans="1:39" ht="9.75" customHeight="1">
      <c r="A31" s="265"/>
      <c r="B31" s="265"/>
      <c r="C31" s="265"/>
      <c r="D31" s="265"/>
      <c r="E31" s="265"/>
      <c r="F31" s="268"/>
      <c r="G31" s="268"/>
      <c r="H31" s="268"/>
      <c r="I31" s="268"/>
      <c r="J31" s="268"/>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c r="AM31" s="269"/>
    </row>
    <row r="32" spans="1:39" ht="9.75" customHeight="1">
      <c r="A32" s="265"/>
      <c r="B32" s="265"/>
      <c r="C32" s="265"/>
      <c r="D32" s="265"/>
      <c r="E32" s="265"/>
      <c r="F32" s="268"/>
      <c r="G32" s="268"/>
      <c r="H32" s="268"/>
      <c r="I32" s="268"/>
      <c r="J32" s="268"/>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row>
    <row r="33" spans="1:39" ht="9.75" customHeight="1">
      <c r="A33" s="265"/>
      <c r="B33" s="265"/>
      <c r="C33" s="265"/>
      <c r="D33" s="265"/>
      <c r="E33" s="265"/>
      <c r="F33" s="268"/>
      <c r="G33" s="268"/>
      <c r="H33" s="268"/>
      <c r="I33" s="268"/>
      <c r="J33" s="268"/>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row>
    <row r="34" spans="1:39" ht="9.75" customHeight="1">
      <c r="A34" s="265"/>
      <c r="B34" s="265"/>
      <c r="C34" s="265"/>
      <c r="D34" s="265"/>
      <c r="E34" s="265"/>
      <c r="F34" s="268"/>
      <c r="G34" s="268"/>
      <c r="H34" s="268"/>
      <c r="I34" s="268"/>
      <c r="J34" s="268"/>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row>
    <row r="35" spans="1:39" ht="9.75" customHeight="1">
      <c r="A35" s="265"/>
      <c r="B35" s="265"/>
      <c r="C35" s="265"/>
      <c r="D35" s="265"/>
      <c r="E35" s="265"/>
      <c r="F35" s="268"/>
      <c r="G35" s="268"/>
      <c r="H35" s="268"/>
      <c r="I35" s="268"/>
      <c r="J35" s="268"/>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269"/>
      <c r="AL35" s="269"/>
      <c r="AM35" s="269"/>
    </row>
    <row r="36" spans="1:39" ht="9.75" customHeight="1">
      <c r="A36" s="265"/>
      <c r="B36" s="265"/>
      <c r="C36" s="265"/>
      <c r="D36" s="265"/>
      <c r="E36" s="265"/>
      <c r="F36" s="268"/>
      <c r="G36" s="268"/>
      <c r="H36" s="268"/>
      <c r="I36" s="268"/>
      <c r="J36" s="268"/>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row>
    <row r="37" spans="1:39" ht="9.75" customHeight="1">
      <c r="A37" s="265"/>
      <c r="B37" s="265"/>
      <c r="C37" s="265"/>
      <c r="D37" s="265"/>
      <c r="E37" s="265"/>
      <c r="F37" s="268"/>
      <c r="G37" s="268"/>
      <c r="H37" s="268"/>
      <c r="I37" s="268"/>
      <c r="J37" s="268"/>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269"/>
      <c r="AL37" s="269"/>
      <c r="AM37" s="269"/>
    </row>
    <row r="38" spans="1:39" ht="9.75" customHeight="1">
      <c r="A38" s="265"/>
      <c r="B38" s="265"/>
      <c r="C38" s="265"/>
      <c r="D38" s="265"/>
      <c r="E38" s="265"/>
      <c r="F38" s="268"/>
      <c r="G38" s="268"/>
      <c r="H38" s="268"/>
      <c r="I38" s="268"/>
      <c r="J38" s="268"/>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269"/>
      <c r="AL38" s="269"/>
      <c r="AM38" s="269"/>
    </row>
    <row r="39" spans="1:39" ht="9.75" customHeight="1">
      <c r="A39" s="265"/>
      <c r="B39" s="265"/>
      <c r="C39" s="265"/>
      <c r="D39" s="265"/>
      <c r="E39" s="265"/>
      <c r="F39" s="268"/>
      <c r="G39" s="268"/>
      <c r="H39" s="268"/>
      <c r="I39" s="268"/>
      <c r="J39" s="268"/>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269"/>
      <c r="AL39" s="269"/>
      <c r="AM39" s="269"/>
    </row>
    <row r="40" spans="1:39" ht="9.75" customHeight="1">
      <c r="A40" s="265"/>
      <c r="B40" s="265"/>
      <c r="C40" s="265"/>
      <c r="D40" s="265"/>
      <c r="E40" s="265"/>
      <c r="F40" s="268"/>
      <c r="G40" s="268"/>
      <c r="H40" s="268"/>
      <c r="I40" s="268"/>
      <c r="J40" s="268"/>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269"/>
      <c r="AL40" s="269"/>
      <c r="AM40" s="269"/>
    </row>
    <row r="41" spans="1:39" ht="9.75" customHeight="1">
      <c r="A41" s="265"/>
      <c r="B41" s="265"/>
      <c r="C41" s="265"/>
      <c r="D41" s="265"/>
      <c r="E41" s="265"/>
      <c r="F41" s="268"/>
      <c r="G41" s="268"/>
      <c r="H41" s="268"/>
      <c r="I41" s="268"/>
      <c r="J41" s="268"/>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row>
    <row r="42" spans="1:39" ht="9.75" customHeight="1">
      <c r="A42" s="265"/>
      <c r="B42" s="265"/>
      <c r="C42" s="265"/>
      <c r="D42" s="265"/>
      <c r="E42" s="265"/>
      <c r="F42" s="268"/>
      <c r="G42" s="268"/>
      <c r="H42" s="268"/>
      <c r="I42" s="268"/>
      <c r="J42" s="268"/>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row>
    <row r="43" spans="1:39" ht="9.75" customHeight="1">
      <c r="A43" s="265"/>
      <c r="B43" s="265"/>
      <c r="C43" s="265"/>
      <c r="D43" s="265"/>
      <c r="E43" s="265"/>
      <c r="F43" s="268"/>
      <c r="G43" s="268"/>
      <c r="H43" s="268"/>
      <c r="I43" s="268"/>
      <c r="J43" s="268"/>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row>
    <row r="44" spans="1:39" ht="9.75" customHeight="1" thickBot="1">
      <c r="A44" s="265"/>
      <c r="B44" s="265"/>
      <c r="C44" s="265"/>
      <c r="D44" s="265"/>
      <c r="E44" s="265"/>
      <c r="F44" s="325"/>
      <c r="G44" s="326"/>
      <c r="H44" s="326"/>
      <c r="I44" s="326"/>
      <c r="J44" s="352"/>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334"/>
      <c r="AM44" s="334"/>
    </row>
    <row r="45" spans="1:39" ht="22.5" customHeight="1" thickTop="1">
      <c r="A45" s="327" t="s">
        <v>125</v>
      </c>
      <c r="B45" s="328"/>
      <c r="C45" s="328"/>
      <c r="D45" s="328"/>
      <c r="E45" s="328"/>
      <c r="F45" s="329">
        <f>SUM(F25:J44)</f>
        <v>0</v>
      </c>
      <c r="G45" s="330"/>
      <c r="H45" s="330"/>
      <c r="I45" s="330"/>
      <c r="J45" s="331"/>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row>
    <row r="46" spans="1:39" ht="11.25" customHeight="1">
      <c r="A46" s="76"/>
      <c r="B46" s="77"/>
      <c r="C46" s="77"/>
      <c r="D46" s="77"/>
      <c r="E46" s="77"/>
      <c r="F46" s="78"/>
      <c r="G46" s="78"/>
      <c r="H46" s="78"/>
      <c r="I46" s="78"/>
      <c r="J46" s="78"/>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80"/>
    </row>
    <row r="47" spans="1:39" s="32" customFormat="1" ht="18.75" customHeight="1">
      <c r="A47" s="81" t="s">
        <v>84</v>
      </c>
      <c r="B47" s="58"/>
      <c r="C47" s="58"/>
      <c r="D47" s="58"/>
      <c r="E47" s="58"/>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4"/>
    </row>
    <row r="48" spans="1:39" ht="18" customHeight="1">
      <c r="A48" s="266" t="s">
        <v>25</v>
      </c>
      <c r="B48" s="267"/>
      <c r="C48" s="267"/>
      <c r="D48" s="267"/>
      <c r="E48" s="275"/>
      <c r="F48" s="266" t="s">
        <v>76</v>
      </c>
      <c r="G48" s="267"/>
      <c r="H48" s="267"/>
      <c r="I48" s="267"/>
      <c r="J48" s="267"/>
      <c r="K48" s="270" t="s">
        <v>85</v>
      </c>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row>
    <row r="49" spans="1:39" ht="9.75" customHeight="1">
      <c r="A49" s="265"/>
      <c r="B49" s="265"/>
      <c r="C49" s="265"/>
      <c r="D49" s="265"/>
      <c r="E49" s="265"/>
      <c r="F49" s="268"/>
      <c r="G49" s="268"/>
      <c r="H49" s="268"/>
      <c r="I49" s="268"/>
      <c r="J49" s="268"/>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69"/>
    </row>
    <row r="50" spans="1:39" ht="9.75" customHeight="1">
      <c r="A50" s="265"/>
      <c r="B50" s="265"/>
      <c r="C50" s="265"/>
      <c r="D50" s="265"/>
      <c r="E50" s="265"/>
      <c r="F50" s="343"/>
      <c r="G50" s="344"/>
      <c r="H50" s="344"/>
      <c r="I50" s="344"/>
      <c r="J50" s="345"/>
      <c r="K50" s="346"/>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8"/>
    </row>
    <row r="51" spans="1:39" ht="9.75" customHeight="1" thickBot="1">
      <c r="A51" s="265"/>
      <c r="B51" s="265"/>
      <c r="C51" s="265"/>
      <c r="D51" s="265"/>
      <c r="E51" s="265"/>
      <c r="F51" s="268"/>
      <c r="G51" s="268"/>
      <c r="H51" s="268"/>
      <c r="I51" s="268"/>
      <c r="J51" s="268"/>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row>
    <row r="52" spans="1:39" ht="22.5" customHeight="1" thickTop="1">
      <c r="A52" s="327" t="s">
        <v>126</v>
      </c>
      <c r="B52" s="328"/>
      <c r="C52" s="328"/>
      <c r="D52" s="328"/>
      <c r="E52" s="328"/>
      <c r="F52" s="329">
        <f>SUM(F49:J51)</f>
        <v>0</v>
      </c>
      <c r="G52" s="330"/>
      <c r="H52" s="330"/>
      <c r="I52" s="330"/>
      <c r="J52" s="331"/>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row>
    <row r="53" spans="1:39" ht="11.25" customHeight="1">
      <c r="B53" s="70"/>
      <c r="C53" s="82"/>
      <c r="D53" s="32"/>
      <c r="E53" s="83"/>
      <c r="F53" s="32"/>
      <c r="G53" s="32"/>
      <c r="H53" s="32"/>
      <c r="I53" s="32"/>
      <c r="J53" s="84"/>
      <c r="K53" s="84"/>
      <c r="L53" s="84"/>
      <c r="M53" s="84"/>
      <c r="N53" s="84"/>
      <c r="O53" s="70"/>
      <c r="P53" s="82"/>
      <c r="S53" s="84"/>
      <c r="T53" s="32"/>
      <c r="U53" s="84"/>
      <c r="V53" s="84"/>
      <c r="W53" s="84"/>
      <c r="X53" s="84"/>
      <c r="Y53" s="32"/>
      <c r="Z53" s="32"/>
      <c r="AA53" s="32"/>
      <c r="AB53" s="70"/>
      <c r="AC53" s="82"/>
      <c r="AD53" s="84"/>
      <c r="AE53" s="84"/>
      <c r="AF53" s="84"/>
      <c r="AG53" s="84"/>
      <c r="AH53" s="84"/>
      <c r="AI53" s="85"/>
      <c r="AJ53" s="85"/>
      <c r="AK53" s="85"/>
      <c r="AL53" s="85"/>
      <c r="AM53" s="84"/>
    </row>
    <row r="54" spans="1:39" ht="18.75" customHeight="1">
      <c r="A54" s="86" t="s">
        <v>122</v>
      </c>
      <c r="B54" s="58"/>
      <c r="C54" s="87"/>
      <c r="D54" s="58"/>
      <c r="E54" s="88"/>
      <c r="F54" s="58"/>
      <c r="G54" s="58"/>
      <c r="H54" s="58"/>
      <c r="I54" s="58"/>
      <c r="J54" s="89"/>
      <c r="K54" s="89"/>
      <c r="L54" s="89"/>
      <c r="M54" s="89"/>
      <c r="N54" s="89"/>
      <c r="O54" s="90"/>
      <c r="P54" s="87"/>
      <c r="Q54" s="91"/>
      <c r="R54" s="91"/>
      <c r="S54" s="89"/>
      <c r="T54" s="58"/>
      <c r="U54" s="89"/>
      <c r="V54" s="92"/>
      <c r="W54" s="287" t="s">
        <v>36</v>
      </c>
      <c r="X54" s="288"/>
      <c r="Y54" s="288"/>
      <c r="Z54" s="289"/>
      <c r="AA54" s="320" t="str">
        <f>IF(L5="","",VLOOKUP(L5,$A$101:$C$135,3,FALSE))</f>
        <v/>
      </c>
      <c r="AB54" s="321"/>
      <c r="AC54" s="321"/>
      <c r="AD54" s="288" t="s">
        <v>30</v>
      </c>
      <c r="AE54" s="289"/>
      <c r="AF54" s="287" t="s">
        <v>27</v>
      </c>
      <c r="AG54" s="288"/>
      <c r="AH54" s="289"/>
      <c r="AI54" s="322">
        <f>ROUNDDOWN($F$72/1000,0)</f>
        <v>0</v>
      </c>
      <c r="AJ54" s="323"/>
      <c r="AK54" s="323"/>
      <c r="AL54" s="288" t="s">
        <v>30</v>
      </c>
      <c r="AM54" s="289"/>
    </row>
    <row r="55" spans="1:39" ht="18.75" customHeight="1">
      <c r="A55" s="60" t="s">
        <v>24</v>
      </c>
      <c r="B55" s="61"/>
      <c r="C55" s="62"/>
      <c r="D55" s="62"/>
      <c r="E55" s="62"/>
      <c r="F55" s="62"/>
      <c r="G55" s="62"/>
      <c r="H55" s="284"/>
      <c r="I55" s="285"/>
      <c r="J55" s="286"/>
      <c r="K55" s="308" t="s">
        <v>48</v>
      </c>
      <c r="L55" s="309"/>
      <c r="M55" s="309"/>
      <c r="N55" s="309"/>
      <c r="O55" s="309"/>
      <c r="P55" s="309"/>
      <c r="Q55" s="309"/>
      <c r="R55" s="309"/>
      <c r="S55" s="309"/>
      <c r="T55" s="309"/>
      <c r="U55" s="309"/>
      <c r="V55" s="309"/>
      <c r="W55" s="309"/>
      <c r="X55" s="309"/>
      <c r="Y55" s="309"/>
      <c r="Z55" s="309"/>
      <c r="AA55" s="309"/>
      <c r="AB55" s="309"/>
      <c r="AC55" s="309"/>
      <c r="AD55" s="309"/>
      <c r="AE55" s="309"/>
      <c r="AF55" s="63" t="s">
        <v>127</v>
      </c>
      <c r="AG55" s="64"/>
      <c r="AH55" s="64"/>
      <c r="AI55" s="62"/>
      <c r="AJ55" s="62"/>
      <c r="AK55" s="41"/>
      <c r="AL55" s="62"/>
      <c r="AM55" s="65"/>
    </row>
    <row r="56" spans="1:39" ht="25.5" customHeight="1">
      <c r="A56" s="66"/>
      <c r="B56" s="32"/>
      <c r="C56" s="332" t="s">
        <v>128</v>
      </c>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3"/>
    </row>
    <row r="57" spans="1:39" ht="47.25" customHeight="1">
      <c r="A57" s="71"/>
      <c r="B57" s="72"/>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4"/>
    </row>
    <row r="58" spans="1:39" ht="18.75" customHeight="1">
      <c r="A58" s="266" t="s">
        <v>73</v>
      </c>
      <c r="B58" s="267"/>
      <c r="C58" s="267"/>
      <c r="D58" s="267"/>
      <c r="E58" s="2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K58" s="67"/>
      <c r="AL58" s="67"/>
      <c r="AM58" s="68"/>
    </row>
    <row r="59" spans="1:39" ht="18" customHeight="1">
      <c r="A59" s="266" t="s">
        <v>25</v>
      </c>
      <c r="B59" s="267"/>
      <c r="C59" s="267"/>
      <c r="D59" s="267"/>
      <c r="E59" s="275"/>
      <c r="F59" s="266" t="s">
        <v>28</v>
      </c>
      <c r="G59" s="267"/>
      <c r="H59" s="267"/>
      <c r="I59" s="267"/>
      <c r="J59" s="267"/>
      <c r="K59" s="270" t="s">
        <v>26</v>
      </c>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270"/>
      <c r="AL59" s="270"/>
      <c r="AM59" s="270"/>
    </row>
    <row r="60" spans="1:39" ht="9.75" customHeight="1">
      <c r="A60" s="265"/>
      <c r="B60" s="265"/>
      <c r="C60" s="265"/>
      <c r="D60" s="265"/>
      <c r="E60" s="265"/>
      <c r="F60" s="268"/>
      <c r="G60" s="268"/>
      <c r="H60" s="268"/>
      <c r="I60" s="268"/>
      <c r="J60" s="268"/>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row>
    <row r="61" spans="1:39" ht="9.75" customHeight="1">
      <c r="A61" s="265"/>
      <c r="B61" s="265"/>
      <c r="C61" s="265"/>
      <c r="D61" s="265"/>
      <c r="E61" s="265"/>
      <c r="F61" s="268"/>
      <c r="G61" s="268"/>
      <c r="H61" s="268"/>
      <c r="I61" s="268"/>
      <c r="J61" s="268"/>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row>
    <row r="62" spans="1:39" ht="9.75" customHeight="1">
      <c r="A62" s="265"/>
      <c r="B62" s="265"/>
      <c r="C62" s="265"/>
      <c r="D62" s="265"/>
      <c r="E62" s="265"/>
      <c r="F62" s="268"/>
      <c r="G62" s="268"/>
      <c r="H62" s="268"/>
      <c r="I62" s="268"/>
      <c r="J62" s="268"/>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269"/>
      <c r="AL62" s="269"/>
      <c r="AM62" s="269"/>
    </row>
    <row r="63" spans="1:39" ht="9.75" customHeight="1">
      <c r="A63" s="265"/>
      <c r="B63" s="265"/>
      <c r="C63" s="265"/>
      <c r="D63" s="265"/>
      <c r="E63" s="265"/>
      <c r="F63" s="268"/>
      <c r="G63" s="268"/>
      <c r="H63" s="268"/>
      <c r="I63" s="268"/>
      <c r="J63" s="268"/>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row>
    <row r="64" spans="1:39" ht="9.75" customHeight="1">
      <c r="A64" s="265"/>
      <c r="B64" s="265"/>
      <c r="C64" s="265"/>
      <c r="D64" s="265"/>
      <c r="E64" s="265"/>
      <c r="F64" s="268"/>
      <c r="G64" s="268"/>
      <c r="H64" s="268"/>
      <c r="I64" s="268"/>
      <c r="J64" s="268"/>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row>
    <row r="65" spans="1:39" ht="9.75" customHeight="1">
      <c r="A65" s="265"/>
      <c r="B65" s="265"/>
      <c r="C65" s="265"/>
      <c r="D65" s="265"/>
      <c r="E65" s="265"/>
      <c r="F65" s="268"/>
      <c r="G65" s="268"/>
      <c r="H65" s="268"/>
      <c r="I65" s="268"/>
      <c r="J65" s="268"/>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row>
    <row r="66" spans="1:39" ht="9.75" customHeight="1">
      <c r="A66" s="265"/>
      <c r="B66" s="265"/>
      <c r="C66" s="265"/>
      <c r="D66" s="265"/>
      <c r="E66" s="265"/>
      <c r="F66" s="268"/>
      <c r="G66" s="268"/>
      <c r="H66" s="268"/>
      <c r="I66" s="268"/>
      <c r="J66" s="268"/>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c r="AK66" s="269"/>
      <c r="AL66" s="269"/>
      <c r="AM66" s="269"/>
    </row>
    <row r="67" spans="1:39" ht="9.75" customHeight="1">
      <c r="A67" s="265"/>
      <c r="B67" s="265"/>
      <c r="C67" s="265"/>
      <c r="D67" s="265"/>
      <c r="E67" s="265"/>
      <c r="F67" s="268"/>
      <c r="G67" s="268"/>
      <c r="H67" s="268"/>
      <c r="I67" s="268"/>
      <c r="J67" s="268"/>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row>
    <row r="68" spans="1:39" ht="9.75" customHeight="1">
      <c r="A68" s="265"/>
      <c r="B68" s="265"/>
      <c r="C68" s="265"/>
      <c r="D68" s="265"/>
      <c r="E68" s="265"/>
      <c r="F68" s="268"/>
      <c r="G68" s="268"/>
      <c r="H68" s="268"/>
      <c r="I68" s="268"/>
      <c r="J68" s="268"/>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c r="AK68" s="269"/>
      <c r="AL68" s="269"/>
      <c r="AM68" s="269"/>
    </row>
    <row r="69" spans="1:39" ht="9.75" customHeight="1">
      <c r="A69" s="265"/>
      <c r="B69" s="265"/>
      <c r="C69" s="265"/>
      <c r="D69" s="265"/>
      <c r="E69" s="265"/>
      <c r="F69" s="268"/>
      <c r="G69" s="268"/>
      <c r="H69" s="268"/>
      <c r="I69" s="268"/>
      <c r="J69" s="268"/>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69"/>
    </row>
    <row r="70" spans="1:39" ht="9.75" customHeight="1">
      <c r="A70" s="265"/>
      <c r="B70" s="265"/>
      <c r="C70" s="265"/>
      <c r="D70" s="265"/>
      <c r="E70" s="265"/>
      <c r="F70" s="268"/>
      <c r="G70" s="268"/>
      <c r="H70" s="268"/>
      <c r="I70" s="268"/>
      <c r="J70" s="268"/>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row>
    <row r="71" spans="1:39" ht="9.75" customHeight="1" thickBot="1">
      <c r="A71" s="265"/>
      <c r="B71" s="265"/>
      <c r="C71" s="265"/>
      <c r="D71" s="265"/>
      <c r="E71" s="265"/>
      <c r="F71" s="325"/>
      <c r="G71" s="326"/>
      <c r="H71" s="326"/>
      <c r="I71" s="326"/>
      <c r="J71" s="326"/>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1"/>
      <c r="AH71" s="341"/>
      <c r="AI71" s="341"/>
      <c r="AJ71" s="341"/>
      <c r="AK71" s="341"/>
      <c r="AL71" s="341"/>
      <c r="AM71" s="341"/>
    </row>
    <row r="72" spans="1:39" ht="22.5" customHeight="1" thickTop="1">
      <c r="A72" s="327" t="s">
        <v>129</v>
      </c>
      <c r="B72" s="328"/>
      <c r="C72" s="328"/>
      <c r="D72" s="328"/>
      <c r="E72" s="337"/>
      <c r="F72" s="338">
        <f>SUM(F60:J71)</f>
        <v>0</v>
      </c>
      <c r="G72" s="339"/>
      <c r="H72" s="339"/>
      <c r="I72" s="339"/>
      <c r="J72" s="339"/>
      <c r="K72" s="340"/>
      <c r="L72" s="340"/>
      <c r="M72" s="340"/>
      <c r="N72" s="340"/>
      <c r="O72" s="340"/>
      <c r="P72" s="340"/>
      <c r="Q72" s="340"/>
      <c r="R72" s="340"/>
      <c r="S72" s="340"/>
      <c r="T72" s="340"/>
      <c r="U72" s="340"/>
      <c r="V72" s="340"/>
      <c r="W72" s="340"/>
      <c r="X72" s="340"/>
      <c r="Y72" s="340"/>
      <c r="Z72" s="340"/>
      <c r="AA72" s="340"/>
      <c r="AB72" s="340"/>
      <c r="AC72" s="340"/>
      <c r="AD72" s="340"/>
      <c r="AE72" s="340"/>
      <c r="AF72" s="340"/>
      <c r="AG72" s="340"/>
      <c r="AH72" s="340"/>
      <c r="AI72" s="340"/>
      <c r="AJ72" s="340"/>
      <c r="AK72" s="340"/>
      <c r="AL72" s="340"/>
      <c r="AM72" s="340"/>
    </row>
    <row r="73" spans="1:39" ht="4.5" customHeight="1">
      <c r="A73" s="79"/>
      <c r="B73" s="79"/>
      <c r="C73" s="79"/>
      <c r="D73" s="79"/>
      <c r="E73" s="79"/>
      <c r="F73" s="79"/>
      <c r="G73" s="79"/>
      <c r="H73" s="79"/>
      <c r="I73" s="79"/>
      <c r="J73" s="79"/>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row>
    <row r="74" spans="1:39" ht="3.75" customHeight="1">
      <c r="A74" s="94"/>
      <c r="B74" s="9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7"/>
      <c r="AL74" s="97"/>
      <c r="AM74" s="98"/>
    </row>
    <row r="75" spans="1:39" ht="10.5" customHeight="1">
      <c r="A75" s="342" t="s">
        <v>97</v>
      </c>
      <c r="B75" s="336"/>
      <c r="C75" s="336"/>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M75" s="100"/>
    </row>
    <row r="76" spans="1:39" ht="10.5" customHeight="1">
      <c r="A76" s="101" t="s">
        <v>44</v>
      </c>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3"/>
      <c r="AL76" s="104"/>
      <c r="AM76" s="105"/>
    </row>
    <row r="77" spans="1:39" ht="10.5" customHeight="1">
      <c r="A77" s="101" t="s">
        <v>98</v>
      </c>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3"/>
      <c r="AL77" s="106"/>
      <c r="AM77" s="107"/>
    </row>
    <row r="78" spans="1:39" ht="3" customHeight="1">
      <c r="A78" s="108"/>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M78" s="100"/>
    </row>
    <row r="79" spans="1:39" ht="10.5" customHeight="1">
      <c r="A79" s="335" t="s">
        <v>99</v>
      </c>
      <c r="B79" s="336"/>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336"/>
      <c r="AI79" s="336"/>
      <c r="AJ79" s="336"/>
      <c r="AK79" s="336"/>
      <c r="AM79" s="100"/>
    </row>
    <row r="80" spans="1:39" ht="10.5" customHeight="1">
      <c r="A80" s="101" t="s">
        <v>100</v>
      </c>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M80" s="100"/>
    </row>
    <row r="81" spans="1:39" ht="10.5" customHeight="1">
      <c r="A81" s="101" t="s">
        <v>101</v>
      </c>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M81" s="100"/>
    </row>
    <row r="82" spans="1:39" ht="3" customHeight="1">
      <c r="A82" s="108"/>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M82" s="100"/>
    </row>
    <row r="83" spans="1:39" ht="10.5" customHeight="1">
      <c r="A83" s="108" t="s">
        <v>102</v>
      </c>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M83" s="100"/>
    </row>
    <row r="84" spans="1:39" ht="10.5" customHeight="1">
      <c r="A84" s="101" t="s">
        <v>103</v>
      </c>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M84" s="100"/>
    </row>
    <row r="85" spans="1:39" ht="10.5" customHeight="1">
      <c r="A85" s="108" t="s">
        <v>104</v>
      </c>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M85" s="100"/>
    </row>
    <row r="86" spans="1:39" ht="10.5" customHeight="1">
      <c r="A86" s="108" t="s">
        <v>42</v>
      </c>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M86" s="100"/>
    </row>
    <row r="87" spans="1:39" ht="3" customHeight="1">
      <c r="A87" s="108"/>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10"/>
      <c r="AM87" s="100"/>
    </row>
    <row r="88" spans="1:39" ht="10.5" customHeight="1">
      <c r="A88" s="342" t="s">
        <v>105</v>
      </c>
      <c r="B88" s="336"/>
      <c r="C88" s="336"/>
      <c r="D88" s="336"/>
      <c r="E88" s="336"/>
      <c r="F88" s="336"/>
      <c r="G88" s="336"/>
      <c r="H88" s="336"/>
      <c r="I88" s="336"/>
      <c r="J88" s="336"/>
      <c r="K88" s="336"/>
      <c r="L88" s="336"/>
      <c r="M88" s="336"/>
      <c r="N88" s="336"/>
      <c r="O88" s="336"/>
      <c r="P88" s="336"/>
      <c r="Q88" s="336"/>
      <c r="R88" s="336"/>
      <c r="S88" s="336"/>
      <c r="T88" s="336"/>
      <c r="U88" s="336"/>
      <c r="V88" s="336"/>
      <c r="W88" s="336"/>
      <c r="X88" s="336"/>
      <c r="Y88" s="336"/>
      <c r="Z88" s="336"/>
      <c r="AA88" s="336"/>
      <c r="AB88" s="336"/>
      <c r="AC88" s="336"/>
      <c r="AD88" s="336"/>
      <c r="AE88" s="336"/>
      <c r="AF88" s="336"/>
      <c r="AG88" s="336"/>
      <c r="AH88" s="336"/>
      <c r="AI88" s="336"/>
      <c r="AJ88" s="336"/>
      <c r="AK88" s="336"/>
      <c r="AM88" s="100"/>
    </row>
    <row r="89" spans="1:39" ht="10.5" customHeight="1">
      <c r="A89" s="101" t="s">
        <v>43</v>
      </c>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M89" s="100"/>
    </row>
    <row r="90" spans="1:39" ht="10.5" customHeight="1">
      <c r="A90" s="101" t="s">
        <v>106</v>
      </c>
      <c r="B90" s="111"/>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0"/>
      <c r="AM90" s="100"/>
    </row>
    <row r="91" spans="1:39" ht="10.5" customHeight="1">
      <c r="A91" s="101" t="s">
        <v>107</v>
      </c>
      <c r="B91" s="111"/>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0"/>
      <c r="AM91" s="100"/>
    </row>
    <row r="92" spans="1:39" ht="3" customHeight="1">
      <c r="A92" s="101"/>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3"/>
      <c r="AM92" s="100"/>
    </row>
    <row r="93" spans="1:39" ht="10.5" customHeight="1">
      <c r="A93" s="101" t="s">
        <v>108</v>
      </c>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3"/>
      <c r="AM93" s="100"/>
    </row>
    <row r="94" spans="1:39" ht="10.5" customHeight="1">
      <c r="A94" s="112" t="s">
        <v>46</v>
      </c>
      <c r="B94" s="11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M94" s="100"/>
    </row>
    <row r="95" spans="1:39" ht="10.5" customHeight="1">
      <c r="A95" s="114" t="s">
        <v>47</v>
      </c>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6"/>
      <c r="AM95" s="117"/>
    </row>
    <row r="100" spans="1:8" s="118" customFormat="1" ht="6" hidden="1">
      <c r="B100" s="118" t="s">
        <v>49</v>
      </c>
      <c r="C100" s="118" t="s">
        <v>50</v>
      </c>
      <c r="D100" s="118" t="s">
        <v>51</v>
      </c>
      <c r="E100" s="118" t="s">
        <v>52</v>
      </c>
      <c r="H100" s="119" t="s">
        <v>86</v>
      </c>
    </row>
    <row r="101" spans="1:8" s="118" customFormat="1" ht="6" hidden="1">
      <c r="A101" s="118" t="s">
        <v>53</v>
      </c>
      <c r="B101" s="120">
        <v>537</v>
      </c>
      <c r="C101" s="120">
        <v>268</v>
      </c>
      <c r="D101" s="120">
        <v>537</v>
      </c>
      <c r="E101" s="120">
        <v>268</v>
      </c>
      <c r="F101" s="118" t="s">
        <v>54</v>
      </c>
      <c r="G101" s="120"/>
      <c r="H101" s="119" t="s">
        <v>87</v>
      </c>
    </row>
    <row r="102" spans="1:8" s="118" customFormat="1" ht="6" hidden="1">
      <c r="A102" s="118" t="s">
        <v>55</v>
      </c>
      <c r="B102" s="120">
        <v>684</v>
      </c>
      <c r="C102" s="120">
        <v>342</v>
      </c>
      <c r="D102" s="120">
        <v>684</v>
      </c>
      <c r="E102" s="120">
        <v>342</v>
      </c>
      <c r="F102" s="118" t="s">
        <v>54</v>
      </c>
      <c r="G102" s="120"/>
      <c r="H102" s="119" t="s">
        <v>88</v>
      </c>
    </row>
    <row r="103" spans="1:8" s="118" customFormat="1" ht="6" hidden="1">
      <c r="A103" s="118" t="s">
        <v>56</v>
      </c>
      <c r="B103" s="120">
        <v>889</v>
      </c>
      <c r="C103" s="120">
        <v>445</v>
      </c>
      <c r="D103" s="120">
        <v>889</v>
      </c>
      <c r="E103" s="120">
        <v>445</v>
      </c>
      <c r="F103" s="118" t="s">
        <v>54</v>
      </c>
      <c r="G103" s="120"/>
      <c r="H103" s="119" t="s">
        <v>89</v>
      </c>
    </row>
    <row r="104" spans="1:8" s="118" customFormat="1" ht="6" hidden="1">
      <c r="A104" s="118" t="s">
        <v>57</v>
      </c>
      <c r="B104" s="120">
        <v>231</v>
      </c>
      <c r="C104" s="120">
        <v>115</v>
      </c>
      <c r="D104" s="120">
        <v>231</v>
      </c>
      <c r="E104" s="120">
        <v>115</v>
      </c>
      <c r="F104" s="118" t="s">
        <v>54</v>
      </c>
      <c r="G104" s="120"/>
      <c r="H104" s="119" t="s">
        <v>90</v>
      </c>
    </row>
    <row r="105" spans="1:8" s="118" customFormat="1" ht="6" hidden="1">
      <c r="A105" s="118" t="s">
        <v>6</v>
      </c>
      <c r="B105" s="120">
        <v>226</v>
      </c>
      <c r="C105" s="120">
        <v>113</v>
      </c>
      <c r="D105" s="120">
        <v>226</v>
      </c>
      <c r="E105" s="120">
        <v>113</v>
      </c>
      <c r="F105" s="118" t="s">
        <v>54</v>
      </c>
      <c r="G105" s="120"/>
      <c r="H105" s="119" t="s">
        <v>91</v>
      </c>
    </row>
    <row r="106" spans="1:8" s="118" customFormat="1" ht="6" hidden="1">
      <c r="A106" s="118" t="s">
        <v>58</v>
      </c>
      <c r="B106" s="120">
        <v>564</v>
      </c>
      <c r="C106" s="120">
        <v>282</v>
      </c>
      <c r="D106" s="120">
        <v>564</v>
      </c>
      <c r="E106" s="120">
        <v>282</v>
      </c>
      <c r="F106" s="118" t="s">
        <v>54</v>
      </c>
      <c r="G106" s="120"/>
      <c r="H106" s="119" t="s">
        <v>92</v>
      </c>
    </row>
    <row r="107" spans="1:8" s="118" customFormat="1" ht="6" hidden="1">
      <c r="A107" s="118" t="s">
        <v>59</v>
      </c>
      <c r="B107" s="120">
        <v>710</v>
      </c>
      <c r="C107" s="120">
        <v>355</v>
      </c>
      <c r="D107" s="120">
        <v>710</v>
      </c>
      <c r="E107" s="120">
        <v>355</v>
      </c>
      <c r="F107" s="118" t="s">
        <v>54</v>
      </c>
      <c r="G107" s="120"/>
      <c r="H107" s="119" t="s">
        <v>93</v>
      </c>
    </row>
    <row r="108" spans="1:8" s="118" customFormat="1" ht="6" hidden="1">
      <c r="A108" s="118" t="s">
        <v>60</v>
      </c>
      <c r="B108" s="120">
        <v>1133</v>
      </c>
      <c r="C108" s="120">
        <v>567</v>
      </c>
      <c r="D108" s="120">
        <v>1133</v>
      </c>
      <c r="E108" s="120">
        <v>567</v>
      </c>
      <c r="F108" s="118" t="s">
        <v>54</v>
      </c>
      <c r="G108" s="120"/>
      <c r="H108" s="119" t="s">
        <v>94</v>
      </c>
    </row>
    <row r="109" spans="1:8" s="118" customFormat="1" ht="6" hidden="1">
      <c r="A109" s="118" t="s">
        <v>29</v>
      </c>
      <c r="B109" s="121">
        <f t="shared" ref="B109:B110" si="0">D109*$AG$5</f>
        <v>0</v>
      </c>
      <c r="C109" s="121">
        <f t="shared" ref="C109:C110" si="1">E109*$AG$5</f>
        <v>0</v>
      </c>
      <c r="D109" s="120">
        <v>27</v>
      </c>
      <c r="E109" s="120">
        <v>13</v>
      </c>
      <c r="F109" s="118" t="s">
        <v>61</v>
      </c>
      <c r="G109" s="120"/>
      <c r="H109" s="119" t="s">
        <v>95</v>
      </c>
    </row>
    <row r="110" spans="1:8" s="118" customFormat="1" ht="6" hidden="1">
      <c r="A110" s="118" t="s">
        <v>62</v>
      </c>
      <c r="B110" s="121">
        <f t="shared" si="0"/>
        <v>0</v>
      </c>
      <c r="C110" s="121">
        <f t="shared" si="1"/>
        <v>0</v>
      </c>
      <c r="D110" s="120">
        <v>27</v>
      </c>
      <c r="E110" s="120">
        <v>13</v>
      </c>
      <c r="F110" s="118" t="s">
        <v>61</v>
      </c>
      <c r="G110" s="120"/>
      <c r="H110" s="119" t="s">
        <v>96</v>
      </c>
    </row>
    <row r="111" spans="1:8" s="118" customFormat="1" ht="6" hidden="1">
      <c r="A111" s="118" t="s">
        <v>7</v>
      </c>
      <c r="B111" s="120">
        <v>320</v>
      </c>
      <c r="C111" s="120">
        <v>160</v>
      </c>
      <c r="D111" s="120">
        <v>320</v>
      </c>
      <c r="E111" s="120">
        <v>160</v>
      </c>
      <c r="F111" s="118" t="s">
        <v>54</v>
      </c>
      <c r="G111" s="120"/>
    </row>
    <row r="112" spans="1:8" s="118" customFormat="1" ht="6" hidden="1">
      <c r="A112" s="118" t="s">
        <v>8</v>
      </c>
      <c r="B112" s="120">
        <v>339</v>
      </c>
      <c r="C112" s="120">
        <v>169</v>
      </c>
      <c r="D112" s="120">
        <v>339</v>
      </c>
      <c r="E112" s="120">
        <v>169</v>
      </c>
      <c r="F112" s="118" t="s">
        <v>54</v>
      </c>
      <c r="G112" s="120"/>
    </row>
    <row r="113" spans="1:7" s="118" customFormat="1" ht="6" hidden="1">
      <c r="A113" s="118" t="s">
        <v>9</v>
      </c>
      <c r="B113" s="120">
        <v>311</v>
      </c>
      <c r="C113" s="120">
        <v>156</v>
      </c>
      <c r="D113" s="120">
        <v>311</v>
      </c>
      <c r="E113" s="120">
        <v>156</v>
      </c>
      <c r="F113" s="118" t="s">
        <v>54</v>
      </c>
      <c r="G113" s="120"/>
    </row>
    <row r="114" spans="1:7" s="118" customFormat="1" ht="6" hidden="1">
      <c r="A114" s="118" t="s">
        <v>10</v>
      </c>
      <c r="B114" s="120">
        <v>137</v>
      </c>
      <c r="C114" s="120">
        <v>68</v>
      </c>
      <c r="D114" s="120">
        <v>137</v>
      </c>
      <c r="E114" s="120">
        <v>68</v>
      </c>
      <c r="F114" s="118" t="s">
        <v>54</v>
      </c>
      <c r="G114" s="120"/>
    </row>
    <row r="115" spans="1:7" s="118" customFormat="1" ht="6" hidden="1">
      <c r="A115" s="118" t="s">
        <v>11</v>
      </c>
      <c r="B115" s="120">
        <v>508</v>
      </c>
      <c r="C115" s="120">
        <v>254</v>
      </c>
      <c r="D115" s="120">
        <v>508</v>
      </c>
      <c r="E115" s="120">
        <v>254</v>
      </c>
      <c r="F115" s="118" t="s">
        <v>54</v>
      </c>
      <c r="G115" s="120"/>
    </row>
    <row r="116" spans="1:7" s="118" customFormat="1" ht="6" hidden="1">
      <c r="A116" s="118" t="s">
        <v>12</v>
      </c>
      <c r="B116" s="120">
        <v>204</v>
      </c>
      <c r="C116" s="120">
        <v>102</v>
      </c>
      <c r="D116" s="120">
        <v>204</v>
      </c>
      <c r="E116" s="120">
        <v>102</v>
      </c>
      <c r="F116" s="118" t="s">
        <v>54</v>
      </c>
      <c r="G116" s="120"/>
    </row>
    <row r="117" spans="1:7" s="118" customFormat="1" ht="6" hidden="1">
      <c r="A117" s="118" t="s">
        <v>13</v>
      </c>
      <c r="B117" s="120">
        <v>148</v>
      </c>
      <c r="C117" s="120">
        <v>74</v>
      </c>
      <c r="D117" s="120">
        <v>148</v>
      </c>
      <c r="E117" s="120">
        <v>74</v>
      </c>
      <c r="F117" s="118" t="s">
        <v>54</v>
      </c>
      <c r="G117" s="120"/>
    </row>
    <row r="118" spans="1:7" s="118" customFormat="1" ht="6" hidden="1">
      <c r="A118" s="118" t="s">
        <v>14</v>
      </c>
      <c r="B118" s="120"/>
      <c r="C118" s="120">
        <v>282</v>
      </c>
      <c r="D118" s="120"/>
      <c r="E118" s="120">
        <v>282</v>
      </c>
      <c r="F118" s="118" t="s">
        <v>54</v>
      </c>
      <c r="G118" s="120"/>
    </row>
    <row r="119" spans="1:7" s="118" customFormat="1" ht="6" hidden="1">
      <c r="A119" s="118" t="s">
        <v>63</v>
      </c>
      <c r="B119" s="120">
        <v>33</v>
      </c>
      <c r="C119" s="120">
        <v>16</v>
      </c>
      <c r="D119" s="120">
        <v>33</v>
      </c>
      <c r="E119" s="120">
        <v>16</v>
      </c>
      <c r="F119" s="118" t="s">
        <v>54</v>
      </c>
      <c r="G119" s="120"/>
    </row>
    <row r="120" spans="1:7" s="118" customFormat="1" ht="6" hidden="1">
      <c r="A120" s="118" t="s">
        <v>15</v>
      </c>
      <c r="B120" s="120">
        <v>475</v>
      </c>
      <c r="C120" s="120">
        <v>237</v>
      </c>
      <c r="D120" s="120">
        <v>475</v>
      </c>
      <c r="E120" s="120">
        <v>237</v>
      </c>
      <c r="F120" s="118" t="s">
        <v>54</v>
      </c>
      <c r="G120" s="120"/>
    </row>
    <row r="121" spans="1:7" s="118" customFormat="1" ht="6" hidden="1">
      <c r="A121" s="118" t="s">
        <v>16</v>
      </c>
      <c r="B121" s="120">
        <v>638</v>
      </c>
      <c r="C121" s="120">
        <v>319</v>
      </c>
      <c r="D121" s="120">
        <v>638</v>
      </c>
      <c r="E121" s="120">
        <v>319</v>
      </c>
      <c r="F121" s="118" t="s">
        <v>54</v>
      </c>
      <c r="G121" s="120"/>
    </row>
    <row r="122" spans="1:7" s="118" customFormat="1" ht="6" hidden="1">
      <c r="A122" s="118" t="s">
        <v>17</v>
      </c>
      <c r="B122" s="120">
        <f>D122*$AG$5</f>
        <v>0</v>
      </c>
      <c r="C122" s="120">
        <f>E122*$AG$5</f>
        <v>0</v>
      </c>
      <c r="D122" s="120">
        <v>38</v>
      </c>
      <c r="E122" s="120">
        <v>19</v>
      </c>
      <c r="F122" s="118" t="s">
        <v>61</v>
      </c>
      <c r="G122" s="120"/>
    </row>
    <row r="123" spans="1:7" s="118" customFormat="1" ht="6" hidden="1">
      <c r="A123" s="118" t="s">
        <v>18</v>
      </c>
      <c r="B123" s="120">
        <f>D123*$AG$5</f>
        <v>0</v>
      </c>
      <c r="C123" s="120">
        <f t="shared" ref="C123:C135" si="2">E123*$AG$5</f>
        <v>0</v>
      </c>
      <c r="D123" s="120">
        <v>40</v>
      </c>
      <c r="E123" s="120">
        <v>20</v>
      </c>
      <c r="F123" s="118" t="s">
        <v>61</v>
      </c>
      <c r="G123" s="120"/>
    </row>
    <row r="124" spans="1:7" s="118" customFormat="1" ht="6" hidden="1">
      <c r="A124" s="118" t="s">
        <v>19</v>
      </c>
      <c r="B124" s="120">
        <f t="shared" ref="B124:B135" si="3">D124*$AG$5</f>
        <v>0</v>
      </c>
      <c r="C124" s="120">
        <f t="shared" si="2"/>
        <v>0</v>
      </c>
      <c r="D124" s="120">
        <v>38</v>
      </c>
      <c r="E124" s="120">
        <v>19</v>
      </c>
      <c r="F124" s="118" t="s">
        <v>61</v>
      </c>
      <c r="G124" s="120"/>
    </row>
    <row r="125" spans="1:7" s="118" customFormat="1" ht="6" hidden="1">
      <c r="A125" s="118" t="s">
        <v>20</v>
      </c>
      <c r="B125" s="120">
        <f t="shared" si="3"/>
        <v>0</v>
      </c>
      <c r="C125" s="120">
        <f t="shared" si="2"/>
        <v>0</v>
      </c>
      <c r="D125" s="120">
        <v>48</v>
      </c>
      <c r="E125" s="120">
        <v>24</v>
      </c>
      <c r="F125" s="118" t="s">
        <v>61</v>
      </c>
      <c r="G125" s="120"/>
    </row>
    <row r="126" spans="1:7" s="118" customFormat="1" ht="6" hidden="1">
      <c r="A126" s="118" t="s">
        <v>21</v>
      </c>
      <c r="B126" s="120">
        <f t="shared" si="3"/>
        <v>0</v>
      </c>
      <c r="C126" s="120">
        <f t="shared" si="2"/>
        <v>0</v>
      </c>
      <c r="D126" s="120">
        <v>43</v>
      </c>
      <c r="E126" s="120">
        <v>21</v>
      </c>
      <c r="F126" s="118" t="s">
        <v>61</v>
      </c>
      <c r="G126" s="120"/>
    </row>
    <row r="127" spans="1:7" s="118" customFormat="1" ht="6" hidden="1">
      <c r="A127" s="118" t="s">
        <v>22</v>
      </c>
      <c r="B127" s="120">
        <f t="shared" si="3"/>
        <v>0</v>
      </c>
      <c r="C127" s="120">
        <f t="shared" si="2"/>
        <v>0</v>
      </c>
      <c r="D127" s="120">
        <v>36</v>
      </c>
      <c r="E127" s="120">
        <v>18</v>
      </c>
      <c r="F127" s="118" t="s">
        <v>61</v>
      </c>
      <c r="G127" s="120"/>
    </row>
    <row r="128" spans="1:7" s="118" customFormat="1" ht="6" hidden="1">
      <c r="A128" s="118" t="s">
        <v>64</v>
      </c>
      <c r="B128" s="120">
        <f t="shared" si="3"/>
        <v>0</v>
      </c>
      <c r="C128" s="120">
        <f t="shared" si="2"/>
        <v>0</v>
      </c>
      <c r="D128" s="120">
        <v>37</v>
      </c>
      <c r="E128" s="120">
        <v>19</v>
      </c>
      <c r="F128" s="118" t="s">
        <v>61</v>
      </c>
      <c r="G128" s="120"/>
    </row>
    <row r="129" spans="1:7" s="118" customFormat="1" ht="6" hidden="1">
      <c r="A129" s="118" t="s">
        <v>65</v>
      </c>
      <c r="B129" s="120">
        <f t="shared" si="3"/>
        <v>0</v>
      </c>
      <c r="C129" s="120">
        <f t="shared" si="2"/>
        <v>0</v>
      </c>
      <c r="D129" s="120">
        <v>35</v>
      </c>
      <c r="E129" s="120">
        <v>18</v>
      </c>
      <c r="F129" s="118" t="s">
        <v>61</v>
      </c>
      <c r="G129" s="120"/>
    </row>
    <row r="130" spans="1:7" s="118" customFormat="1" ht="6" hidden="1">
      <c r="A130" s="118" t="s">
        <v>66</v>
      </c>
      <c r="B130" s="120">
        <f t="shared" si="3"/>
        <v>0</v>
      </c>
      <c r="C130" s="120">
        <f t="shared" si="2"/>
        <v>0</v>
      </c>
      <c r="D130" s="120">
        <v>37</v>
      </c>
      <c r="E130" s="120">
        <v>19</v>
      </c>
      <c r="F130" s="118" t="s">
        <v>61</v>
      </c>
      <c r="G130" s="120"/>
    </row>
    <row r="131" spans="1:7" s="118" customFormat="1" ht="6" hidden="1">
      <c r="A131" s="118" t="s">
        <v>67</v>
      </c>
      <c r="B131" s="120">
        <f t="shared" si="3"/>
        <v>0</v>
      </c>
      <c r="C131" s="120">
        <f t="shared" si="2"/>
        <v>0</v>
      </c>
      <c r="D131" s="120">
        <v>35</v>
      </c>
      <c r="E131" s="120">
        <v>18</v>
      </c>
      <c r="F131" s="118" t="s">
        <v>61</v>
      </c>
      <c r="G131" s="120"/>
    </row>
    <row r="132" spans="1:7" s="118" customFormat="1" ht="6" hidden="1">
      <c r="A132" s="118" t="s">
        <v>68</v>
      </c>
      <c r="B132" s="120">
        <f t="shared" si="3"/>
        <v>0</v>
      </c>
      <c r="C132" s="120">
        <f t="shared" si="2"/>
        <v>0</v>
      </c>
      <c r="D132" s="120">
        <v>37</v>
      </c>
      <c r="E132" s="120">
        <v>19</v>
      </c>
      <c r="F132" s="118" t="s">
        <v>61</v>
      </c>
      <c r="G132" s="120"/>
    </row>
    <row r="133" spans="1:7" s="118" customFormat="1" ht="6" hidden="1">
      <c r="A133" s="118" t="s">
        <v>69</v>
      </c>
      <c r="B133" s="120">
        <f t="shared" si="3"/>
        <v>0</v>
      </c>
      <c r="C133" s="120">
        <f t="shared" si="2"/>
        <v>0</v>
      </c>
      <c r="D133" s="120">
        <v>35</v>
      </c>
      <c r="E133" s="120">
        <v>18</v>
      </c>
      <c r="F133" s="118" t="s">
        <v>61</v>
      </c>
      <c r="G133" s="120"/>
    </row>
    <row r="134" spans="1:7" s="118" customFormat="1" ht="6" hidden="1">
      <c r="A134" s="118" t="s">
        <v>70</v>
      </c>
      <c r="B134" s="120">
        <f t="shared" si="3"/>
        <v>0</v>
      </c>
      <c r="C134" s="120">
        <f t="shared" si="2"/>
        <v>0</v>
      </c>
      <c r="D134" s="120">
        <v>37</v>
      </c>
      <c r="E134" s="120">
        <v>19</v>
      </c>
      <c r="F134" s="118" t="s">
        <v>61</v>
      </c>
      <c r="G134" s="120"/>
    </row>
    <row r="135" spans="1:7" s="118" customFormat="1" ht="6" hidden="1">
      <c r="A135" s="118" t="s">
        <v>71</v>
      </c>
      <c r="B135" s="120">
        <f t="shared" si="3"/>
        <v>0</v>
      </c>
      <c r="C135" s="120">
        <f t="shared" si="2"/>
        <v>0</v>
      </c>
      <c r="D135" s="120">
        <v>35</v>
      </c>
      <c r="E135" s="120">
        <v>18</v>
      </c>
      <c r="F135" s="118" t="s">
        <v>61</v>
      </c>
      <c r="G135" s="120"/>
    </row>
    <row r="136" spans="1:7" s="118" customFormat="1" ht="6" hidden="1"/>
    <row r="137" spans="1:7" s="118" customFormat="1" ht="6" hidden="1">
      <c r="A137" s="118" t="s">
        <v>116</v>
      </c>
      <c r="B137" s="118" t="s">
        <v>72</v>
      </c>
    </row>
    <row r="138" spans="1:7" s="118" customFormat="1" ht="6" hidden="1">
      <c r="A138" s="118" t="s">
        <v>117</v>
      </c>
      <c r="B138" s="118">
        <v>0</v>
      </c>
      <c r="C138" s="118" t="b">
        <v>0</v>
      </c>
      <c r="D138" s="118" t="b">
        <v>0</v>
      </c>
      <c r="E138" s="118" t="b">
        <v>0</v>
      </c>
      <c r="F138" s="118">
        <v>0</v>
      </c>
      <c r="G138" s="118">
        <v>0</v>
      </c>
    </row>
    <row r="139" spans="1:7" s="118" customFormat="1" ht="6" hidden="1">
      <c r="A139" s="118" t="s">
        <v>118</v>
      </c>
    </row>
    <row r="140" spans="1:7" s="118" customFormat="1" ht="6" hidden="1">
      <c r="A140" s="118" t="s">
        <v>119</v>
      </c>
    </row>
    <row r="141" spans="1:7" s="118" customFormat="1" ht="6" hidden="1">
      <c r="A141" s="118" t="s">
        <v>120</v>
      </c>
    </row>
    <row r="142" spans="1:7" s="118" customFormat="1" ht="6" hidden="1">
      <c r="A142" s="122" t="s">
        <v>113</v>
      </c>
    </row>
    <row r="143" spans="1:7" s="118" customFormat="1" ht="6" hidden="1">
      <c r="A143" s="118" t="s">
        <v>114</v>
      </c>
    </row>
    <row r="144" spans="1:7" s="118" customFormat="1" ht="6" hidden="1">
      <c r="A144" s="118" t="s">
        <v>115</v>
      </c>
    </row>
  </sheetData>
  <sheetProtection algorithmName="SHA-512" hashValue="wqkVHvYx59O9s6PO7NiUi+k+ki/KRqZ2bwx5J7wrAsrGM0OswnwXBfqH0FY54AA1UBg2wWlipf3p/FiWL4Ib2A==" saltValue="KAAVgljbEfHo/TRUNTXG9g==" spinCount="100000" sheet="1" objects="1" scenarios="1"/>
  <mergeCells count="168">
    <mergeCell ref="A88:AK88"/>
    <mergeCell ref="A52:E52"/>
    <mergeCell ref="F52:J52"/>
    <mergeCell ref="K52:AM52"/>
    <mergeCell ref="A50:E50"/>
    <mergeCell ref="F50:J50"/>
    <mergeCell ref="K50:AM50"/>
    <mergeCell ref="AI13:AK13"/>
    <mergeCell ref="AL13:AM13"/>
    <mergeCell ref="A48:E48"/>
    <mergeCell ref="F48:J48"/>
    <mergeCell ref="K48:AM48"/>
    <mergeCell ref="T13:X13"/>
    <mergeCell ref="AD13:AH13"/>
    <mergeCell ref="F44:J44"/>
    <mergeCell ref="K28:AM28"/>
    <mergeCell ref="K27:AM27"/>
    <mergeCell ref="K26:AM26"/>
    <mergeCell ref="A44:E44"/>
    <mergeCell ref="A49:E49"/>
    <mergeCell ref="F49:J49"/>
    <mergeCell ref="K49:AM49"/>
    <mergeCell ref="A51:E51"/>
    <mergeCell ref="A75:AK75"/>
    <mergeCell ref="A79:AK79"/>
    <mergeCell ref="A67:E67"/>
    <mergeCell ref="F67:J67"/>
    <mergeCell ref="A60:E60"/>
    <mergeCell ref="F60:J60"/>
    <mergeCell ref="A61:E61"/>
    <mergeCell ref="F61:J61"/>
    <mergeCell ref="A62:E62"/>
    <mergeCell ref="F62:J62"/>
    <mergeCell ref="A63:E63"/>
    <mergeCell ref="F63:J63"/>
    <mergeCell ref="A65:E65"/>
    <mergeCell ref="F65:J65"/>
    <mergeCell ref="A66:E66"/>
    <mergeCell ref="F66:J66"/>
    <mergeCell ref="A72:E72"/>
    <mergeCell ref="F72:J72"/>
    <mergeCell ref="K72:AM72"/>
    <mergeCell ref="K62:AM62"/>
    <mergeCell ref="K71:AM71"/>
    <mergeCell ref="K70:AM70"/>
    <mergeCell ref="K69:AM69"/>
    <mergeCell ref="K68:AM68"/>
    <mergeCell ref="A70:E70"/>
    <mergeCell ref="F70:J70"/>
    <mergeCell ref="A71:E71"/>
    <mergeCell ref="F71:J71"/>
    <mergeCell ref="A64:E64"/>
    <mergeCell ref="F64:J64"/>
    <mergeCell ref="A34:E34"/>
    <mergeCell ref="F34:J34"/>
    <mergeCell ref="A35:E35"/>
    <mergeCell ref="F35:J35"/>
    <mergeCell ref="A45:E45"/>
    <mergeCell ref="F45:J45"/>
    <mergeCell ref="A42:E42"/>
    <mergeCell ref="F42:J42"/>
    <mergeCell ref="A43:E43"/>
    <mergeCell ref="F43:J43"/>
    <mergeCell ref="F51:J51"/>
    <mergeCell ref="A58:E58"/>
    <mergeCell ref="A59:E59"/>
    <mergeCell ref="F59:J59"/>
    <mergeCell ref="C56:AM57"/>
    <mergeCell ref="H55:J55"/>
    <mergeCell ref="K44:AM44"/>
    <mergeCell ref="K43:AM43"/>
    <mergeCell ref="A38:E38"/>
    <mergeCell ref="A69:E69"/>
    <mergeCell ref="F69:J69"/>
    <mergeCell ref="K42:AM42"/>
    <mergeCell ref="K45:AM45"/>
    <mergeCell ref="K51:AM51"/>
    <mergeCell ref="K66:AM66"/>
    <mergeCell ref="K65:AM65"/>
    <mergeCell ref="K64:AM64"/>
    <mergeCell ref="K63:AM63"/>
    <mergeCell ref="K61:AM61"/>
    <mergeCell ref="A68:E68"/>
    <mergeCell ref="F68:J68"/>
    <mergeCell ref="Y13:AA13"/>
    <mergeCell ref="O13:Q13"/>
    <mergeCell ref="R13:S13"/>
    <mergeCell ref="K60:AM60"/>
    <mergeCell ref="K59:AM59"/>
    <mergeCell ref="AI54:AK54"/>
    <mergeCell ref="AD54:AE54"/>
    <mergeCell ref="K55:AE55"/>
    <mergeCell ref="AL54:AM54"/>
    <mergeCell ref="W54:Z54"/>
    <mergeCell ref="AF54:AH54"/>
    <mergeCell ref="AA54:AC54"/>
    <mergeCell ref="A30:E30"/>
    <mergeCell ref="F30:J30"/>
    <mergeCell ref="K34:AM34"/>
    <mergeCell ref="F38:J38"/>
    <mergeCell ref="A39:E39"/>
    <mergeCell ref="K41:AM41"/>
    <mergeCell ref="A37:E37"/>
    <mergeCell ref="F37:J37"/>
    <mergeCell ref="K67:AM67"/>
    <mergeCell ref="F40:J40"/>
    <mergeCell ref="AP5:AT5"/>
    <mergeCell ref="AP4:AT4"/>
    <mergeCell ref="AT6:AT7"/>
    <mergeCell ref="L9:AM9"/>
    <mergeCell ref="A26:E26"/>
    <mergeCell ref="F26:J26"/>
    <mergeCell ref="A3:A9"/>
    <mergeCell ref="H14:J14"/>
    <mergeCell ref="AG3:AM3"/>
    <mergeCell ref="AG4:AM4"/>
    <mergeCell ref="L5:AB5"/>
    <mergeCell ref="AC5:AF5"/>
    <mergeCell ref="AL5:AM5"/>
    <mergeCell ref="K13:N13"/>
    <mergeCell ref="AG5:AK5"/>
    <mergeCell ref="B6:K7"/>
    <mergeCell ref="K14:AE14"/>
    <mergeCell ref="T6:V6"/>
    <mergeCell ref="S8:Y8"/>
    <mergeCell ref="AG8:AM8"/>
    <mergeCell ref="L7:AM7"/>
    <mergeCell ref="AB13:AC13"/>
    <mergeCell ref="L3:AF3"/>
    <mergeCell ref="L4:AF4"/>
    <mergeCell ref="F41:J41"/>
    <mergeCell ref="A31:E31"/>
    <mergeCell ref="F31:J31"/>
    <mergeCell ref="A32:E32"/>
    <mergeCell ref="F32:J32"/>
    <mergeCell ref="A33:E33"/>
    <mergeCell ref="F33:J33"/>
    <mergeCell ref="A27:E27"/>
    <mergeCell ref="F27:J27"/>
    <mergeCell ref="A36:E36"/>
    <mergeCell ref="A41:E41"/>
    <mergeCell ref="F36:J36"/>
    <mergeCell ref="A28:E28"/>
    <mergeCell ref="F28:J28"/>
    <mergeCell ref="A29:E29"/>
    <mergeCell ref="F29:J29"/>
    <mergeCell ref="A10:H11"/>
    <mergeCell ref="Q6:R6"/>
    <mergeCell ref="A25:E25"/>
    <mergeCell ref="F24:J24"/>
    <mergeCell ref="F25:J25"/>
    <mergeCell ref="F39:J39"/>
    <mergeCell ref="A40:E40"/>
    <mergeCell ref="K30:AM30"/>
    <mergeCell ref="K35:AM35"/>
    <mergeCell ref="K24:AM24"/>
    <mergeCell ref="K25:AM25"/>
    <mergeCell ref="K33:AM33"/>
    <mergeCell ref="K32:AM32"/>
    <mergeCell ref="K31:AM31"/>
    <mergeCell ref="C15:AM22"/>
    <mergeCell ref="K29:AM29"/>
    <mergeCell ref="K39:AM39"/>
    <mergeCell ref="K38:AM38"/>
    <mergeCell ref="K37:AM37"/>
    <mergeCell ref="K36:AM36"/>
    <mergeCell ref="A24:E24"/>
    <mergeCell ref="K40:AM40"/>
  </mergeCells>
  <phoneticPr fontId="2"/>
  <dataValidations count="7">
    <dataValidation imeMode="halfAlpha" allowBlank="1" showInputMessage="1" showErrorMessage="1" sqref="S54:V54 AD53:AH53 S53:X53 J53:N54 AM53" xr:uid="{00000000-0002-0000-0400-000000000000}"/>
    <dataValidation type="list" allowBlank="1" showInputMessage="1" showErrorMessage="1" sqref="H14:J14" xr:uid="{00000000-0002-0000-0400-000001000000}">
      <formula1>$A$137:$A$142</formula1>
    </dataValidation>
    <dataValidation type="list" allowBlank="1" showInputMessage="1" showErrorMessage="1" sqref="H55:J55" xr:uid="{00000000-0002-0000-0400-000002000000}">
      <formula1>$A$143:$A$144</formula1>
    </dataValidation>
    <dataValidation type="list" allowBlank="1" showInputMessage="1" showErrorMessage="1" sqref="L5:AB5" xr:uid="{00000000-0002-0000-0400-000003000000}">
      <formula1>$A$101:$A$135</formula1>
    </dataValidation>
    <dataValidation type="list" allowBlank="1" showInputMessage="1" showErrorMessage="1" sqref="A60:E71" xr:uid="{A2D8E3F8-C234-4704-91CC-3454773597A9}">
      <formula1>$H$100:$H$104</formula1>
    </dataValidation>
    <dataValidation type="list" allowBlank="1" showInputMessage="1" showErrorMessage="1" sqref="A49:E51" xr:uid="{CEFAAB5F-E547-4FDB-BCFE-6612BD63894E}">
      <formula1>$H$110</formula1>
    </dataValidation>
    <dataValidation type="list" allowBlank="1" showInputMessage="1" showErrorMessage="1" sqref="A25:E44" xr:uid="{B3F6F3A3-858B-4718-8BB8-F83998979AE8}">
      <formula1>$H$100:$H$109</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53"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161925</xdr:colOff>
                    <xdr:row>8</xdr:row>
                    <xdr:rowOff>247650</xdr:rowOff>
                  </from>
                  <to>
                    <xdr:col>9</xdr:col>
                    <xdr:colOff>85725</xdr:colOff>
                    <xdr:row>10</xdr:row>
                    <xdr:rowOff>19050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161925</xdr:colOff>
                    <xdr:row>9</xdr:row>
                    <xdr:rowOff>200025</xdr:rowOff>
                  </from>
                  <to>
                    <xdr:col>9</xdr:col>
                    <xdr:colOff>85725</xdr:colOff>
                    <xdr:row>11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（はじめにお読みください）</vt:lpstr>
      <vt:lpstr>総括表</vt:lpstr>
      <vt:lpstr>申請予定額一覧表</vt:lpstr>
      <vt:lpstr>個票１</vt:lpstr>
      <vt:lpstr>'（はじめにお読みください）'!Print_Area</vt:lpstr>
      <vt:lpstr>個票１!Print_Area</vt:lpstr>
      <vt:lpstr>申請予定額一覧表!Print_Area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千葉県</cp:lastModifiedBy>
  <cp:lastPrinted>2023-12-12T00:38:55Z</cp:lastPrinted>
  <dcterms:created xsi:type="dcterms:W3CDTF">2018-06-19T01:27:02Z</dcterms:created>
  <dcterms:modified xsi:type="dcterms:W3CDTF">2023-12-20T00:09:43Z</dcterms:modified>
</cp:coreProperties>
</file>